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5A83EF6B-6A44-404D-B2BC-749C9057EF57}" xr6:coauthVersionLast="47" xr6:coauthVersionMax="47" xr10:uidLastSave="{00000000-0000-0000-0000-000000000000}"/>
  <bookViews>
    <workbookView xWindow="-108" yWindow="-17388" windowWidth="30936" windowHeight="17496"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定型様式2｜明細書【LED照明】" sheetId="28" r:id="rId5"/>
    <sheet name="定型様式2｜明細書 _ひな形" sheetId="25" state="hidden" r:id="rId6"/>
    <sheet name="串刺用【末尾】" sheetId="27" state="hidden" r:id="rId7"/>
  </sheets>
  <definedNames>
    <definedName name="_xlnm._FilterDatabase" localSheetId="4" hidden="1">'定型様式2｜明細書【LED照明】'!$AP$11:$AS$13</definedName>
    <definedName name="_xlnm.Print_Area" localSheetId="2">'定型様式1｜総括表'!$A$1:$BC$38</definedName>
    <definedName name="_xlnm.Print_Area" localSheetId="3">'定型様式2｜明細書'!$A$1:$AG$64</definedName>
    <definedName name="_xlnm.Print_Area" localSheetId="5">'定型様式2｜明細書 _ひな形'!$A$1:$AG$118</definedName>
    <definedName name="_xlnm.Print_Area" localSheetId="4">'定型様式2｜明細書【LED照明】'!$A$1:$BC$52</definedName>
    <definedName name="_xlnm.Print_Area" localSheetId="1">'様式第１｜交付申請書'!$A$1:$CN$178</definedName>
    <definedName name="_xlnm.Print_Titles" localSheetId="3">'定型様式2｜明細書'!$1:$14</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16" l="1"/>
  <c r="L7" i="16"/>
  <c r="AT46" i="28"/>
  <c r="AT45" i="28"/>
  <c r="AT44" i="28"/>
  <c r="AT43" i="28"/>
  <c r="AT42" i="28"/>
  <c r="AT41" i="28"/>
  <c r="AT40" i="28"/>
  <c r="AT39" i="28"/>
  <c r="AT38" i="28"/>
  <c r="AT37" i="28"/>
  <c r="AT36" i="28"/>
  <c r="AT35" i="28"/>
  <c r="AT34" i="28"/>
  <c r="AT33" i="28"/>
  <c r="AT32" i="28"/>
  <c r="AT31" i="28"/>
  <c r="AT30" i="28"/>
  <c r="AT29" i="28"/>
  <c r="AT28" i="28"/>
  <c r="AT27" i="28"/>
  <c r="AT26" i="28"/>
  <c r="AT25" i="28"/>
  <c r="AT24" i="28"/>
  <c r="AT23" i="28"/>
  <c r="AT22" i="28"/>
  <c r="AT21" i="28"/>
  <c r="AT20" i="28"/>
  <c r="AT19" i="28"/>
  <c r="AT18" i="28"/>
  <c r="AT17" i="28"/>
  <c r="AT16" i="28"/>
  <c r="AT15" i="28"/>
  <c r="AT14" i="28"/>
  <c r="AT13" i="28"/>
  <c r="AJ46" i="28"/>
  <c r="AJ45" i="28"/>
  <c r="AJ44" i="28"/>
  <c r="AJ43" i="28"/>
  <c r="AJ42" i="28"/>
  <c r="AJ41" i="28"/>
  <c r="AJ40" i="28"/>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AJ15" i="28"/>
  <c r="AJ14" i="28"/>
  <c r="AJ13" i="28"/>
  <c r="AJ12" i="28"/>
  <c r="AT12" i="28" s="1"/>
  <c r="AJ11" i="28"/>
  <c r="AT11" i="28" s="1"/>
  <c r="AJ1" i="28" l="1"/>
  <c r="Z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U29" i="16" l="1"/>
  <c r="AP47" i="28" l="1"/>
  <c r="AD63" i="18"/>
  <c r="AD64" i="18"/>
  <c r="AD62" i="18"/>
  <c r="AD61" i="18"/>
  <c r="AB64" i="18"/>
  <c r="AB63" i="18"/>
  <c r="AB62" i="18"/>
  <c r="AB61" i="18"/>
  <c r="Z64" i="18"/>
  <c r="Z63" i="18"/>
  <c r="Z62" i="18"/>
  <c r="Z61" i="18"/>
  <c r="X64" i="18"/>
  <c r="X63" i="18"/>
  <c r="X62" i="18"/>
  <c r="X61" i="18"/>
  <c r="V64" i="18"/>
  <c r="V63" i="18"/>
  <c r="V62" i="18"/>
  <c r="V61" i="18"/>
  <c r="T63" i="18"/>
  <c r="T62" i="18"/>
  <c r="T61" i="18"/>
  <c r="R64" i="18"/>
  <c r="R63" i="18"/>
  <c r="R62" i="18"/>
  <c r="R61" i="18"/>
  <c r="P64" i="18"/>
  <c r="P63" i="18"/>
  <c r="P62" i="18"/>
  <c r="P61" i="18"/>
  <c r="N64" i="18"/>
  <c r="N63" i="18"/>
  <c r="N62" i="18"/>
  <c r="N61" i="18"/>
  <c r="L64" i="18"/>
  <c r="L63" i="18"/>
  <c r="L62" i="18"/>
  <c r="L61" i="18"/>
  <c r="A64" i="18"/>
  <c r="A63" i="18"/>
  <c r="A61" i="18"/>
  <c r="A62" i="18" s="1"/>
  <c r="A51" i="18"/>
  <c r="T64" i="18"/>
  <c r="AF51" i="18"/>
  <c r="AT47" i="28" l="1"/>
  <c r="AO51" i="28" s="1"/>
  <c r="AC10" i="18"/>
  <c r="Y10" i="18"/>
  <c r="W10" i="18"/>
  <c r="O10" i="18"/>
  <c r="U10" i="18"/>
  <c r="Q10" i="18"/>
  <c r="S10" i="18"/>
  <c r="AA10" i="18"/>
  <c r="M10" i="18"/>
  <c r="K10" i="18"/>
  <c r="BS129" i="15"/>
  <c r="CA129" i="15"/>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l="1"/>
  <c r="AJ2" i="28"/>
  <c r="Z2" i="18"/>
  <c r="BE50" i="15"/>
  <c r="AE2" i="25"/>
  <c r="AG2" i="18" l="1"/>
  <c r="BC2" i="16"/>
  <c r="A33" i="18" l="1"/>
  <c r="A34" i="18" l="1"/>
  <c r="A35" i="18"/>
  <c r="A37" i="18" l="1"/>
  <c r="A36" i="18"/>
  <c r="A40" i="18" l="1"/>
  <c r="A39" i="18"/>
  <c r="A38" i="18"/>
  <c r="A41" i="18" l="1"/>
  <c r="A42" i="18" l="1"/>
  <c r="A43" i="18" l="1"/>
  <c r="A44" i="18" s="1"/>
  <c r="A45" i="18" s="1"/>
  <c r="A46" i="18" s="1"/>
  <c r="A47" i="18" s="1"/>
  <c r="A48" i="18" s="1"/>
  <c r="A49" i="18" s="1"/>
  <c r="A50" i="18" s="1"/>
  <c r="CH129" i="15" l="1"/>
  <c r="L54" i="15" l="1"/>
  <c r="B30" i="18" l="1"/>
  <c r="AF50" i="18" l="1"/>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A20" i="18" s="1"/>
  <c r="J19" i="18"/>
  <c r="T19" i="18" s="1"/>
  <c r="J20" i="18"/>
  <c r="N20" i="18" s="1"/>
  <c r="A21" i="18"/>
  <c r="J21" i="18"/>
  <c r="T21" i="18" s="1"/>
  <c r="A22" i="18"/>
  <c r="A24" i="18" s="1"/>
  <c r="J22" i="18"/>
  <c r="T22" i="18" s="1"/>
  <c r="A23" i="18"/>
  <c r="J23" i="18"/>
  <c r="T23" i="18" s="1"/>
  <c r="J24" i="18"/>
  <c r="T24" i="18" s="1"/>
  <c r="J25" i="18"/>
  <c r="T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l="1"/>
  <c r="R26" i="18"/>
  <c r="B17" i="18"/>
  <c r="Z22" i="18"/>
  <c r="Z21" i="18"/>
  <c r="R22" i="18"/>
  <c r="AD37" i="18"/>
  <c r="R21" i="18"/>
  <c r="P21" i="18"/>
  <c r="T45" i="18"/>
  <c r="T51" i="18"/>
  <c r="P42" i="18"/>
  <c r="T37" i="18"/>
  <c r="AD42" i="18"/>
  <c r="V45" i="18"/>
  <c r="N42" i="18"/>
  <c r="AB42" i="18"/>
  <c r="X42" i="18"/>
  <c r="Z42" i="18"/>
  <c r="T42" i="18"/>
  <c r="X40" i="18"/>
  <c r="N21" i="18"/>
  <c r="AD38" i="18"/>
  <c r="V24" i="18"/>
  <c r="T40" i="18"/>
  <c r="P22" i="18"/>
  <c r="X22" i="18"/>
  <c r="L22" i="18"/>
  <c r="AB22" i="18"/>
  <c r="AD22" i="18"/>
  <c r="L38" i="18"/>
  <c r="P20" i="18"/>
  <c r="P43" i="18"/>
  <c r="AD43" i="18"/>
  <c r="V40" i="18"/>
  <c r="Z50" i="18"/>
  <c r="L26" i="18"/>
  <c r="R20"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T26" i="18"/>
  <c r="AB26" i="18"/>
  <c r="AD26" i="18"/>
  <c r="N26" i="18"/>
  <c r="Z26" i="18"/>
  <c r="R24" i="18"/>
  <c r="Z24" i="18"/>
  <c r="P24" i="18"/>
  <c r="L23" i="18"/>
  <c r="N22" i="18"/>
  <c r="AB21" i="18"/>
  <c r="X21" i="18"/>
  <c r="L21" i="18"/>
  <c r="AD21" i="18"/>
  <c r="AD20" i="18"/>
  <c r="T20" i="18"/>
  <c r="V20" i="18"/>
  <c r="AB20" i="18"/>
  <c r="AB19" i="18"/>
  <c r="X26" i="18"/>
  <c r="AB25" i="18"/>
  <c r="N25" i="18"/>
  <c r="P25" i="18"/>
  <c r="X25" i="18"/>
  <c r="AD25" i="18"/>
  <c r="AB24" i="18"/>
  <c r="X24" i="18"/>
  <c r="N24" i="18"/>
  <c r="L24" i="18"/>
  <c r="AD24" i="18"/>
  <c r="P23" i="18"/>
  <c r="V23" i="18"/>
  <c r="R23" i="18"/>
  <c r="V21" i="18"/>
  <c r="L20" i="18"/>
  <c r="X20" i="18"/>
  <c r="Z20" i="18"/>
  <c r="V19" i="18"/>
  <c r="AD19" i="18"/>
  <c r="R19" i="18"/>
  <c r="X19" i="18"/>
  <c r="P19" i="18"/>
  <c r="Z19" i="18"/>
  <c r="L19" i="18"/>
  <c r="A25" i="18"/>
  <c r="A26" i="18" s="1"/>
  <c r="AF27" i="18"/>
  <c r="N19" i="18"/>
  <c r="Z23" i="18"/>
  <c r="AD23" i="18"/>
  <c r="Z25" i="18"/>
  <c r="V25" i="18"/>
  <c r="R33" i="18"/>
  <c r="V33" i="18"/>
  <c r="N35" i="18"/>
  <c r="P36" i="18"/>
  <c r="T39" i="18"/>
  <c r="L45" i="18"/>
  <c r="T49" i="18"/>
  <c r="AD39" i="18"/>
  <c r="X45" i="18"/>
  <c r="AB32" i="18"/>
  <c r="AD32" i="18"/>
  <c r="AB34" i="18"/>
  <c r="AD34" i="18"/>
  <c r="X36" i="18"/>
  <c r="AB37" i="18"/>
  <c r="T43" i="18"/>
  <c r="AB51" i="18"/>
  <c r="AD36" i="18"/>
  <c r="T36" i="18"/>
  <c r="V49" i="18"/>
  <c r="Z43" i="18"/>
  <c r="Z51" i="18"/>
  <c r="R45" i="18"/>
  <c r="R37" i="18"/>
  <c r="P47" i="18"/>
  <c r="AB23" i="18"/>
  <c r="X23" i="18"/>
  <c r="N23" i="18"/>
  <c r="P33" i="18"/>
  <c r="AD35" i="18"/>
  <c r="T35" i="18"/>
  <c r="N39" i="18"/>
  <c r="T41" i="18"/>
  <c r="AB45" i="18"/>
  <c r="Z32" i="18"/>
  <c r="N32" i="18"/>
  <c r="Z34" i="18"/>
  <c r="N34" i="18"/>
  <c r="V37" i="18"/>
  <c r="L37" i="18"/>
  <c r="T47" i="18"/>
  <c r="L51" i="18"/>
  <c r="N36" i="18"/>
  <c r="AD47" i="18"/>
  <c r="X47" i="18"/>
  <c r="X51" i="18"/>
  <c r="AD41" i="18"/>
  <c r="Z35" i="18"/>
  <c r="AD45" i="18"/>
  <c r="L32" i="18"/>
  <c r="V51" i="18"/>
  <c r="X32" i="18"/>
  <c r="AF52" i="18"/>
  <c r="R25" i="18"/>
  <c r="L25" i="18"/>
  <c r="AB41" i="18"/>
  <c r="L49" i="18"/>
  <c r="L40" i="18"/>
  <c r="AB44" i="18"/>
  <c r="L48" i="18"/>
  <c r="P26" i="18"/>
  <c r="P41" i="18"/>
  <c r="AB43" i="18"/>
  <c r="P45" i="18"/>
  <c r="AB47" i="18"/>
  <c r="P49" i="18"/>
  <c r="AD51" i="18"/>
  <c r="N43" i="18"/>
  <c r="N47" i="18"/>
  <c r="V43" i="18"/>
  <c r="V41" i="18"/>
  <c r="P48" i="18"/>
  <c r="X39" i="18"/>
  <c r="R49" i="18"/>
  <c r="R41" i="18"/>
  <c r="Z40" i="18"/>
  <c r="P51" i="18"/>
  <c r="AG32" i="18" l="1"/>
  <c r="AG51" i="18"/>
  <c r="AG22" i="18"/>
  <c r="AG38" i="18"/>
  <c r="AG42" i="18"/>
  <c r="AG46" i="18"/>
  <c r="AG35" i="18"/>
  <c r="AG50" i="18"/>
  <c r="AG21" i="18"/>
  <c r="AG34" i="18"/>
  <c r="AG33" i="18"/>
  <c r="AG45" i="18"/>
  <c r="AG37" i="18"/>
  <c r="AG36" i="18"/>
  <c r="AG47" i="18"/>
  <c r="AG44" i="18"/>
  <c r="AD52" i="18"/>
  <c r="AC56" i="18" s="1"/>
  <c r="AD56" i="18" s="1"/>
  <c r="X52" i="18"/>
  <c r="W56" i="18" s="1"/>
  <c r="X56" i="18" s="1"/>
  <c r="AG19" i="18"/>
  <c r="AG20" i="18"/>
  <c r="AG24" i="18"/>
  <c r="R27" i="18"/>
  <c r="X27" i="18"/>
  <c r="N27" i="18"/>
  <c r="V27" i="18"/>
  <c r="AG23" i="18"/>
  <c r="Z27"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AG25" i="18"/>
  <c r="L27" i="18"/>
  <c r="K55" i="18" s="1"/>
  <c r="L55" i="18" s="1"/>
  <c r="AG39" i="18"/>
  <c r="AG26" i="18"/>
  <c r="AC55" i="18" l="1"/>
  <c r="U55" i="18"/>
  <c r="O55" i="18"/>
  <c r="AA55" i="18"/>
  <c r="M55" i="18"/>
  <c r="S55" i="18"/>
  <c r="Y55" i="18"/>
  <c r="W55" i="18"/>
  <c r="Q55" i="18"/>
  <c r="AG52" i="18"/>
  <c r="AG27" i="18"/>
  <c r="AG56" i="18"/>
  <c r="L56" i="18"/>
  <c r="X55" i="18" l="1"/>
  <c r="W9" i="18" s="1"/>
  <c r="AB55" i="18"/>
  <c r="AA9" i="18" s="1"/>
  <c r="Z55" i="18"/>
  <c r="Y9" i="18" s="1"/>
  <c r="P55" i="18"/>
  <c r="O9" i="18" s="1"/>
  <c r="T55" i="18"/>
  <c r="S9" i="18" s="1"/>
  <c r="V55" i="18"/>
  <c r="U9" i="18" s="1"/>
  <c r="U11" i="18" s="1"/>
  <c r="R55" i="18"/>
  <c r="Q9" i="18" s="1"/>
  <c r="N55" i="18"/>
  <c r="M9" i="18" s="1"/>
  <c r="AD55" i="18"/>
  <c r="AC9" i="18" s="1"/>
  <c r="AC11" i="18" s="1"/>
  <c r="AG55" i="18"/>
  <c r="K9" i="18"/>
  <c r="K11" i="18" l="1"/>
  <c r="K12" i="18" s="1"/>
  <c r="S11" i="18"/>
  <c r="S12" i="18" s="1"/>
  <c r="S13" i="18" s="1"/>
  <c r="S14" i="18" s="1"/>
  <c r="O11" i="18"/>
  <c r="O12" i="18" s="1"/>
  <c r="O13" i="18" s="1"/>
  <c r="O14" i="18" s="1"/>
  <c r="Y11" i="18"/>
  <c r="Y12" i="18" s="1"/>
  <c r="Y13" i="18" s="1"/>
  <c r="Y14" i="18" s="1"/>
  <c r="AA11" i="18"/>
  <c r="AA12" i="18" s="1"/>
  <c r="AA13" i="18" s="1"/>
  <c r="AA14" i="18" s="1"/>
  <c r="W11" i="18"/>
  <c r="W12" i="18" s="1"/>
  <c r="W13" i="18" s="1"/>
  <c r="W14" i="18" s="1"/>
  <c r="M11" i="18"/>
  <c r="M12" i="18" s="1"/>
  <c r="M13" i="18" s="1"/>
  <c r="M14" i="18" s="1"/>
  <c r="Q11" i="18"/>
  <c r="Q12" i="18" s="1"/>
  <c r="Q13" i="18" s="1"/>
  <c r="Q14" i="18" s="1"/>
  <c r="AC12" i="18"/>
  <c r="AC13" i="18" s="1"/>
  <c r="AC14" i="18" s="1"/>
  <c r="U12" i="18"/>
  <c r="U13" i="18" s="1"/>
  <c r="U14" i="18" s="1"/>
  <c r="K13" i="18" l="1"/>
  <c r="K14" i="18" s="1"/>
  <c r="AF14" i="18" s="1"/>
  <c r="A150" i="18" l="1"/>
  <c r="A151" i="28" l="1"/>
  <c r="U33" i="16" l="1"/>
  <c r="U20" i="16"/>
  <c r="A162" i="28"/>
  <c r="A177" i="28"/>
  <c r="U37" i="16" l="1"/>
  <c r="Y72" i="15" s="1"/>
  <c r="U31" i="16"/>
  <c r="U35" i="16" s="1"/>
</calcChain>
</file>

<file path=xl/sharedStrings.xml><?xml version="1.0" encoding="utf-8"?>
<sst xmlns="http://schemas.openxmlformats.org/spreadsheetml/2006/main" count="755" uniqueCount="217">
  <si>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</si>
  <si>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</si>
  <si>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</si>
  <si>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</si>
  <si>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</si>
  <si>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</si>
  <si>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</si>
  <si>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</si>
  <si>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</si>
  <si>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</si>
  <si>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</si>
  <si>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</si>
  <si>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</si>
  <si>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</si>
  <si>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</si>
  <si>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</si>
  <si>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</si>
  <si>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</si>
  <si>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</si>
  <si>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</si>
  <si>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</si>
  <si>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</si>
  <si>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</si>
  <si>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</si>
  <si>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</si>
  <si>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</si>
  <si>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</si>
  <si>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</si>
  <si>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</si>
  <si>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</si>
  <si>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</si>
  <si>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</si>
  <si>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</si>
  <si>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</si>
  <si>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</si>
  <si>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</si>
  <si>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</si>
  <si>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</si>
  <si>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</si>
  <si>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</si>
  <si>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</si>
  <si>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</si>
  <si>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</si>
  <si>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</si>
  <si>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</si>
  <si>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</si>
  <si>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</si>
  <si>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</si>
  <si>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</si>
  <si>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</si>
  <si>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</si>
  <si>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</si>
  <si>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</si>
  <si>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</si>
  <si>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</si>
  <si>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</si>
  <si>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</si>
  <si>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</si>
  <si>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</si>
  <si>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</si>
  <si>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</si>
  <si>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</si>
  <si>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</si>
  <si>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</si>
  <si>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</si>
  <si>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</si>
  <si>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</si>
  <si>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</si>
  <si>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</si>
  <si>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</si>
  <si>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</si>
  <si>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</si>
  <si>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</si>
  <si>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</si>
  <si>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</si>
  <si>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</si>
  <si>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</si>
  <si>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円</t>
    <rPh sb="0" eb="1">
      <t>エン</t>
    </rPh>
    <phoneticPr fontId="3"/>
  </si>
  <si>
    <t>㎡</t>
    <phoneticPr fontId="42"/>
  </si>
  <si>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</si>
  <si>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</si>
  <si>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</si>
  <si>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</si>
  <si>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</si>
  <si>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</si>
  <si>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</si>
  <si>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</si>
  <si>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</si>
  <si>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</si>
  <si>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</si>
  <si>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</si>
  <si>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</si>
  <si>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</si>
  <si>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</si>
  <si>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</si>
  <si>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</si>
  <si>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</si>
  <si>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</si>
  <si>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2"/>
  </si>
  <si>
    <t>W6</t>
    <phoneticPr fontId="3"/>
  </si>
  <si>
    <t>【ガラスの改修】カバー工法_G1・G2</t>
    <rPh sb="5" eb="7">
      <t>カイシュウ</t>
    </rPh>
    <phoneticPr fontId="48"/>
  </si>
  <si>
    <t>【ガラスの改修】ガラス交換_G1・G2</t>
    <rPh sb="5" eb="7">
      <t>カイシュウ</t>
    </rPh>
    <rPh sb="11" eb="13">
      <t>コウカン</t>
    </rPh>
    <phoneticPr fontId="48"/>
  </si>
  <si>
    <t>【窓の改修】内窓取付_W5</t>
    <rPh sb="1" eb="2">
      <t>マド</t>
    </rPh>
    <rPh sb="3" eb="5">
      <t>カイシュウ</t>
    </rPh>
    <rPh sb="6" eb="7">
      <t>ウチ</t>
    </rPh>
    <rPh sb="7" eb="8">
      <t>マド</t>
    </rPh>
    <rPh sb="8" eb="10">
      <t>トリツケ</t>
    </rPh>
    <phoneticPr fontId="48"/>
  </si>
  <si>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</si>
  <si>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</si>
  <si>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</si>
  <si>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</si>
  <si>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</si>
  <si>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</si>
  <si>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</si>
  <si>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2"/>
  </si>
  <si>
    <t>戸</t>
    <rPh sb="0" eb="1">
      <t>コ</t>
    </rPh>
    <phoneticPr fontId="3"/>
  </si>
  <si>
    <t>補助対象となる戸数</t>
    <rPh sb="0" eb="2">
      <t>ホジョ</t>
    </rPh>
    <rPh sb="2" eb="4">
      <t>タイショウ</t>
    </rPh>
    <rPh sb="7" eb="9">
      <t>コスウ</t>
    </rPh>
    <phoneticPr fontId="42"/>
  </si>
  <si>
    <t>棟数</t>
    <rPh sb="0" eb="1">
      <t>トウ</t>
    </rPh>
    <rPh sb="1" eb="2">
      <t>スウ</t>
    </rPh>
    <phoneticPr fontId="4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</si>
  <si>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</si>
  <si>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2"/>
  </si>
  <si>
    <t>年</t>
    <rPh sb="0" eb="1">
      <t>ネン</t>
    </rPh>
    <phoneticPr fontId="42"/>
  </si>
  <si>
    <t>築年数</t>
    <rPh sb="0" eb="1">
      <t>チク</t>
    </rPh>
    <rPh sb="1" eb="3">
      <t>ネンスウ</t>
    </rPh>
    <phoneticPr fontId="42"/>
  </si>
  <si>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</si>
  <si>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</si>
  <si>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</si>
  <si>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</si>
  <si>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</si>
  <si>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</si>
  <si>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</si>
  <si>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</si>
  <si>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2"/>
  </si>
  <si>
    <t>【窓の改修】カバー工法窓取付_W6</t>
    <rPh sb="1" eb="2">
      <t>マド</t>
    </rPh>
    <rPh sb="3" eb="5">
      <t>カイシュウ</t>
    </rPh>
    <rPh sb="9" eb="11">
      <t>コウホウ</t>
    </rPh>
    <rPh sb="11" eb="12">
      <t>マド</t>
    </rPh>
    <rPh sb="12" eb="14">
      <t>トリツケ</t>
    </rPh>
    <phoneticPr fontId="48"/>
  </si>
  <si>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</si>
  <si>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</si>
  <si>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</si>
  <si>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</si>
  <si>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</si>
  <si>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</si>
  <si>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</si>
  <si>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</si>
  <si>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</si>
  <si>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t>＜ガラスの中空層厚の確認＞</t>
    <rPh sb="5" eb="7">
      <t>チュウクウ</t>
    </rPh>
    <rPh sb="7" eb="9">
      <t>ソウアツ</t>
    </rPh>
    <rPh sb="10" eb="12">
      <t>カクニン</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</si>
  <si>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</si>
  <si>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</si>
  <si>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</si>
  <si>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</si>
  <si>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</si>
  <si>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</si>
  <si>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</si>
  <si>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</si>
  <si>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</si>
  <si>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2"/>
  </si>
  <si>
    <t>（既存住宅における断熱リフォーム支援事業）</t>
    <rPh sb="1" eb="3">
      <t>キソン</t>
    </rPh>
    <rPh sb="3" eb="5">
      <t>ジュウタク</t>
    </rPh>
    <rPh sb="9" eb="11">
      <t>ダンネツ</t>
    </rPh>
    <rPh sb="16" eb="18">
      <t>シエン</t>
    </rPh>
    <rPh sb="18" eb="20">
      <t>ジギョウ</t>
    </rPh>
    <phoneticPr fontId="3"/>
  </si>
  <si>
    <t>【集合（全体）】定型様式１</t>
  </si>
  <si>
    <t>【集合（全体）】定型様式２</t>
  </si>
  <si>
    <t>財団掲載型番</t>
    <phoneticPr fontId="6"/>
  </si>
  <si>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</si>
  <si>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</si>
  <si>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</si>
  <si>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</si>
  <si>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</si>
  <si>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</si>
  <si>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</si>
  <si>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r>
      <rPr>
        <sz val="14"/>
        <color rgb="FFFF0000"/>
        <rFont val="ＭＳ Ｐゴシック"/>
        <family val="3"/>
        <charset val="128"/>
      </rPr>
      <t xml:space="preserve">←様式1より転記 </t>
    </r>
    <r>
      <rPr>
        <sz val="16"/>
        <rFont val="ＭＳ Ｐゴシック"/>
        <family val="3"/>
        <charset val="128"/>
      </rPr>
      <t>※店舗、事務所等との併用住戸は補助対象から除くこと。</t>
    </r>
    <rPh sb="1" eb="3">
      <t>ヨウシキ</t>
    </rPh>
    <rPh sb="6" eb="8">
      <t>テンキ</t>
    </rPh>
    <rPh sb="10" eb="12">
      <t>テンポ</t>
    </rPh>
    <phoneticPr fontId="42"/>
  </si>
  <si>
    <t>（うち、賃貸住宅の戸数）</t>
    <rPh sb="4" eb="6">
      <t>チンタイ</t>
    </rPh>
    <rPh sb="6" eb="8">
      <t>ジュウタク</t>
    </rPh>
    <rPh sb="9" eb="11">
      <t>コスウ</t>
    </rPh>
    <phoneticPr fontId="3"/>
  </si>
  <si>
    <t>②見積書を提出すること</t>
    <rPh sb="1" eb="4">
      <t>ミツモリショ</t>
    </rPh>
    <rPh sb="5" eb="7">
      <t>テイシュツ</t>
    </rPh>
    <phoneticPr fontId="3"/>
  </si>
  <si>
    <t>玄関ドアの補助対象経費</t>
    <rPh sb="0" eb="2">
      <t>ゲンカン</t>
    </rPh>
    <rPh sb="5" eb="11">
      <t>ホジョタイショウケイヒ</t>
    </rPh>
    <phoneticPr fontId="3"/>
  </si>
  <si>
    <t>メーカー名</t>
    <rPh sb="4" eb="5">
      <t>メイ</t>
    </rPh>
    <phoneticPr fontId="48"/>
  </si>
  <si>
    <t>補助率による計算［（A)/３］（B）</t>
    <rPh sb="0" eb="2">
      <t>ホジョ</t>
    </rPh>
    <rPh sb="2" eb="3">
      <t>リツ</t>
    </rPh>
    <rPh sb="6" eb="8">
      <t>ケイサン</t>
    </rPh>
    <phoneticPr fontId="3"/>
  </si>
  <si>
    <t>枚数</t>
    <rPh sb="0" eb="2">
      <t>マイスウ</t>
    </rPh>
    <phoneticPr fontId="48"/>
  </si>
  <si>
    <t>金額[税抜]</t>
    <rPh sb="0" eb="2">
      <t>キンガク</t>
    </rPh>
    <rPh sb="3" eb="5">
      <t>ゼイヌ</t>
    </rPh>
    <phoneticPr fontId="48"/>
  </si>
  <si>
    <t>　玄関ドア</t>
    <rPh sb="1" eb="3">
      <t>ゲンカン</t>
    </rPh>
    <phoneticPr fontId="48"/>
  </si>
  <si>
    <t>＜補助対象経費の算出＞</t>
    <rPh sb="1" eb="7">
      <t>ホジョタイショウケイヒ</t>
    </rPh>
    <rPh sb="8" eb="10">
      <t>サンシュツ</t>
    </rPh>
    <phoneticPr fontId="48"/>
  </si>
  <si>
    <t>@</t>
    <phoneticPr fontId="3"/>
  </si>
  <si>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生年月日（半角で大正はT、昭和はS、平成はH、数字は２桁半角）、性別（半角で男性はM、女性はF）、役職名を入力する。
　　　　　　　また、外国人については、氏名漢字欄は商業登記簿に記載のとおりに記入し、氏名カナ欄はカナ読みを入力すること。</t>
    <rPh sb="126" eb="128">
      <t>ニュウリョク</t>
    </rPh>
    <rPh sb="153" eb="155">
      <t>カンジ</t>
    </rPh>
    <rPh sb="157" eb="159">
      <t>ショウギョウ</t>
    </rPh>
    <rPh sb="159" eb="162">
      <t>トウキボ</t>
    </rPh>
    <rPh sb="163" eb="165">
      <t>キサイ</t>
    </rPh>
    <rPh sb="170" eb="172">
      <t>キニュウ</t>
    </rPh>
    <rPh sb="185" eb="187">
      <t>ニュウリョク</t>
    </rPh>
    <phoneticPr fontId="3"/>
  </si>
  <si>
    <t>見積書の補助対象経費を１／３にした額より低い</t>
    <rPh sb="0" eb="3">
      <t>ミツモリショ</t>
    </rPh>
    <rPh sb="4" eb="6">
      <t>ホジョ</t>
    </rPh>
    <rPh sb="6" eb="8">
      <t>タイショウ</t>
    </rPh>
    <rPh sb="8" eb="10">
      <t>ケイヒ</t>
    </rPh>
    <rPh sb="17" eb="18">
      <t>ガク</t>
    </rPh>
    <rPh sb="20" eb="21">
      <t>ヒク</t>
    </rPh>
    <phoneticPr fontId="3"/>
  </si>
  <si>
    <t>見積書の補助対象経費を１／３にした額より高い</t>
    <rPh sb="0" eb="3">
      <t>ミツモリショ</t>
    </rPh>
    <rPh sb="4" eb="6">
      <t>ホジョ</t>
    </rPh>
    <rPh sb="6" eb="8">
      <t>タイショウ</t>
    </rPh>
    <rPh sb="8" eb="10">
      <t>ケイヒ</t>
    </rPh>
    <rPh sb="20" eb="21">
      <t>タカ</t>
    </rPh>
    <phoneticPr fontId="3"/>
  </si>
  <si>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3"/>
  </si>
  <si>
    <t>使用する製品の複層ガラスの中空層の厚さは、財団のホームページで公表されている最小中空層の厚さを満たしている。</t>
    <rPh sb="4" eb="6">
      <t>セイヒン</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</si>
  <si>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</si>
  <si>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2"/>
  </si>
  <si>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3"/>
  </si>
  <si>
    <t>※「明細書」を先に入力すること</t>
    <rPh sb="2" eb="5">
      <t>メイサイショ</t>
    </rPh>
    <rPh sb="7" eb="8">
      <t>サキ</t>
    </rPh>
    <rPh sb="9" eb="11">
      <t>ニュウリョク</t>
    </rPh>
    <phoneticPr fontId="3"/>
  </si>
  <si>
    <t>適合番号</t>
    <rPh sb="0" eb="4">
      <t>テキゴウバンゴウ</t>
    </rPh>
    <phoneticPr fontId="48"/>
  </si>
  <si>
    <t>本体型番</t>
    <rPh sb="0" eb="4">
      <t>ホンタイカタバン</t>
    </rPh>
    <phoneticPr fontId="48"/>
  </si>
  <si>
    <t>断熱仕様</t>
    <rPh sb="0" eb="4">
      <t>ダンネツシヨウ</t>
    </rPh>
    <phoneticPr fontId="48"/>
  </si>
  <si>
    <t>商品名（シリーズ名）</t>
    <rPh sb="0" eb="3">
      <t>ショウヒンメイ</t>
    </rPh>
    <rPh sb="8" eb="9">
      <t>メイ</t>
    </rPh>
    <phoneticPr fontId="48"/>
  </si>
  <si>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</si>
  <si>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↓明細書（E)の金額が自動計算で転記</t>
    <rPh sb="1" eb="4">
      <t>メイサイショ</t>
    </rPh>
    <rPh sb="8" eb="10">
      <t>キンガク</t>
    </rPh>
    <rPh sb="9" eb="10">
      <t>ゴウキン</t>
    </rPh>
    <rPh sb="11" eb="13">
      <t>ジドウ</t>
    </rPh>
    <rPh sb="13" eb="15">
      <t>ケイサン</t>
    </rPh>
    <rPh sb="16" eb="18">
      <t>テンキ</t>
    </rPh>
    <phoneticPr fontId="3"/>
  </si>
  <si>
    <t>明細書【LED照明】</t>
    <rPh sb="0" eb="3">
      <t>メイサイショ</t>
    </rPh>
    <rPh sb="7" eb="9">
      <t>ショウメイ</t>
    </rPh>
    <phoneticPr fontId="3"/>
  </si>
  <si>
    <t>＜見積書の補助対象経費＞</t>
    <phoneticPr fontId="59"/>
  </si>
  <si>
    <t>改修工法</t>
    <rPh sb="0" eb="2">
      <t>カイシュウ</t>
    </rPh>
    <rPh sb="2" eb="4">
      <t>コウホウ</t>
    </rPh>
    <phoneticPr fontId="3"/>
  </si>
  <si>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</si>
  <si>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9"/>
  </si>
  <si>
    <t>メーカー名</t>
    <rPh sb="4" eb="5">
      <t>メイ</t>
    </rPh>
    <phoneticPr fontId="59"/>
  </si>
  <si>
    <t>消費電力(W)</t>
    <rPh sb="0" eb="4">
      <t>ショウヒデンリョク</t>
    </rPh>
    <phoneticPr fontId="59"/>
  </si>
  <si>
    <t>合計</t>
    <rPh sb="0" eb="2">
      <t>ゴウケイ</t>
    </rPh>
    <phoneticPr fontId="59"/>
  </si>
  <si>
    <t>＜補助対象経費の算出＞</t>
    <rPh sb="1" eb="7">
      <t>ホジョタイショウケイヒ</t>
    </rPh>
    <rPh sb="8" eb="10">
      <t>サンシュツ</t>
    </rPh>
    <phoneticPr fontId="3"/>
  </si>
  <si>
    <t>申請者名</t>
  </si>
  <si>
    <t>M5</t>
    <phoneticPr fontId="3"/>
  </si>
  <si>
    <t>M6</t>
    <phoneticPr fontId="3"/>
  </si>
  <si>
    <t>【窓の改修】内窓取付_M5</t>
    <rPh sb="1" eb="2">
      <t>マド</t>
    </rPh>
    <rPh sb="3" eb="5">
      <t>カイシュウ</t>
    </rPh>
    <rPh sb="6" eb="7">
      <t>ウチ</t>
    </rPh>
    <rPh sb="7" eb="8">
      <t>マド</t>
    </rPh>
    <rPh sb="8" eb="10">
      <t>トリツケ</t>
    </rPh>
    <phoneticPr fontId="48"/>
  </si>
  <si>
    <t>【窓の改修】カバー工法窓取付_M6</t>
    <rPh sb="1" eb="2">
      <t>マド</t>
    </rPh>
    <rPh sb="3" eb="5">
      <t>カイシュウ</t>
    </rPh>
    <rPh sb="9" eb="11">
      <t>コウホウ</t>
    </rPh>
    <rPh sb="11" eb="12">
      <t>マド</t>
    </rPh>
    <rPh sb="12" eb="14">
      <t>トリツケ</t>
    </rPh>
    <phoneticPr fontId="48"/>
  </si>
  <si>
    <t>単価（円）①
(工事費込)</t>
    <rPh sb="0" eb="2">
      <t>タンカ</t>
    </rPh>
    <rPh sb="3" eb="4">
      <t>エン</t>
    </rPh>
    <rPh sb="8" eb="12">
      <t>コウジヒコ</t>
    </rPh>
    <phoneticPr fontId="59"/>
  </si>
  <si>
    <t>個数</t>
    <rPh sb="0" eb="2">
      <t>コスウ</t>
    </rPh>
    <phoneticPr fontId="59"/>
  </si>
  <si>
    <t>①と24,000円の低い額(②)</t>
    <rPh sb="8" eb="9">
      <t>エン</t>
    </rPh>
    <rPh sb="10" eb="11">
      <t>ヒク</t>
    </rPh>
    <rPh sb="12" eb="13">
      <t>ガク</t>
    </rPh>
    <phoneticPr fontId="3"/>
  </si>
  <si>
    <t>②×個数（円） [税抜]
(補助対象経費➂）</t>
    <rPh sb="2" eb="4">
      <t>コスウ</t>
    </rPh>
    <rPh sb="5" eb="6">
      <t>エン</t>
    </rPh>
    <rPh sb="9" eb="11">
      <t>ゼイヌキ</t>
    </rPh>
    <rPh sb="14" eb="20">
      <t>ホジョタイショウケイヒ</t>
    </rPh>
    <phoneticPr fontId="3"/>
  </si>
  <si>
    <t>【集合(全体)】定型様式２</t>
    <rPh sb="1" eb="3">
      <t>シュウゴウ</t>
    </rPh>
    <rPh sb="4" eb="6">
      <t>ゼンタイ</t>
    </rPh>
    <phoneticPr fontId="59"/>
  </si>
  <si>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</si>
  <si>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　該当する項目に■を付ける</t>
    <rPh sb="2" eb="4">
      <t>ガイトウ</t>
    </rPh>
    <rPh sb="6" eb="8">
      <t>コウモク</t>
    </rPh>
    <rPh sb="11" eb="12">
      <t>ツ</t>
    </rPh>
    <phoneticPr fontId="3"/>
  </si>
  <si>
    <t>　　窓の補助金交付算定額合計　（F）
　　※明細書（D）の合計金額</t>
    <rPh sb="2" eb="3">
      <t>マド</t>
    </rPh>
    <rPh sb="4" eb="6">
      <t>ホジョ</t>
    </rPh>
    <rPh sb="7" eb="9">
      <t>コウフ</t>
    </rPh>
    <rPh sb="9" eb="11">
      <t>サンテイ</t>
    </rPh>
    <rPh sb="11" eb="12">
      <t>ガク</t>
    </rPh>
    <rPh sb="12" eb="14">
      <t>ゴウケイ</t>
    </rPh>
    <rPh sb="22" eb="25">
      <t>メイサイショ</t>
    </rPh>
    <rPh sb="29" eb="31">
      <t>ゴウケイ</t>
    </rPh>
    <rPh sb="31" eb="33">
      <t>キンガク</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</si>
  <si>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</si>
  <si>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</si>
  <si>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　　LED照明の適用補助算定額　（Ｊ）
（H）または（Ⅰ）のいずれか低い額</t>
    <rPh sb="5" eb="7">
      <t>ショウメイ</t>
    </rPh>
    <rPh sb="8" eb="10">
      <t>テキヨウ</t>
    </rPh>
    <rPh sb="10" eb="15">
      <t>ホジョサンテイガク</t>
    </rPh>
    <rPh sb="34" eb="35">
      <t>ヒク</t>
    </rPh>
    <rPh sb="36" eb="37">
      <t>ガク</t>
    </rPh>
    <phoneticPr fontId="3"/>
  </si>
  <si>
    <t>　　補助金交付申請額　（K）
（F） ＋ （Ｊ） ※1,000円未満切捨て</t>
    <rPh sb="2" eb="5">
      <t>ホジョキン</t>
    </rPh>
    <rPh sb="5" eb="7">
      <t>コウフ</t>
    </rPh>
    <rPh sb="7" eb="9">
      <t>シンセイ</t>
    </rPh>
    <rPh sb="9" eb="10">
      <t>ガク</t>
    </rPh>
    <phoneticPr fontId="3"/>
  </si>
  <si>
    <t>　　LED照明の補助金交付算定額　（Ⅰ）
※明細書（E）の金額</t>
    <rPh sb="5" eb="7">
      <t>ショウメイ</t>
    </rPh>
    <rPh sb="8" eb="11">
      <t>ホジョキン</t>
    </rPh>
    <rPh sb="11" eb="13">
      <t>コウフ</t>
    </rPh>
    <rPh sb="13" eb="15">
      <t>サンテイ</t>
    </rPh>
    <rPh sb="15" eb="16">
      <t>ガク</t>
    </rPh>
    <rPh sb="22" eb="25">
      <t>メイサイショ</t>
    </rPh>
    <rPh sb="29" eb="31">
      <t>キンガク</t>
    </rPh>
    <phoneticPr fontId="3"/>
  </si>
  <si>
    <t>補助対象経費の1/3　（E）
[➂/3]
※1,000円未満切捨て</t>
    <rPh sb="0" eb="6">
      <t>ホジョタイショウケイヒ</t>
    </rPh>
    <rPh sb="27" eb="28">
      <t>エン</t>
    </rPh>
    <rPh sb="28" eb="30">
      <t>ミマン</t>
    </rPh>
    <rPh sb="30" eb="32">
      <t>キリス</t>
    </rPh>
    <phoneticPr fontId="3"/>
  </si>
  <si>
    <t>LEDの
番号</t>
    <rPh sb="5" eb="7">
      <t>バンゴウ</t>
    </rPh>
    <phoneticPr fontId="59"/>
  </si>
  <si>
    <t>本体型番</t>
    <rPh sb="0" eb="2">
      <t>ホンタイ</t>
    </rPh>
    <rPh sb="2" eb="4">
      <t>カタバン</t>
    </rPh>
    <phoneticPr fontId="59"/>
  </si>
  <si>
    <t>様式第１（令和４年６月公募 居間だけ断熱）</t>
    <phoneticPr fontId="3"/>
  </si>
  <si>
    <t>交付申請書（令和４年６月公募 居間だけ断熱）</t>
    <rPh sb="0" eb="2">
      <t>コウフ</t>
    </rPh>
    <rPh sb="2" eb="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</si>
</sst>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0"/>
    <numFmt numFmtId="180" formatCode="#,##0_ ;[Red]\-#,##0\ "/>
    <numFmt numFmtId="181" formatCode="0_ "/>
    <numFmt numFmtId="182" formatCode=";;;"/>
    <numFmt numFmtId="183" formatCode="0.00_ "/>
    <numFmt numFmtId="184" formatCode="#,##0_);[Red]\(#,##0\)"/>
  </numFmts>
  <fonts count="75"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s>
  <borders count="131">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5">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4" fillId="0" borderId="0" applyNumberFormat="0" applyFill="0" applyBorder="0" applyAlignment="0" applyProtection="0">
      <alignment vertical="top"/>
      <protection locked="0"/>
    </xf>
    <xf numFmtId="38" fontId="49"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9" fillId="0" borderId="0">
      <alignment vertical="center"/>
    </xf>
    <xf numFmtId="0" fontId="49" fillId="0" borderId="0">
      <alignment vertical="center"/>
    </xf>
    <xf numFmtId="0" fontId="49"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9" fillId="0" borderId="0">
      <alignment vertical="center"/>
    </xf>
    <xf numFmtId="0" fontId="49" fillId="0" borderId="0">
      <alignment vertical="center"/>
    </xf>
    <xf numFmtId="0" fontId="49"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9" fillId="0" borderId="0">
      <alignment vertical="center"/>
    </xf>
    <xf numFmtId="0" fontId="2" fillId="0" borderId="0"/>
    <xf numFmtId="0" fontId="2" fillId="0" borderId="0"/>
    <xf numFmtId="0" fontId="2" fillId="0" borderId="0"/>
    <xf numFmtId="0" fontId="4" fillId="0" borderId="0">
      <alignment vertical="center"/>
    </xf>
    <xf numFmtId="0" fontId="49" fillId="0" borderId="0">
      <alignment vertical="center"/>
    </xf>
    <xf numFmtId="0" fontId="49" fillId="0" borderId="0">
      <alignment vertical="center"/>
    </xf>
    <xf numFmtId="0" fontId="2" fillId="0" borderId="0">
      <alignment vertical="center"/>
    </xf>
    <xf numFmtId="0" fontId="4" fillId="0" borderId="0">
      <alignment vertical="center"/>
    </xf>
    <xf numFmtId="0" fontId="49"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4" fillId="5" borderId="0">
      <alignment horizontal="center" vertical="center"/>
      <protection hidden="1"/>
    </xf>
    <xf numFmtId="0" fontId="46" fillId="6" borderId="63"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44"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1036">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9"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8"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5" fillId="0" borderId="0" xfId="0" applyFont="1" applyProtection="1">
      <alignment vertical="center"/>
      <protection hidden="1"/>
    </xf>
    <xf numFmtId="0" fontId="15" fillId="0" borderId="0" xfId="0" applyFont="1" applyProtection="1">
      <alignment vertical="center"/>
      <protection locked="0"/>
    </xf>
    <xf numFmtId="176" fontId="12" fillId="2" borderId="0" xfId="0" applyNumberFormat="1" applyFont="1" applyFill="1" applyBorder="1" applyAlignment="1" applyProtection="1">
      <alignment vertical="center"/>
      <protection hidden="1"/>
    </xf>
    <xf numFmtId="177" fontId="12" fillId="2" borderId="0" xfId="0" applyNumberFormat="1"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38" fontId="12"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5"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3" fillId="0" borderId="0" xfId="0" applyNumberFormat="1" applyFont="1" applyFill="1" applyBorder="1" applyProtection="1">
      <alignment vertical="center"/>
      <protection hidden="1"/>
    </xf>
    <xf numFmtId="38" fontId="13"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50" fillId="0" borderId="0" xfId="0" applyNumberFormat="1" applyFont="1" applyFill="1" applyBorder="1" applyProtection="1">
      <alignment vertical="center"/>
      <protection hidden="1"/>
    </xf>
    <xf numFmtId="38" fontId="50" fillId="0" borderId="0" xfId="6" applyFont="1" applyFill="1" applyBorder="1" applyProtection="1">
      <alignment vertical="center"/>
      <protection hidden="1"/>
    </xf>
    <xf numFmtId="0" fontId="0" fillId="0" borderId="0" xfId="0" applyFill="1" applyBorder="1" applyProtection="1">
      <alignment vertical="center"/>
      <protection hidden="1"/>
    </xf>
    <xf numFmtId="0" fontId="12" fillId="0" borderId="0"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38" fontId="51"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2" fillId="0" borderId="0" xfId="0" applyFont="1" applyFill="1" applyBorder="1" applyAlignment="1" applyProtection="1">
      <alignment vertical="center" wrapText="1"/>
      <protection hidden="1"/>
    </xf>
    <xf numFmtId="176" fontId="12" fillId="0" borderId="0" xfId="0" applyNumberFormat="1" applyFont="1" applyFill="1" applyBorder="1" applyAlignment="1" applyProtection="1">
      <alignment vertical="center" wrapText="1"/>
      <protection hidden="1"/>
    </xf>
    <xf numFmtId="176" fontId="12" fillId="0" borderId="0" xfId="0" applyNumberFormat="1" applyFont="1" applyFill="1" applyBorder="1" applyAlignment="1" applyProtection="1">
      <alignment vertical="center"/>
      <protection hidden="1"/>
    </xf>
    <xf numFmtId="176" fontId="12"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0" fontId="22" fillId="0" borderId="0" xfId="0" applyFont="1" applyBorder="1" applyAlignment="1" applyProtection="1">
      <alignment vertical="center"/>
      <protection hidden="1"/>
    </xf>
    <xf numFmtId="0" fontId="22" fillId="2" borderId="0" xfId="0" applyFont="1" applyFill="1" applyBorder="1" applyAlignment="1" applyProtection="1">
      <alignment vertical="center"/>
      <protection hidden="1"/>
    </xf>
    <xf numFmtId="0" fontId="22" fillId="0" borderId="0" xfId="0" applyFont="1"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176" fontId="5" fillId="0" borderId="0" xfId="0" applyNumberFormat="1" applyFont="1" applyFill="1" applyBorder="1" applyAlignment="1" applyProtection="1">
      <protection hidden="1"/>
    </xf>
    <xf numFmtId="176" fontId="52"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53" fillId="0" borderId="0" xfId="0" applyFont="1" applyFill="1" applyBorder="1" applyAlignment="1" applyProtection="1">
      <alignment horizontal="left" vertical="center"/>
      <protection hidden="1"/>
    </xf>
    <xf numFmtId="0" fontId="11" fillId="0" borderId="0" xfId="0" applyFont="1" applyFill="1" applyProtection="1">
      <alignment vertical="center"/>
      <protection hidden="1"/>
    </xf>
    <xf numFmtId="176" fontId="54" fillId="2" borderId="0" xfId="0" applyNumberFormat="1" applyFont="1" applyFill="1" applyAlignment="1" applyProtection="1">
      <protection hidden="1"/>
    </xf>
    <xf numFmtId="0" fontId="27"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28" fillId="0"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8" fillId="2" borderId="0" xfId="0" applyFont="1" applyFill="1" applyBorder="1" applyAlignment="1" applyProtection="1">
      <alignment vertical="center"/>
      <protection hidden="1"/>
    </xf>
    <xf numFmtId="0" fontId="28" fillId="2" borderId="0" xfId="0" applyFont="1" applyFill="1" applyBorder="1" applyAlignment="1" applyProtection="1">
      <alignment horizontal="center" vertical="center"/>
      <protection hidden="1"/>
    </xf>
    <xf numFmtId="38" fontId="28" fillId="2" borderId="0" xfId="12" applyFont="1" applyFill="1" applyBorder="1" applyAlignment="1" applyProtection="1">
      <alignment vertical="center"/>
      <protection hidden="1"/>
    </xf>
    <xf numFmtId="0" fontId="28" fillId="2" borderId="0" xfId="0" applyFont="1" applyFill="1" applyBorder="1" applyAlignment="1" applyProtection="1">
      <alignment horizontal="right" vertical="center"/>
      <protection hidden="1"/>
    </xf>
    <xf numFmtId="0" fontId="28" fillId="2" borderId="0" xfId="0" applyFont="1" applyFill="1" applyAlignment="1" applyProtection="1">
      <alignment vertical="center"/>
      <protection hidden="1"/>
    </xf>
    <xf numFmtId="0" fontId="21" fillId="2" borderId="0" xfId="0" applyFont="1" applyFill="1" applyAlignment="1" applyProtection="1">
      <alignment horizontal="distributed" vertical="center"/>
      <protection hidden="1"/>
    </xf>
    <xf numFmtId="0" fontId="28" fillId="2" borderId="0" xfId="0" applyFont="1" applyFill="1" applyAlignment="1" applyProtection="1">
      <alignment horizontal="center" vertical="center"/>
      <protection hidden="1"/>
    </xf>
    <xf numFmtId="0" fontId="27" fillId="0" borderId="0" xfId="0" applyFont="1" applyFill="1" applyAlignment="1" applyProtection="1">
      <alignment horizontal="center" vertical="center"/>
      <protection hidden="1"/>
    </xf>
    <xf numFmtId="0" fontId="31" fillId="0" borderId="0" xfId="0" applyFont="1" applyFill="1" applyBorder="1" applyAlignment="1" applyProtection="1">
      <alignment vertical="center"/>
      <protection hidden="1"/>
    </xf>
    <xf numFmtId="38" fontId="27" fillId="0" borderId="0" xfId="12" applyFont="1" applyFill="1" applyAlignment="1" applyProtection="1">
      <alignment vertical="center"/>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vertical="center" textRotation="255" shrinkToFit="1"/>
      <protection hidden="1"/>
    </xf>
    <xf numFmtId="0" fontId="33" fillId="0" borderId="0" xfId="0" applyFont="1" applyFill="1" applyBorder="1" applyAlignment="1" applyProtection="1">
      <alignment vertical="center"/>
      <protection hidden="1"/>
    </xf>
    <xf numFmtId="0" fontId="36" fillId="2" borderId="0" xfId="0" applyFont="1" applyFill="1" applyAlignment="1" applyProtection="1">
      <alignment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1" fillId="0" borderId="0" xfId="0" applyFont="1" applyAlignment="1">
      <alignment horizontal="justify" vertical="center"/>
    </xf>
    <xf numFmtId="0" fontId="21" fillId="0" borderId="0" xfId="0" applyFont="1" applyFill="1" applyAlignment="1" applyProtection="1">
      <alignment vertical="center"/>
      <protection hidden="1"/>
    </xf>
    <xf numFmtId="0" fontId="21" fillId="0" borderId="0" xfId="0" applyFont="1" applyFill="1" applyAlignment="1" applyProtection="1">
      <alignment horizontal="center" vertical="center"/>
      <protection hidden="1"/>
    </xf>
    <xf numFmtId="38" fontId="21" fillId="0" borderId="0" xfId="12" applyFont="1" applyFill="1" applyAlignment="1" applyProtection="1">
      <alignment vertical="center"/>
      <protection hidden="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wrapText="1"/>
    </xf>
    <xf numFmtId="0" fontId="33" fillId="0" borderId="0" xfId="0" applyFont="1" applyBorder="1" applyAlignment="1" applyProtection="1">
      <alignment horizontal="left" vertical="center" wrapText="1"/>
      <protection hidden="1"/>
    </xf>
    <xf numFmtId="0" fontId="22" fillId="0" borderId="0" xfId="0" applyFont="1" applyBorder="1" applyAlignment="1" applyProtection="1">
      <alignment vertical="center"/>
      <protection locked="0"/>
    </xf>
    <xf numFmtId="0" fontId="22" fillId="0" borderId="0" xfId="0" applyFont="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vertical="center" shrinkToFit="1"/>
      <protection hidden="1"/>
    </xf>
    <xf numFmtId="0" fontId="31" fillId="0" borderId="0" xfId="0" applyFont="1" applyFill="1" applyBorder="1" applyAlignment="1" applyProtection="1">
      <alignment horizontal="center" vertical="center"/>
      <protection hidden="1"/>
    </xf>
    <xf numFmtId="0" fontId="21" fillId="0" borderId="0" xfId="0" applyFont="1" applyFill="1" applyAlignment="1" applyProtection="1">
      <alignment horizontal="distributed" vertical="center"/>
      <protection hidden="1"/>
    </xf>
    <xf numFmtId="0" fontId="31" fillId="0" borderId="10" xfId="0" applyFont="1" applyFill="1" applyBorder="1" applyAlignment="1" applyProtection="1">
      <alignment vertical="center" wrapText="1"/>
      <protection hidden="1"/>
    </xf>
    <xf numFmtId="0" fontId="31" fillId="0" borderId="14" xfId="0" applyFont="1" applyFill="1" applyBorder="1" applyAlignment="1" applyProtection="1">
      <alignment vertical="center"/>
      <protection hidden="1"/>
    </xf>
    <xf numFmtId="0" fontId="31" fillId="0" borderId="15" xfId="0" applyFont="1" applyFill="1" applyBorder="1" applyAlignment="1" applyProtection="1">
      <alignment vertical="center"/>
      <protection hidden="1"/>
    </xf>
    <xf numFmtId="0" fontId="28" fillId="0" borderId="0" xfId="0" applyFont="1" applyFill="1" applyBorder="1" applyAlignment="1" applyProtection="1">
      <alignment vertical="center" textRotation="255" shrinkToFit="1"/>
      <protection hidden="1"/>
    </xf>
    <xf numFmtId="0" fontId="28" fillId="0" borderId="0" xfId="0" applyFont="1" applyFill="1" applyBorder="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1" fillId="0" borderId="12" xfId="0" applyFont="1" applyFill="1" applyBorder="1" applyAlignment="1" applyProtection="1">
      <alignment vertical="center" shrinkToFit="1"/>
      <protection hidden="1"/>
    </xf>
    <xf numFmtId="0" fontId="31" fillId="0" borderId="13" xfId="0" applyFont="1" applyFill="1" applyBorder="1" applyAlignment="1" applyProtection="1">
      <alignment vertical="center" shrinkToFit="1"/>
      <protection hidden="1"/>
    </xf>
    <xf numFmtId="0" fontId="27" fillId="0" borderId="16" xfId="0" applyFont="1" applyFill="1" applyBorder="1" applyAlignment="1" applyProtection="1">
      <alignment vertical="center"/>
      <protection hidden="1"/>
    </xf>
    <xf numFmtId="0" fontId="27" fillId="0" borderId="13" xfId="0" applyFont="1" applyFill="1" applyBorder="1" applyAlignment="1" applyProtection="1">
      <alignment vertical="center"/>
      <protection hidden="1"/>
    </xf>
    <xf numFmtId="0" fontId="31" fillId="3" borderId="0" xfId="0" applyFont="1" applyFill="1" applyBorder="1" applyAlignment="1" applyProtection="1">
      <alignment horizontal="center" vertical="center" wrapText="1" shrinkToFit="1"/>
      <protection hidden="1"/>
    </xf>
    <xf numFmtId="0" fontId="31" fillId="3" borderId="0" xfId="0"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center" vertical="center" shrinkToFit="1"/>
      <protection hidden="1"/>
    </xf>
    <xf numFmtId="0" fontId="28" fillId="3" borderId="0" xfId="0" applyFont="1" applyFill="1" applyBorder="1" applyAlignment="1" applyProtection="1">
      <alignment vertical="center" shrinkToFit="1"/>
      <protection hidden="1"/>
    </xf>
    <xf numFmtId="0" fontId="31" fillId="0" borderId="10" xfId="0" applyFont="1" applyFill="1" applyBorder="1" applyAlignment="1" applyProtection="1">
      <alignment vertical="center" shrinkToFit="1"/>
      <protection hidden="1"/>
    </xf>
    <xf numFmtId="49" fontId="31" fillId="0" borderId="14" xfId="0" applyNumberFormat="1" applyFont="1" applyFill="1" applyBorder="1" applyAlignment="1" applyProtection="1">
      <alignment vertical="center" shrinkToFit="1"/>
      <protection hidden="1"/>
    </xf>
    <xf numFmtId="49" fontId="31" fillId="0" borderId="14" xfId="0" applyNumberFormat="1" applyFont="1" applyFill="1" applyBorder="1" applyAlignment="1" applyProtection="1">
      <alignment horizontal="center" vertical="center"/>
      <protection hidden="1"/>
    </xf>
    <xf numFmtId="49" fontId="31" fillId="0" borderId="14" xfId="0" applyNumberFormat="1" applyFont="1" applyFill="1" applyBorder="1" applyAlignment="1" applyProtection="1">
      <alignment vertical="center"/>
      <protection hidden="1"/>
    </xf>
    <xf numFmtId="49" fontId="31" fillId="0" borderId="15" xfId="0" applyNumberFormat="1" applyFont="1" applyFill="1" applyBorder="1" applyAlignment="1" applyProtection="1">
      <alignment vertical="center"/>
      <protection hidden="1"/>
    </xf>
    <xf numFmtId="49" fontId="28" fillId="0" borderId="18" xfId="0" applyNumberFormat="1" applyFont="1" applyFill="1" applyBorder="1" applyAlignment="1" applyProtection="1">
      <alignment vertical="center" shrinkToFit="1"/>
      <protection hidden="1"/>
    </xf>
    <xf numFmtId="49" fontId="28" fillId="0" borderId="17" xfId="0" applyNumberFormat="1" applyFont="1" applyFill="1" applyBorder="1" applyAlignment="1" applyProtection="1">
      <alignment vertical="center" shrinkToFit="1"/>
      <protection hidden="1"/>
    </xf>
    <xf numFmtId="0" fontId="27" fillId="0" borderId="0" xfId="0" applyFont="1" applyFill="1" applyBorder="1" applyAlignment="1" applyProtection="1">
      <alignment vertical="center"/>
      <protection locked="0"/>
    </xf>
    <xf numFmtId="0" fontId="27" fillId="0" borderId="0" xfId="0" applyFont="1" applyFill="1" applyAlignment="1" applyProtection="1">
      <alignment vertical="center"/>
      <protection locked="0"/>
    </xf>
    <xf numFmtId="176" fontId="5" fillId="2" borderId="0" xfId="0" applyNumberFormat="1" applyFont="1" applyFill="1" applyAlignment="1" applyProtection="1">
      <protection hidden="1"/>
    </xf>
    <xf numFmtId="0" fontId="55" fillId="0" borderId="0" xfId="0" applyFont="1" applyFill="1" applyProtection="1">
      <alignment vertical="center"/>
      <protection hidden="1"/>
    </xf>
    <xf numFmtId="0" fontId="27" fillId="0" borderId="0" xfId="0" applyFont="1" applyFill="1" applyAlignment="1" applyProtection="1">
      <alignment horizontal="right" vertical="center"/>
      <protection hidden="1"/>
    </xf>
    <xf numFmtId="38" fontId="35" fillId="0" borderId="0" xfId="12" applyFont="1" applyFill="1" applyBorder="1" applyAlignment="1" applyProtection="1">
      <alignment vertical="center" shrinkToFit="1"/>
      <protection hidden="1"/>
    </xf>
    <xf numFmtId="49" fontId="28"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80" fontId="5" fillId="2" borderId="5"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Border="1" applyAlignment="1" applyProtection="1">
      <alignment vertical="center" shrinkToFit="1"/>
      <protection locked="0"/>
    </xf>
    <xf numFmtId="38" fontId="12" fillId="0" borderId="40" xfId="7" applyFont="1" applyFill="1" applyBorder="1" applyAlignment="1" applyProtection="1">
      <alignment vertical="center"/>
      <protection hidden="1"/>
    </xf>
    <xf numFmtId="0" fontId="27" fillId="0" borderId="0" xfId="0" applyFont="1" applyFill="1" applyBorder="1" applyAlignment="1" applyProtection="1">
      <alignment horizontal="left" vertical="center" wrapText="1"/>
      <protection hidden="1"/>
    </xf>
    <xf numFmtId="38" fontId="11" fillId="0" borderId="19" xfId="0" applyNumberFormat="1" applyFont="1" applyFill="1" applyBorder="1" applyAlignment="1" applyProtection="1">
      <alignment vertical="center"/>
      <protection hidden="1"/>
    </xf>
    <xf numFmtId="176" fontId="18"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51" fillId="0" borderId="44" xfId="6" applyFont="1" applyFill="1" applyBorder="1" applyAlignment="1" applyProtection="1">
      <alignment horizontal="center" vertical="center"/>
      <protection hidden="1"/>
    </xf>
    <xf numFmtId="38" fontId="12" fillId="0" borderId="19" xfId="7" applyFont="1" applyFill="1" applyBorder="1" applyAlignment="1" applyProtection="1">
      <alignment horizontal="center" vertical="center"/>
      <protection hidden="1"/>
    </xf>
    <xf numFmtId="0" fontId="29" fillId="0" borderId="0" xfId="0" applyFont="1" applyFill="1" applyAlignment="1" applyProtection="1">
      <alignment vertical="distributed"/>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Fill="1" applyBorder="1" applyAlignment="1" applyProtection="1">
      <alignment vertical="center" shrinkToFit="1"/>
      <protection hidden="1"/>
    </xf>
    <xf numFmtId="49" fontId="31" fillId="0" borderId="0" xfId="0" applyNumberFormat="1" applyFont="1" applyFill="1" applyBorder="1" applyAlignment="1" applyProtection="1">
      <alignment vertical="center"/>
      <protection hidden="1"/>
    </xf>
    <xf numFmtId="0" fontId="34" fillId="0" borderId="10" xfId="0" applyFont="1" applyFill="1" applyBorder="1" applyAlignment="1" applyProtection="1">
      <alignment vertical="center" wrapText="1" shrinkToFit="1"/>
      <protection hidden="1"/>
    </xf>
    <xf numFmtId="0" fontId="32"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2" fillId="0" borderId="0" xfId="0" applyFont="1" applyFill="1" applyBorder="1" applyProtection="1">
      <alignment vertical="center"/>
      <protection hidden="1"/>
    </xf>
    <xf numFmtId="0" fontId="22" fillId="0" borderId="0" xfId="0" applyFont="1" applyFill="1" applyBorder="1" applyAlignment="1" applyProtection="1">
      <alignment vertical="center"/>
      <protection hidden="1"/>
    </xf>
    <xf numFmtId="0" fontId="20" fillId="0" borderId="0" xfId="0" applyFont="1" applyFill="1" applyBorder="1" applyAlignment="1" applyProtection="1">
      <alignment vertical="center" wrapText="1"/>
      <protection hidden="1"/>
    </xf>
    <xf numFmtId="0" fontId="22" fillId="0"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7" fillId="0" borderId="0" xfId="0" applyFont="1" applyFill="1" applyAlignment="1" applyProtection="1">
      <alignment horizontal="right" vertical="center"/>
      <protection hidden="1"/>
    </xf>
    <xf numFmtId="0" fontId="45" fillId="2" borderId="0" xfId="0" applyFont="1" applyFill="1" applyProtection="1">
      <alignment vertical="center"/>
      <protection hidden="1"/>
    </xf>
    <xf numFmtId="49" fontId="25" fillId="2" borderId="0" xfId="0" applyNumberFormat="1" applyFont="1" applyFill="1" applyBorder="1" applyAlignment="1" applyProtection="1">
      <alignment horizontal="center" vertical="center"/>
      <protection hidden="1"/>
    </xf>
    <xf numFmtId="0" fontId="25" fillId="2" borderId="0" xfId="0" applyFont="1" applyFill="1" applyBorder="1" applyAlignment="1" applyProtection="1">
      <alignment vertical="center"/>
      <protection hidden="1"/>
    </xf>
    <xf numFmtId="0" fontId="25" fillId="0" borderId="0" xfId="0" applyFont="1" applyFill="1" applyBorder="1" applyProtection="1">
      <alignment vertical="center"/>
      <protection hidden="1"/>
    </xf>
    <xf numFmtId="0" fontId="25"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25" fillId="2" borderId="0" xfId="0" applyFont="1" applyFill="1" applyBorder="1" applyAlignment="1" applyProtection="1">
      <alignment horizontal="left"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Alignment="1" applyProtection="1">
      <alignment horizontal="righ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2" borderId="0" xfId="0" applyFont="1" applyFill="1" applyBorder="1" applyAlignment="1" applyProtection="1">
      <alignment horizontal="center" vertical="center" wrapText="1"/>
      <protection hidden="1"/>
    </xf>
    <xf numFmtId="0" fontId="11" fillId="0" borderId="46" xfId="0" applyFont="1" applyFill="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Fill="1" applyBorder="1" applyProtection="1">
      <alignment vertical="center"/>
      <protection hidden="1"/>
    </xf>
    <xf numFmtId="0" fontId="11" fillId="2" borderId="46" xfId="0" applyFont="1" applyFill="1" applyBorder="1" applyAlignment="1" applyProtection="1">
      <alignment vertical="center"/>
      <protection hidden="1"/>
    </xf>
    <xf numFmtId="0" fontId="11" fillId="2" borderId="46" xfId="0" applyFont="1" applyFill="1" applyBorder="1" applyAlignment="1" applyProtection="1">
      <alignment horizontal="center" vertical="center" wrapText="1"/>
      <protection hidden="1"/>
    </xf>
    <xf numFmtId="0" fontId="11" fillId="2" borderId="46" xfId="0" applyFont="1" applyFill="1" applyBorder="1" applyAlignment="1" applyProtection="1">
      <alignment horizontal="center" vertical="center"/>
      <protection hidden="1"/>
    </xf>
    <xf numFmtId="0" fontId="25" fillId="2" borderId="0" xfId="0" applyFont="1" applyFill="1" applyProtection="1">
      <alignment vertical="center"/>
      <protection hidden="1"/>
    </xf>
    <xf numFmtId="38" fontId="2" fillId="2" borderId="0" xfId="12" applyFont="1" applyFill="1" applyBorder="1" applyProtection="1">
      <alignment vertical="center"/>
      <protection hidden="1"/>
    </xf>
    <xf numFmtId="0" fontId="9" fillId="2"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right" vertical="center" wrapText="1"/>
      <protection hidden="1"/>
    </xf>
    <xf numFmtId="0" fontId="52" fillId="0" borderId="0" xfId="0" applyFont="1" applyFill="1" applyBorder="1" applyAlignment="1" applyProtection="1">
      <alignment horizontal="left" vertical="center"/>
      <protection hidden="1"/>
    </xf>
    <xf numFmtId="0" fontId="8"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8" fillId="0" borderId="0"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7"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2" fillId="0" borderId="12" xfId="7" applyNumberFormat="1" applyFont="1" applyFill="1" applyBorder="1" applyAlignment="1" applyProtection="1">
      <alignment vertical="center"/>
      <protection hidden="1"/>
    </xf>
    <xf numFmtId="178" fontId="12" fillId="0" borderId="19" xfId="7" applyNumberFormat="1" applyFont="1" applyFill="1" applyBorder="1" applyAlignment="1" applyProtection="1">
      <alignment horizontal="right" vertical="center"/>
      <protection hidden="1"/>
    </xf>
    <xf numFmtId="0" fontId="34" fillId="0" borderId="0" xfId="0" applyFont="1" applyFill="1" applyAlignment="1" applyProtection="1">
      <alignment vertical="center"/>
      <protection hidden="1"/>
    </xf>
    <xf numFmtId="0" fontId="31" fillId="0" borderId="14" xfId="0" applyFont="1" applyFill="1" applyBorder="1" applyAlignment="1" applyProtection="1">
      <alignment horizontal="center" vertical="center"/>
      <protection hidden="1"/>
    </xf>
    <xf numFmtId="0" fontId="31" fillId="0" borderId="14" xfId="0" applyFont="1" applyFill="1" applyBorder="1" applyAlignment="1" applyProtection="1">
      <alignment vertical="center" shrinkToFit="1"/>
      <protection hidden="1"/>
    </xf>
    <xf numFmtId="0" fontId="27" fillId="0" borderId="10" xfId="0" applyFont="1" applyFill="1" applyBorder="1" applyAlignment="1" applyProtection="1">
      <alignment vertical="center"/>
      <protection hidden="1"/>
    </xf>
    <xf numFmtId="0" fontId="11" fillId="2" borderId="0" xfId="0" applyFont="1" applyFill="1" applyBorder="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27" fillId="2" borderId="0" xfId="0" applyFont="1" applyFill="1" applyProtection="1">
      <alignment vertical="center"/>
      <protection hidden="1"/>
    </xf>
    <xf numFmtId="38" fontId="28" fillId="2" borderId="0" xfId="86" applyFont="1" applyFill="1" applyProtection="1">
      <alignment vertical="center"/>
      <protection hidden="1"/>
    </xf>
    <xf numFmtId="0" fontId="36" fillId="2" borderId="0" xfId="0" applyFont="1" applyFill="1" applyProtection="1">
      <alignment vertical="center"/>
      <protection hidden="1"/>
    </xf>
    <xf numFmtId="0" fontId="29" fillId="0" borderId="0" xfId="0" applyFont="1" applyAlignment="1" applyProtection="1">
      <alignment vertical="distributed"/>
      <protection hidden="1"/>
    </xf>
    <xf numFmtId="0" fontId="61"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86" applyFont="1" applyProtection="1">
      <alignment vertical="center"/>
      <protection hidden="1"/>
    </xf>
    <xf numFmtId="0" fontId="27"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Protection="1">
      <alignment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6" applyFont="1" applyFill="1" applyProtection="1">
      <alignment vertical="center"/>
      <protection hidden="1"/>
    </xf>
    <xf numFmtId="0" fontId="28" fillId="2" borderId="0" xfId="0" applyFont="1" applyFill="1" applyAlignment="1" applyProtection="1">
      <alignment vertical="center" wrapText="1"/>
      <protection hidden="1"/>
    </xf>
    <xf numFmtId="0" fontId="27" fillId="2" borderId="0" xfId="0" applyFont="1" applyFill="1" applyAlignment="1" applyProtection="1">
      <alignment vertical="center" textRotation="255"/>
      <protection hidden="1"/>
    </xf>
    <xf numFmtId="0" fontId="31" fillId="0" borderId="0" xfId="0" applyFont="1" applyAlignment="1" applyProtection="1">
      <alignment vertical="center" shrinkToFit="1"/>
      <protection hidden="1"/>
    </xf>
    <xf numFmtId="0" fontId="55" fillId="0" borderId="0" xfId="0" applyFont="1" applyProtection="1">
      <alignment vertical="center"/>
      <protection hidden="1"/>
    </xf>
    <xf numFmtId="0" fontId="35" fillId="0" borderId="0" xfId="0" applyFont="1" applyAlignment="1" applyProtection="1">
      <alignment vertical="center" shrinkToFi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31" fillId="0" borderId="10" xfId="0" applyFont="1" applyBorder="1" applyAlignment="1" applyProtection="1">
      <alignment vertical="center" shrinkToFit="1"/>
      <protection hidden="1"/>
    </xf>
    <xf numFmtId="0" fontId="62" fillId="0" borderId="10" xfId="0" applyFont="1" applyBorder="1" applyAlignment="1" applyProtection="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49" fontId="28" fillId="3" borderId="0" xfId="0" applyNumberFormat="1"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8" fillId="0" borderId="0" xfId="0" applyFont="1" applyProtection="1">
      <alignment vertical="center"/>
      <protection hidden="1"/>
    </xf>
    <xf numFmtId="0" fontId="9" fillId="2" borderId="0" xfId="0" applyFont="1" applyFill="1" applyAlignment="1" applyProtection="1">
      <alignment horizontal="center" vertical="center"/>
      <protection hidden="1"/>
    </xf>
    <xf numFmtId="38" fontId="25" fillId="0" borderId="0" xfId="86" applyFont="1" applyAlignment="1" applyProtection="1">
      <alignment horizontal="right" vertical="center"/>
      <protection hidden="1"/>
    </xf>
    <xf numFmtId="38" fontId="25" fillId="0" borderId="0" xfId="86" applyFont="1" applyProtection="1">
      <alignment vertical="center"/>
      <protection hidden="1"/>
    </xf>
    <xf numFmtId="0" fontId="19" fillId="2" borderId="0" xfId="0" applyFont="1" applyFill="1" applyAlignment="1" applyProtection="1">
      <alignment vertical="center" wrapText="1"/>
      <protection hidden="1"/>
    </xf>
    <xf numFmtId="38" fontId="2" fillId="2" borderId="0" xfId="86" applyFont="1" applyFill="1" applyProtection="1">
      <alignment vertical="center"/>
      <protection hidden="1"/>
    </xf>
    <xf numFmtId="176" fontId="8" fillId="2" borderId="0" xfId="0" applyNumberFormat="1" applyFont="1" applyFill="1" applyBorder="1" applyAlignment="1" applyProtection="1">
      <alignment horizontal="center" vertical="center"/>
      <protection hidden="1"/>
    </xf>
    <xf numFmtId="176" fontId="8" fillId="2" borderId="5" xfId="0" applyNumberFormat="1" applyFont="1" applyFill="1" applyBorder="1" applyAlignment="1" applyProtection="1">
      <alignment horizontal="center" vertical="center"/>
      <protection hidden="1"/>
    </xf>
    <xf numFmtId="176" fontId="8" fillId="2" borderId="6" xfId="0" applyNumberFormat="1" applyFont="1" applyFill="1" applyBorder="1" applyAlignment="1" applyProtection="1">
      <alignment horizontal="center" vertical="center"/>
      <protection hidden="1"/>
    </xf>
    <xf numFmtId="176" fontId="8"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8"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8"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2" fillId="4" borderId="39" xfId="0" applyFont="1" applyFill="1" applyBorder="1" applyAlignment="1" applyProtection="1">
      <alignment horizontal="center" vertical="center"/>
      <protection hidden="1"/>
    </xf>
    <xf numFmtId="38" fontId="12" fillId="0" borderId="19" xfId="0" applyNumberFormat="1" applyFont="1" applyFill="1" applyBorder="1" applyAlignment="1" applyProtection="1">
      <alignment vertical="center"/>
      <protection hidden="1"/>
    </xf>
    <xf numFmtId="0" fontId="64" fillId="2" borderId="0" xfId="0" applyFont="1" applyFill="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25" fillId="2" borderId="20" xfId="0" applyFont="1" applyFill="1" applyBorder="1" applyAlignment="1" applyProtection="1">
      <alignment vertical="center" wrapText="1"/>
      <protection hidden="1"/>
    </xf>
    <xf numFmtId="0" fontId="65" fillId="2" borderId="92" xfId="0" applyFont="1" applyFill="1" applyBorder="1" applyAlignment="1" applyProtection="1">
      <alignment vertical="center" wrapText="1"/>
      <protection hidden="1"/>
    </xf>
    <xf numFmtId="0" fontId="65" fillId="2" borderId="20" xfId="0" applyFont="1" applyFill="1" applyBorder="1" applyAlignment="1" applyProtection="1">
      <alignment vertical="center" wrapText="1"/>
      <protection hidden="1"/>
    </xf>
    <xf numFmtId="0" fontId="66" fillId="2" borderId="0" xfId="0" applyFont="1" applyFill="1" applyAlignment="1" applyProtection="1">
      <alignment vertical="center" wrapText="1"/>
      <protection hidden="1"/>
    </xf>
    <xf numFmtId="0" fontId="64" fillId="2" borderId="20" xfId="0" applyFont="1" applyFill="1" applyBorder="1" applyAlignment="1" applyProtection="1">
      <alignment horizontal="center" vertical="center"/>
      <protection locked="0"/>
    </xf>
    <xf numFmtId="0" fontId="11" fillId="0" borderId="0" xfId="0" applyFont="1" applyProtection="1">
      <alignment vertical="center"/>
      <protection hidden="1"/>
    </xf>
    <xf numFmtId="0" fontId="11" fillId="0" borderId="20" xfId="0" applyFont="1" applyBorder="1" applyProtection="1">
      <alignment vertical="center"/>
      <protection hidden="1"/>
    </xf>
    <xf numFmtId="0" fontId="11" fillId="0" borderId="0" xfId="0" applyFont="1" applyProtection="1">
      <alignment vertical="center"/>
      <protection hidden="1"/>
    </xf>
    <xf numFmtId="0" fontId="16" fillId="0" borderId="0" xfId="0" applyFont="1" applyProtection="1">
      <alignment vertical="center"/>
      <protection hidden="1"/>
    </xf>
    <xf numFmtId="176" fontId="12" fillId="0" borderId="0" xfId="0" applyNumberFormat="1" applyFont="1" applyAlignment="1" applyProtection="1">
      <alignment horizontal="right" vertical="center"/>
      <protection hidden="1"/>
    </xf>
    <xf numFmtId="38" fontId="8" fillId="0" borderId="0" xfId="18" applyFont="1" applyProtection="1">
      <alignment vertical="center"/>
      <protection hidden="1"/>
    </xf>
    <xf numFmtId="176" fontId="2" fillId="0" borderId="0" xfId="0" applyNumberFormat="1" applyFont="1" applyProtection="1">
      <alignment vertical="center"/>
      <protection hidden="1"/>
    </xf>
    <xf numFmtId="176" fontId="50" fillId="0" borderId="0" xfId="0" applyNumberFormat="1" applyFont="1" applyProtection="1">
      <alignment vertical="center"/>
      <protection hidden="1"/>
    </xf>
    <xf numFmtId="38" fontId="50" fillId="0" borderId="0" xfId="6" applyFont="1" applyProtection="1">
      <alignment vertical="center"/>
      <protection hidden="1"/>
    </xf>
    <xf numFmtId="176" fontId="5" fillId="0" borderId="0" xfId="0" applyNumberFormat="1" applyFont="1" applyAlignment="1" applyProtection="1">
      <protection hidden="1"/>
    </xf>
    <xf numFmtId="0" fontId="28" fillId="0" borderId="0" xfId="0" applyFont="1" applyProtection="1">
      <alignment vertical="center"/>
      <protection hidden="1"/>
    </xf>
    <xf numFmtId="0" fontId="28" fillId="0" borderId="0" xfId="0" applyFont="1" applyAlignment="1" applyProtection="1">
      <alignment horizontal="right" vertical="center"/>
      <protection hidden="1"/>
    </xf>
    <xf numFmtId="0" fontId="31" fillId="0" borderId="0" xfId="0" applyFont="1" applyAlignment="1" applyProtection="1">
      <alignment horizontal="right" vertical="center"/>
      <protection hidden="1"/>
    </xf>
    <xf numFmtId="0" fontId="17" fillId="0" borderId="0" xfId="0" applyFont="1" applyProtection="1">
      <alignment vertical="center"/>
      <protection hidden="1"/>
    </xf>
    <xf numFmtId="38" fontId="17" fillId="2" borderId="0" xfId="86" applyFont="1" applyFill="1" applyAlignment="1" applyProtection="1">
      <alignment horizontal="right" vertical="center"/>
      <protection hidden="1"/>
    </xf>
    <xf numFmtId="182" fontId="12" fillId="0" borderId="0" xfId="0" applyNumberFormat="1" applyFont="1" applyFill="1" applyAlignment="1" applyProtection="1">
      <alignment horizontal="right" vertical="center"/>
      <protection hidden="1"/>
    </xf>
    <xf numFmtId="182" fontId="17" fillId="0" borderId="0" xfId="0" applyNumberFormat="1" applyFont="1" applyFill="1" applyAlignment="1" applyProtection="1">
      <alignment horizontal="right" vertical="center"/>
      <protection hidden="1"/>
    </xf>
    <xf numFmtId="38" fontId="0" fillId="0" borderId="0" xfId="0" applyNumberFormat="1" applyFill="1" applyProtection="1">
      <alignment vertical="center"/>
      <protection hidden="1"/>
    </xf>
    <xf numFmtId="38" fontId="8" fillId="2" borderId="0" xfId="86" applyFont="1" applyFill="1" applyAlignment="1" applyProtection="1">
      <alignment horizontal="right" vertical="center"/>
      <protection hidden="1"/>
    </xf>
    <xf numFmtId="0" fontId="68" fillId="2" borderId="0" xfId="0" applyFont="1" applyFill="1" applyProtection="1">
      <alignment vertical="center"/>
      <protection hidden="1"/>
    </xf>
    <xf numFmtId="0" fontId="22" fillId="0" borderId="0" xfId="0" applyFont="1" applyFill="1" applyProtection="1">
      <alignment vertical="center"/>
      <protection hidden="1"/>
    </xf>
    <xf numFmtId="181" fontId="0" fillId="9" borderId="0" xfId="0" applyNumberFormat="1" applyFill="1">
      <alignment vertical="center"/>
    </xf>
    <xf numFmtId="0" fontId="0" fillId="9" borderId="0" xfId="0" applyFill="1" applyProtection="1">
      <alignment vertical="center"/>
      <protection hidden="1"/>
    </xf>
    <xf numFmtId="38" fontId="17" fillId="9" borderId="0" xfId="86" applyFont="1" applyFill="1" applyAlignment="1" applyProtection="1">
      <alignment horizontal="right" vertical="center"/>
      <protection hidden="1"/>
    </xf>
    <xf numFmtId="0" fontId="17" fillId="9" borderId="0" xfId="0" applyFont="1" applyFill="1" applyAlignment="1" applyProtection="1">
      <alignment horizontal="right" vertical="center"/>
      <protection hidden="1"/>
    </xf>
    <xf numFmtId="182" fontId="17" fillId="9" borderId="0" xfId="0" applyNumberFormat="1" applyFont="1" applyFill="1" applyAlignment="1" applyProtection="1">
      <alignment horizontal="right" vertical="center"/>
      <protection hidden="1"/>
    </xf>
    <xf numFmtId="0" fontId="11" fillId="9" borderId="0" xfId="0" applyFont="1" applyFill="1" applyProtection="1">
      <alignment vertical="center"/>
      <protection hidden="1"/>
    </xf>
    <xf numFmtId="176" fontId="12"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0" fillId="9" borderId="0" xfId="0" applyNumberFormat="1" applyFont="1" applyFill="1" applyProtection="1">
      <alignment vertical="center"/>
      <protection hidden="1"/>
    </xf>
    <xf numFmtId="38" fontId="50" fillId="9" borderId="0" xfId="6" applyFont="1" applyFill="1" applyProtection="1">
      <alignment vertical="center"/>
      <protection hidden="1"/>
    </xf>
    <xf numFmtId="176" fontId="5" fillId="9" borderId="0" xfId="0" applyNumberFormat="1" applyFont="1" applyFill="1" applyAlignment="1" applyProtection="1">
      <protection hidden="1"/>
    </xf>
    <xf numFmtId="0" fontId="15" fillId="9" borderId="0" xfId="0" applyFont="1" applyFill="1" applyProtection="1">
      <alignment vertical="center"/>
      <protection hidden="1"/>
    </xf>
    <xf numFmtId="0" fontId="16" fillId="9" borderId="0" xfId="0" applyFont="1" applyFill="1" applyProtection="1">
      <alignment vertical="center"/>
      <protection hidden="1"/>
    </xf>
    <xf numFmtId="38" fontId="2" fillId="9" borderId="19" xfId="90" applyNumberFormat="1" applyFont="1" applyFill="1" applyBorder="1" applyAlignment="1" applyProtection="1">
      <alignment vertical="center"/>
      <protection hidden="1"/>
    </xf>
    <xf numFmtId="38" fontId="8" fillId="9" borderId="0" xfId="18"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176" fontId="50" fillId="9" borderId="0" xfId="0" applyNumberFormat="1" applyFont="1" applyFill="1" applyBorder="1" applyProtection="1">
      <alignment vertical="center"/>
      <protection hidden="1"/>
    </xf>
    <xf numFmtId="38" fontId="50" fillId="9" borderId="0" xfId="6" applyFont="1" applyFill="1" applyBorder="1" applyProtection="1">
      <alignment vertical="center"/>
      <protection hidden="1"/>
    </xf>
    <xf numFmtId="176" fontId="5" fillId="9" borderId="0" xfId="0" applyNumberFormat="1" applyFont="1" applyFill="1" applyBorder="1" applyAlignment="1" applyProtection="1">
      <protection hidden="1"/>
    </xf>
    <xf numFmtId="176" fontId="2" fillId="9" borderId="0" xfId="0" applyNumberFormat="1" applyFont="1" applyFill="1" applyBorder="1" applyProtection="1">
      <alignment vertical="center"/>
      <protection hidden="1"/>
    </xf>
    <xf numFmtId="0" fontId="15" fillId="9" borderId="0" xfId="0" applyFont="1" applyFill="1" applyBorder="1" applyProtection="1">
      <alignment vertical="center"/>
      <protection hidden="1"/>
    </xf>
    <xf numFmtId="176" fontId="5" fillId="9" borderId="43" xfId="0" applyNumberFormat="1" applyFont="1" applyFill="1" applyBorder="1" applyAlignment="1" applyProtection="1">
      <alignment horizontal="center" vertical="center"/>
      <protection hidden="1"/>
    </xf>
    <xf numFmtId="38" fontId="5" fillId="9" borderId="19" xfId="90" applyNumberFormat="1" applyFont="1" applyFill="1" applyBorder="1" applyAlignment="1" applyProtection="1">
      <alignment vertical="center"/>
      <protection hidden="1"/>
    </xf>
    <xf numFmtId="38" fontId="11" fillId="9" borderId="19" xfId="0" applyNumberFormat="1" applyFont="1" applyFill="1" applyBorder="1" applyAlignment="1" applyProtection="1">
      <alignment vertical="center"/>
      <protection hidden="1"/>
    </xf>
    <xf numFmtId="38" fontId="51" fillId="9" borderId="0" xfId="6" applyFont="1" applyFill="1" applyBorder="1" applyAlignment="1" applyProtection="1">
      <alignment horizontal="center" vertical="center"/>
      <protection hidden="1"/>
    </xf>
    <xf numFmtId="38" fontId="51" fillId="9" borderId="44" xfId="6" applyFont="1" applyFill="1" applyBorder="1" applyAlignment="1" applyProtection="1">
      <alignment horizontal="center" vertical="center"/>
      <protection hidden="1"/>
    </xf>
    <xf numFmtId="176" fontId="12" fillId="9" borderId="10" xfId="0" applyNumberFormat="1" applyFont="1" applyFill="1" applyBorder="1" applyAlignment="1" applyProtection="1">
      <alignment vertical="center" wrapText="1"/>
      <protection hidden="1"/>
    </xf>
    <xf numFmtId="176" fontId="12" fillId="9" borderId="0" xfId="0" applyNumberFormat="1" applyFont="1" applyFill="1" applyBorder="1" applyAlignment="1" applyProtection="1">
      <alignment vertical="center"/>
      <protection hidden="1"/>
    </xf>
    <xf numFmtId="176" fontId="12" fillId="9" borderId="0" xfId="0" applyNumberFormat="1" applyFont="1" applyFill="1" applyBorder="1" applyAlignment="1" applyProtection="1">
      <alignment vertical="center" wrapText="1"/>
      <protection hidden="1"/>
    </xf>
    <xf numFmtId="0" fontId="12" fillId="9" borderId="0" xfId="0" applyFont="1" applyFill="1" applyBorder="1" applyAlignment="1" applyProtection="1">
      <alignment vertical="center" wrapText="1"/>
      <protection hidden="1"/>
    </xf>
    <xf numFmtId="0" fontId="5" fillId="9" borderId="0" xfId="0" applyFont="1" applyFill="1" applyBorder="1" applyAlignment="1" applyProtection="1">
      <alignment horizontal="center" vertical="center" shrinkToFit="1"/>
      <protection hidden="1"/>
    </xf>
    <xf numFmtId="176" fontId="52" fillId="9" borderId="0" xfId="0" applyNumberFormat="1" applyFont="1" applyFill="1" applyAlignment="1" applyProtection="1">
      <protection hidden="1"/>
    </xf>
    <xf numFmtId="176" fontId="54" fillId="9" borderId="0" xfId="0" applyNumberFormat="1" applyFont="1" applyFill="1" applyAlignment="1" applyProtection="1">
      <protection hidden="1"/>
    </xf>
    <xf numFmtId="0" fontId="15" fillId="9" borderId="0" xfId="0" applyFont="1" applyFill="1" applyAlignment="1" applyProtection="1">
      <alignment horizontal="center" vertical="center"/>
      <protection hidden="1"/>
    </xf>
    <xf numFmtId="176" fontId="12" fillId="9" borderId="1" xfId="91" applyNumberFormat="1" applyFont="1" applyFill="1" applyBorder="1" applyAlignment="1" applyProtection="1">
      <alignment horizontal="center" vertical="center"/>
    </xf>
    <xf numFmtId="0" fontId="12" fillId="9" borderId="1" xfId="90" applyFont="1" applyFill="1" applyBorder="1" applyAlignment="1" applyProtection="1">
      <alignment horizontal="center" vertical="center" wrapText="1"/>
    </xf>
    <xf numFmtId="0" fontId="12" fillId="9" borderId="41" xfId="91" applyFont="1" applyFill="1" applyBorder="1" applyAlignment="1" applyProtection="1">
      <alignment horizontal="center" vertical="center" wrapText="1"/>
    </xf>
    <xf numFmtId="0" fontId="12" fillId="9" borderId="0" xfId="0" applyFont="1" applyFill="1" applyBorder="1" applyAlignment="1" applyProtection="1">
      <alignment horizontal="center" vertical="center" wrapText="1"/>
      <protection hidden="1"/>
    </xf>
    <xf numFmtId="0" fontId="2" fillId="9" borderId="41" xfId="90" applyFont="1" applyFill="1" applyBorder="1" applyAlignment="1" applyProtection="1">
      <alignment horizontal="center" vertical="center" wrapText="1"/>
      <protection hidden="1"/>
    </xf>
    <xf numFmtId="0" fontId="2" fillId="9" borderId="42" xfId="90" applyFont="1" applyFill="1" applyBorder="1" applyAlignment="1" applyProtection="1">
      <alignment horizontal="center" vertical="center"/>
      <protection hidden="1"/>
    </xf>
    <xf numFmtId="0" fontId="15" fillId="9" borderId="0" xfId="0" applyFont="1" applyFill="1" applyProtection="1">
      <alignment vertical="center"/>
      <protection locked="0"/>
    </xf>
    <xf numFmtId="49" fontId="5" fillId="9" borderId="2" xfId="0" applyNumberFormat="1" applyFont="1" applyFill="1" applyBorder="1" applyAlignment="1" applyProtection="1">
      <alignment horizontal="center" vertical="center"/>
      <protection locked="0"/>
    </xf>
    <xf numFmtId="0" fontId="5" fillId="9" borderId="45" xfId="0" applyNumberFormat="1" applyFont="1" applyFill="1" applyBorder="1" applyAlignment="1" applyProtection="1">
      <alignment horizontal="center" vertical="center"/>
      <protection hidden="1"/>
    </xf>
    <xf numFmtId="180" fontId="5" fillId="9" borderId="0" xfId="0" applyNumberFormat="1" applyFont="1" applyFill="1" applyBorder="1" applyAlignment="1" applyProtection="1">
      <alignment vertical="center" shrinkToFit="1"/>
      <protection locked="0"/>
    </xf>
    <xf numFmtId="176" fontId="8" fillId="9" borderId="0" xfId="0" applyNumberFormat="1" applyFont="1" applyFill="1" applyBorder="1" applyAlignment="1" applyProtection="1">
      <alignment horizontal="center" vertical="center"/>
      <protection hidden="1"/>
    </xf>
    <xf numFmtId="176" fontId="8"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3" xfId="0" applyNumberFormat="1" applyFont="1" applyFill="1" applyBorder="1" applyAlignment="1" applyProtection="1">
      <alignment horizontal="center" vertical="center"/>
      <protection locked="0"/>
    </xf>
    <xf numFmtId="0" fontId="5" fillId="9" borderId="3" xfId="0" applyNumberFormat="1"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8" fillId="9" borderId="5" xfId="0" applyNumberFormat="1" applyFont="1" applyFill="1" applyBorder="1" applyAlignment="1" applyProtection="1">
      <alignment horizontal="center" vertical="center"/>
      <protection hidden="1"/>
    </xf>
    <xf numFmtId="176" fontId="8"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4" xfId="0" applyNumberFormat="1" applyFont="1" applyFill="1" applyBorder="1" applyAlignment="1" applyProtection="1">
      <alignment horizontal="center" vertical="center"/>
      <protection locked="0"/>
    </xf>
    <xf numFmtId="0" fontId="5" fillId="9" borderId="4" xfId="0" applyNumberFormat="1"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8" fillId="9" borderId="6" xfId="0" applyNumberFormat="1" applyFont="1" applyFill="1" applyBorder="1" applyAlignment="1" applyProtection="1">
      <alignment horizontal="center" vertical="center"/>
      <protection hidden="1"/>
    </xf>
    <xf numFmtId="176" fontId="8"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Border="1" applyAlignment="1" applyProtection="1">
      <alignment horizontal="center" vertical="center"/>
      <protection hidden="1"/>
    </xf>
    <xf numFmtId="176" fontId="13" fillId="9" borderId="0" xfId="0" applyNumberFormat="1" applyFont="1" applyFill="1" applyBorder="1" applyProtection="1">
      <alignment vertical="center"/>
      <protection hidden="1"/>
    </xf>
    <xf numFmtId="38" fontId="13" fillId="9" borderId="0" xfId="6" applyFont="1" applyFill="1" applyBorder="1" applyProtection="1">
      <alignment vertical="center"/>
      <protection hidden="1"/>
    </xf>
    <xf numFmtId="176" fontId="12" fillId="9" borderId="11" xfId="91" applyNumberFormat="1" applyFont="1" applyFill="1" applyBorder="1" applyAlignment="1" applyProtection="1">
      <alignment horizontal="center" vertical="center" wrapText="1"/>
    </xf>
    <xf numFmtId="176" fontId="12" fillId="9" borderId="1" xfId="91"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Border="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8" fillId="9" borderId="0" xfId="0" applyNumberFormat="1" applyFont="1" applyFill="1" applyBorder="1" applyAlignment="1" applyProtection="1">
      <alignment vertical="center"/>
      <protection hidden="1"/>
    </xf>
    <xf numFmtId="177" fontId="12" fillId="9" borderId="0" xfId="0" applyNumberFormat="1" applyFont="1" applyFill="1" applyBorder="1" applyAlignment="1" applyProtection="1">
      <alignment vertical="center"/>
      <protection hidden="1"/>
    </xf>
    <xf numFmtId="0" fontId="12" fillId="9" borderId="0" xfId="0" applyFont="1" applyFill="1" applyBorder="1" applyAlignment="1" applyProtection="1">
      <alignment vertical="center"/>
      <protection hidden="1"/>
    </xf>
    <xf numFmtId="38" fontId="12" fillId="9" borderId="0" xfId="7" applyFont="1" applyFill="1" applyBorder="1" applyAlignment="1" applyProtection="1">
      <alignment horizontal="right" vertical="center"/>
      <protection hidden="1"/>
    </xf>
    <xf numFmtId="0" fontId="12" fillId="9" borderId="39" xfId="0" applyFont="1" applyFill="1" applyBorder="1" applyAlignment="1" applyProtection="1">
      <alignment horizontal="center" vertical="center"/>
    </xf>
    <xf numFmtId="38" fontId="13" fillId="9" borderId="41" xfId="90" applyNumberFormat="1" applyFont="1" applyFill="1" applyBorder="1" applyAlignment="1" applyProtection="1">
      <alignment horizontal="center" vertical="center"/>
    </xf>
    <xf numFmtId="38" fontId="13" fillId="9" borderId="42" xfId="90" applyNumberFormat="1" applyFont="1" applyFill="1" applyBorder="1" applyAlignment="1" applyProtection="1">
      <alignment horizontal="center" vertical="center"/>
    </xf>
    <xf numFmtId="38" fontId="12" fillId="9" borderId="0" xfId="7" applyFont="1" applyFill="1" applyBorder="1" applyAlignment="1" applyProtection="1">
      <alignment horizontal="right" vertical="center"/>
    </xf>
    <xf numFmtId="38" fontId="12" fillId="9" borderId="31" xfId="0" applyNumberFormat="1" applyFont="1" applyFill="1" applyBorder="1" applyAlignment="1" applyProtection="1">
      <alignment vertical="center"/>
    </xf>
    <xf numFmtId="178" fontId="12" fillId="9" borderId="24" xfId="7" applyNumberFormat="1" applyFont="1" applyFill="1" applyBorder="1" applyAlignment="1" applyProtection="1">
      <alignment vertical="center"/>
      <protection hidden="1"/>
    </xf>
    <xf numFmtId="38" fontId="12" fillId="9" borderId="38" xfId="7" applyFont="1" applyFill="1" applyBorder="1" applyAlignment="1" applyProtection="1">
      <alignment vertical="center"/>
      <protection hidden="1"/>
    </xf>
    <xf numFmtId="38" fontId="12" fillId="9" borderId="31" xfId="7" applyFont="1" applyFill="1" applyBorder="1" applyAlignment="1" applyProtection="1">
      <alignment horizontal="center" vertical="center"/>
      <protection hidden="1"/>
    </xf>
    <xf numFmtId="178" fontId="12" fillId="9" borderId="31" xfId="7" applyNumberFormat="1" applyFont="1" applyFill="1" applyBorder="1" applyAlignment="1" applyProtection="1">
      <alignment horizontal="right" vertical="center"/>
      <protection hidden="1"/>
    </xf>
    <xf numFmtId="38" fontId="12" fillId="9" borderId="19" xfId="0" applyNumberFormat="1" applyFont="1" applyFill="1" applyBorder="1" applyAlignment="1" applyProtection="1">
      <alignment vertical="center"/>
    </xf>
    <xf numFmtId="178" fontId="12" fillId="9" borderId="12" xfId="7" applyNumberFormat="1" applyFont="1" applyFill="1" applyBorder="1" applyAlignment="1" applyProtection="1">
      <alignment vertical="center"/>
      <protection hidden="1"/>
    </xf>
    <xf numFmtId="38" fontId="12" fillId="9" borderId="40" xfId="7" applyFont="1" applyFill="1" applyBorder="1" applyAlignment="1" applyProtection="1">
      <alignment vertical="center"/>
      <protection hidden="1"/>
    </xf>
    <xf numFmtId="38" fontId="12" fillId="9" borderId="19" xfId="7" applyFont="1" applyFill="1" applyBorder="1" applyAlignment="1" applyProtection="1">
      <alignment horizontal="center" vertical="center"/>
      <protection hidden="1"/>
    </xf>
    <xf numFmtId="178" fontId="12" fillId="9" borderId="19" xfId="7" applyNumberFormat="1" applyFont="1" applyFill="1" applyBorder="1" applyAlignment="1" applyProtection="1">
      <alignment horizontal="right" vertical="center"/>
      <protection hidden="1"/>
    </xf>
    <xf numFmtId="176" fontId="5" fillId="9" borderId="0" xfId="0" applyNumberFormat="1" applyFont="1" applyFill="1" applyBorder="1" applyAlignment="1" applyProtection="1">
      <alignment horizontal="right" vertical="center"/>
      <protection hidden="1"/>
    </xf>
    <xf numFmtId="176" fontId="5" fillId="9" borderId="0" xfId="0" applyNumberFormat="1" applyFont="1" applyFill="1" applyBorder="1" applyProtection="1">
      <alignment vertical="center"/>
      <protection hidden="1"/>
    </xf>
    <xf numFmtId="0" fontId="55" fillId="9" borderId="0" xfId="0" applyFont="1" applyFill="1" applyProtection="1">
      <alignment vertical="center"/>
      <protection hidden="1"/>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Border="1" applyProtection="1">
      <alignment vertical="center"/>
      <protection hidden="1"/>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2" fillId="9" borderId="1" xfId="91" applyNumberFormat="1" applyFont="1" applyFill="1" applyBorder="1" applyAlignment="1" applyProtection="1">
      <alignment horizontal="center" vertical="center"/>
      <protection hidden="1"/>
    </xf>
    <xf numFmtId="0" fontId="12" fillId="9" borderId="1" xfId="90" applyFont="1" applyFill="1" applyBorder="1" applyAlignment="1" applyProtection="1">
      <alignment horizontal="center" vertical="center" wrapText="1"/>
      <protection hidden="1"/>
    </xf>
    <xf numFmtId="0" fontId="12" fillId="9" borderId="41" xfId="91"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0" fontId="12" fillId="9" borderId="39" xfId="0" applyFont="1" applyFill="1" applyBorder="1" applyAlignment="1" applyProtection="1">
      <alignment horizontal="center" vertical="center"/>
      <protection hidden="1"/>
    </xf>
    <xf numFmtId="38" fontId="13" fillId="9" borderId="41" xfId="90" applyNumberFormat="1" applyFont="1" applyFill="1" applyBorder="1" applyAlignment="1" applyProtection="1">
      <alignment horizontal="center" vertical="center"/>
      <protection hidden="1"/>
    </xf>
    <xf numFmtId="38" fontId="13" fillId="9" borderId="42" xfId="90" applyNumberFormat="1" applyFont="1" applyFill="1" applyBorder="1" applyAlignment="1" applyProtection="1">
      <alignment horizontal="center" vertical="center"/>
      <protection hidden="1"/>
    </xf>
    <xf numFmtId="38" fontId="12" fillId="9" borderId="19" xfId="0" applyNumberFormat="1" applyFont="1" applyFill="1" applyBorder="1" applyAlignment="1" applyProtection="1">
      <alignment vertical="center"/>
      <protection hidden="1"/>
    </xf>
    <xf numFmtId="0" fontId="0" fillId="9" borderId="0" xfId="0" applyFill="1" applyBorder="1" applyProtection="1">
      <alignment vertical="center"/>
      <protection hidden="1"/>
    </xf>
    <xf numFmtId="0" fontId="11" fillId="2" borderId="0" xfId="0" applyFont="1" applyFill="1" applyBorder="1" applyAlignment="1" applyProtection="1">
      <alignment vertical="center"/>
      <protection hidden="1"/>
    </xf>
    <xf numFmtId="0" fontId="11" fillId="0" borderId="0" xfId="0" applyFont="1" applyBorder="1" applyProtection="1">
      <alignment vertical="center"/>
      <protection hidden="1"/>
    </xf>
    <xf numFmtId="0" fontId="27" fillId="0" borderId="16" xfId="0" applyFont="1" applyBorder="1" applyProtection="1">
      <alignment vertical="center"/>
      <protection hidden="1"/>
    </xf>
    <xf numFmtId="0" fontId="27" fillId="0" borderId="13" xfId="0" applyFont="1" applyBorder="1" applyProtection="1">
      <alignment vertical="center"/>
      <protection hidden="1"/>
    </xf>
    <xf numFmtId="0" fontId="8" fillId="2" borderId="17" xfId="0" applyFont="1" applyFill="1" applyBorder="1" applyProtection="1">
      <alignment vertical="center"/>
      <protection hidden="1"/>
    </xf>
    <xf numFmtId="0" fontId="8" fillId="2" borderId="10" xfId="0" applyFont="1" applyFill="1" applyBorder="1" applyProtection="1">
      <alignment vertical="center"/>
      <protection hidden="1"/>
    </xf>
    <xf numFmtId="0" fontId="11" fillId="0" borderId="50" xfId="0" applyFont="1" applyBorder="1" applyProtection="1">
      <alignment vertical="center"/>
      <protection hidden="1"/>
    </xf>
    <xf numFmtId="0" fontId="0" fillId="0" borderId="49" xfId="0" applyFill="1" applyBorder="1" applyProtection="1">
      <alignment vertical="center"/>
      <protection hidden="1"/>
    </xf>
    <xf numFmtId="38" fontId="0" fillId="0" borderId="101" xfId="0" applyNumberFormat="1" applyFill="1" applyBorder="1" applyAlignment="1" applyProtection="1">
      <alignment vertical="center" shrinkToFit="1"/>
      <protection locked="0"/>
    </xf>
    <xf numFmtId="38" fontId="0" fillId="0" borderId="102" xfId="0" applyNumberFormat="1" applyFill="1" applyBorder="1" applyAlignment="1" applyProtection="1">
      <alignment vertical="center" shrinkToFit="1"/>
      <protection locked="0"/>
    </xf>
    <xf numFmtId="49" fontId="0" fillId="0" borderId="29" xfId="0" applyNumberFormat="1" applyFill="1" applyBorder="1" applyAlignment="1" applyProtection="1">
      <alignment vertical="center" shrinkToFit="1"/>
      <protection locked="0"/>
    </xf>
    <xf numFmtId="49" fontId="0" fillId="0" borderId="3" xfId="0" applyNumberFormat="1" applyFill="1" applyBorder="1" applyAlignment="1" applyProtection="1">
      <alignment vertical="center" shrinkToFit="1"/>
      <protection locked="0"/>
    </xf>
    <xf numFmtId="182" fontId="0" fillId="0" borderId="0" xfId="0" applyNumberFormat="1" applyFill="1" applyProtection="1">
      <alignment vertical="center"/>
      <protection hidden="1"/>
    </xf>
    <xf numFmtId="180" fontId="0" fillId="0" borderId="0" xfId="0" applyNumberFormat="1" applyFill="1" applyBorder="1" applyAlignment="1" applyProtection="1">
      <alignment vertical="center" shrinkToFit="1"/>
      <protection hidden="1"/>
    </xf>
    <xf numFmtId="38" fontId="12" fillId="0" borderId="0" xfId="90" applyNumberFormat="1" applyFont="1" applyFill="1" applyBorder="1" applyAlignment="1" applyProtection="1">
      <alignment vertical="center"/>
      <protection hidden="1"/>
    </xf>
    <xf numFmtId="0" fontId="22" fillId="0" borderId="0" xfId="0" applyFont="1" applyBorder="1" applyAlignment="1" applyProtection="1">
      <alignment vertical="center" wrapText="1"/>
      <protection hidden="1"/>
    </xf>
    <xf numFmtId="49" fontId="0" fillId="0" borderId="99" xfId="0" applyNumberFormat="1" applyFill="1" applyBorder="1" applyAlignment="1" applyProtection="1">
      <alignment vertical="center" shrinkToFit="1"/>
      <protection locked="0"/>
    </xf>
    <xf numFmtId="49" fontId="0" fillId="0" borderId="110" xfId="0" applyNumberFormat="1" applyFill="1" applyBorder="1" applyAlignment="1" applyProtection="1">
      <alignment vertical="center" shrinkToFit="1"/>
      <protection locked="0"/>
    </xf>
    <xf numFmtId="184" fontId="0" fillId="0" borderId="96" xfId="0" applyNumberFormat="1" applyFill="1" applyBorder="1" applyAlignment="1" applyProtection="1">
      <alignment vertical="center" shrinkToFit="1"/>
      <protection locked="0"/>
    </xf>
    <xf numFmtId="184" fontId="0" fillId="0" borderId="97" xfId="0" applyNumberFormat="1" applyFill="1" applyBorder="1" applyAlignment="1" applyProtection="1">
      <alignment vertical="center" shrinkToFit="1"/>
      <protection hidden="1"/>
    </xf>
    <xf numFmtId="184" fontId="0" fillId="0" borderId="75" xfId="0" applyNumberFormat="1" applyFill="1" applyBorder="1" applyAlignment="1" applyProtection="1">
      <alignment vertical="center" shrinkToFit="1"/>
      <protection locked="0"/>
    </xf>
    <xf numFmtId="184" fontId="0" fillId="0" borderId="75" xfId="0" applyNumberFormat="1" applyFont="1" applyFill="1" applyBorder="1" applyAlignment="1" applyProtection="1">
      <alignment vertical="center" shrinkToFit="1"/>
      <protection locked="0"/>
    </xf>
    <xf numFmtId="184" fontId="0" fillId="0" borderId="98" xfId="0" applyNumberFormat="1" applyFill="1" applyBorder="1" applyAlignment="1" applyProtection="1">
      <alignment vertical="center" shrinkToFit="1"/>
      <protection locked="0"/>
    </xf>
    <xf numFmtId="184" fontId="0" fillId="0" borderId="33" xfId="0" applyNumberFormat="1" applyFill="1" applyBorder="1" applyAlignment="1" applyProtection="1">
      <alignment vertical="center" shrinkToFit="1"/>
      <protection hidden="1"/>
    </xf>
    <xf numFmtId="184" fontId="0" fillId="0" borderId="21" xfId="0" applyNumberFormat="1" applyFill="1" applyBorder="1" applyAlignment="1" applyProtection="1">
      <alignment vertical="center" shrinkToFit="1"/>
      <protection locked="0"/>
    </xf>
    <xf numFmtId="38" fontId="56" fillId="0" borderId="64" xfId="0" applyNumberFormat="1" applyFont="1" applyFill="1" applyBorder="1" applyAlignment="1" applyProtection="1">
      <alignment vertical="center" wrapText="1"/>
      <protection locked="0" hidden="1"/>
    </xf>
    <xf numFmtId="0" fontId="8" fillId="0" borderId="0" xfId="0" applyFont="1" applyBorder="1" applyAlignment="1" applyProtection="1">
      <alignment horizontal="center" vertical="center"/>
      <protection hidden="1"/>
    </xf>
    <xf numFmtId="38" fontId="56" fillId="0" borderId="0" xfId="0" applyNumberFormat="1" applyFont="1" applyFill="1" applyBorder="1" applyAlignment="1" applyProtection="1">
      <alignment vertical="center" wrapText="1"/>
      <protection locked="0" hidden="1"/>
    </xf>
    <xf numFmtId="0" fontId="46" fillId="0" borderId="0" xfId="90" applyFont="1" applyFill="1" applyBorder="1" applyAlignment="1" applyProtection="1">
      <alignment horizontal="center" vertical="center" wrapText="1"/>
      <protection hidden="1"/>
    </xf>
    <xf numFmtId="0" fontId="46" fillId="0" borderId="64" xfId="90" applyFont="1" applyFill="1" applyBorder="1" applyAlignment="1" applyProtection="1">
      <alignment horizontal="center" vertical="center" wrapText="1"/>
      <protection hidden="1"/>
    </xf>
    <xf numFmtId="0" fontId="8" fillId="0" borderId="64" xfId="0" applyFont="1" applyFill="1" applyBorder="1" applyAlignment="1" applyProtection="1">
      <alignment horizontal="center" vertical="center"/>
      <protection hidden="1"/>
    </xf>
    <xf numFmtId="0" fontId="25" fillId="2" borderId="0" xfId="0" applyFont="1" applyFill="1" applyBorder="1" applyAlignment="1" applyProtection="1">
      <alignment horizontal="left" vertical="center" indent="2"/>
      <protection hidden="1"/>
    </xf>
    <xf numFmtId="0" fontId="52" fillId="2" borderId="0" xfId="0" applyFont="1" applyFill="1" applyBorder="1" applyAlignment="1" applyProtection="1">
      <alignment vertical="center"/>
      <protection hidden="1"/>
    </xf>
    <xf numFmtId="0" fontId="11" fillId="2" borderId="0" xfId="0" applyFont="1" applyFill="1" applyBorder="1" applyAlignment="1" applyProtection="1">
      <alignment vertical="center"/>
      <protection hidden="1"/>
    </xf>
    <xf numFmtId="0" fontId="25" fillId="2" borderId="0" xfId="0" applyFont="1" applyFill="1" applyBorder="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2" fillId="0" borderId="0" xfId="0" applyFont="1" applyFill="1" applyBorder="1" applyAlignment="1" applyProtection="1">
      <protection hidden="1"/>
    </xf>
    <xf numFmtId="0" fontId="5" fillId="0" borderId="0" xfId="0" applyFont="1" applyFill="1" applyBorder="1" applyAlignment="1" applyProtection="1">
      <alignment horizontal="right" wrapText="1"/>
      <protection hidden="1"/>
    </xf>
    <xf numFmtId="0" fontId="52" fillId="0" borderId="0" xfId="0" applyFont="1" applyFill="1" applyBorder="1" applyAlignment="1" applyProtection="1">
      <alignment horizontal="left"/>
      <protection hidden="1"/>
    </xf>
    <xf numFmtId="0" fontId="8" fillId="0" borderId="47" xfId="0" applyFont="1" applyBorder="1" applyAlignment="1" applyProtection="1">
      <alignment horizontal="center"/>
      <protection hidden="1"/>
    </xf>
    <xf numFmtId="38" fontId="25" fillId="2" borderId="0" xfId="12" applyFont="1" applyFill="1" applyBorder="1" applyAlignment="1" applyProtection="1">
      <alignment horizontal="right"/>
      <protection hidden="1"/>
    </xf>
    <xf numFmtId="0" fontId="8" fillId="0" borderId="0" xfId="0" applyFont="1" applyBorder="1" applyAlignment="1" applyProtection="1">
      <alignment horizontal="center"/>
      <protection hidden="1"/>
    </xf>
    <xf numFmtId="0" fontId="12" fillId="0" borderId="0" xfId="0" applyFont="1" applyFill="1" applyBorder="1" applyAlignment="1" applyProtection="1">
      <alignment horizontal="left" wrapText="1"/>
      <protection hidden="1"/>
    </xf>
    <xf numFmtId="38" fontId="19" fillId="0" borderId="0" xfId="12" applyFont="1" applyFill="1" applyBorder="1" applyAlignment="1" applyProtection="1">
      <alignment horizontal="center" vertical="center"/>
      <protection hidden="1"/>
    </xf>
    <xf numFmtId="0" fontId="11" fillId="2" borderId="0" xfId="0" applyFont="1" applyFill="1" applyProtection="1">
      <alignment vertical="center"/>
      <protection hidden="1"/>
    </xf>
    <xf numFmtId="0" fontId="8" fillId="2" borderId="0" xfId="0" applyFont="1" applyFill="1" applyAlignment="1" applyProtection="1">
      <alignment vertical="center" shrinkToFit="1"/>
      <protection hidden="1"/>
    </xf>
    <xf numFmtId="0" fontId="45" fillId="2" borderId="0" xfId="0" applyFont="1" applyFill="1" applyAlignment="1" applyProtection="1">
      <alignment horizontal="center"/>
      <protection hidden="1"/>
    </xf>
    <xf numFmtId="38" fontId="2" fillId="0" borderId="0" xfId="18" applyFont="1" applyProtection="1">
      <alignment vertical="center"/>
      <protection hidden="1"/>
    </xf>
    <xf numFmtId="0" fontId="71" fillId="0" borderId="0" xfId="0" applyFont="1" applyAlignment="1" applyProtection="1">
      <alignment horizontal="center" vertical="center"/>
      <protection hidden="1"/>
    </xf>
    <xf numFmtId="0" fontId="45"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8"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1" fillId="2" borderId="0" xfId="0" applyFont="1" applyFill="1" applyAlignment="1" applyProtection="1">
      <alignment vertical="top"/>
      <protection hidden="1"/>
    </xf>
    <xf numFmtId="0" fontId="45" fillId="2" borderId="0" xfId="0" applyFont="1" applyFill="1" applyAlignment="1" applyProtection="1">
      <alignment horizontal="center" vertical="center" wrapText="1"/>
      <protection hidden="1"/>
    </xf>
    <xf numFmtId="0" fontId="19" fillId="2" borderId="0" xfId="0" applyFont="1" applyFill="1" applyProtection="1">
      <alignment vertical="center"/>
      <protection hidden="1"/>
    </xf>
    <xf numFmtId="0" fontId="11" fillId="0" borderId="0" xfId="0" applyFont="1" applyAlignment="1" applyProtection="1">
      <alignment horizontal="center" vertical="center"/>
      <protection hidden="1"/>
    </xf>
    <xf numFmtId="38" fontId="19"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71"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5" fillId="0" borderId="0" xfId="93" applyFont="1" applyFill="1" applyBorder="1" applyAlignment="1" applyProtection="1">
      <alignment vertical="center" wrapText="1"/>
      <protection hidden="1"/>
    </xf>
    <xf numFmtId="38" fontId="73" fillId="0" borderId="0" xfId="0" applyNumberFormat="1" applyFont="1" applyProtection="1">
      <alignment vertical="center"/>
      <protection hidden="1"/>
    </xf>
    <xf numFmtId="0" fontId="5" fillId="0" borderId="127"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2" fontId="2" fillId="0" borderId="0" xfId="0" applyNumberFormat="1" applyFont="1" applyProtection="1">
      <alignment vertical="center"/>
      <protection hidden="1"/>
    </xf>
    <xf numFmtId="0" fontId="11" fillId="2" borderId="0" xfId="0" applyFont="1" applyFill="1" applyBorder="1" applyAlignment="1" applyProtection="1">
      <alignment horizontal="right" vertical="center"/>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indent="2" shrinkToFit="1"/>
      <protection hidden="1"/>
    </xf>
    <xf numFmtId="0" fontId="69" fillId="2" borderId="0" xfId="0" applyFont="1" applyFill="1" applyBorder="1" applyAlignment="1" applyProtection="1">
      <alignment horizontal="left" vertical="center"/>
      <protection hidden="1"/>
    </xf>
    <xf numFmtId="178" fontId="5" fillId="0" borderId="3" xfId="7" applyNumberFormat="1" applyFont="1" applyFill="1" applyBorder="1" applyProtection="1">
      <alignment vertical="center"/>
      <protection hidden="1"/>
    </xf>
    <xf numFmtId="0" fontId="11" fillId="2" borderId="0" xfId="0" applyFont="1" applyFill="1" applyBorder="1" applyAlignment="1" applyProtection="1">
      <alignment horizontal="center" vertical="center"/>
      <protection locked="0"/>
    </xf>
    <xf numFmtId="0" fontId="25" fillId="0" borderId="0" xfId="0" applyFont="1" applyProtection="1">
      <alignment vertical="center"/>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horizontal="center" vertical="center"/>
      <protection hidden="1"/>
    </xf>
    <xf numFmtId="49" fontId="25" fillId="2" borderId="0" xfId="0" applyNumberFormat="1" applyFont="1" applyFill="1" applyAlignment="1" applyProtection="1">
      <alignment horizontal="center" vertical="center"/>
      <protection hidden="1"/>
    </xf>
    <xf numFmtId="38" fontId="2" fillId="11" borderId="19" xfId="91" applyNumberFormat="1" applyFont="1" applyFill="1" applyBorder="1" applyAlignment="1" applyProtection="1">
      <alignment vertical="center"/>
      <protection hidden="1"/>
    </xf>
    <xf numFmtId="176" fontId="12" fillId="11" borderId="1" xfId="0" applyNumberFormat="1" applyFont="1" applyFill="1" applyBorder="1" applyAlignment="1" applyProtection="1">
      <alignment horizontal="center" vertical="center"/>
      <protection locked="0"/>
    </xf>
    <xf numFmtId="176" fontId="13" fillId="11" borderId="74" xfId="0" applyNumberFormat="1" applyFont="1" applyFill="1" applyBorder="1" applyAlignment="1" applyProtection="1">
      <alignment horizontal="center" vertical="center"/>
      <protection locked="0"/>
    </xf>
    <xf numFmtId="176" fontId="5" fillId="11" borderId="100" xfId="0" applyNumberFormat="1" applyFont="1" applyFill="1" applyBorder="1" applyAlignment="1" applyProtection="1">
      <alignment horizontal="center" vertical="center" shrinkToFit="1"/>
      <protection locked="0"/>
    </xf>
    <xf numFmtId="176" fontId="12" fillId="11" borderId="1" xfId="91" applyNumberFormat="1" applyFont="1" applyFill="1" applyBorder="1" applyAlignment="1" applyProtection="1">
      <alignment horizontal="center" vertical="center"/>
    </xf>
    <xf numFmtId="0" fontId="12" fillId="11" borderId="41" xfId="91" applyFont="1" applyFill="1" applyBorder="1" applyAlignment="1" applyProtection="1">
      <alignment horizontal="center" vertical="center" wrapText="1"/>
    </xf>
    <xf numFmtId="176" fontId="12" fillId="11" borderId="1" xfId="91" applyNumberFormat="1" applyFont="1" applyFill="1" applyBorder="1" applyAlignment="1" applyProtection="1">
      <alignment horizontal="center" vertical="center"/>
      <protection hidden="1"/>
    </xf>
    <xf numFmtId="0" fontId="70" fillId="11" borderId="95" xfId="0" applyFont="1" applyFill="1" applyBorder="1" applyAlignment="1" applyProtection="1">
      <alignment horizontal="center" vertical="center"/>
      <protection hidden="1"/>
    </xf>
    <xf numFmtId="0" fontId="70" fillId="11" borderId="41" xfId="0" applyFont="1"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110" xfId="0" applyNumberFormat="1" applyFill="1" applyBorder="1" applyAlignment="1" applyProtection="1">
      <alignment vertical="center" shrinkToFit="1"/>
      <protection locked="0"/>
    </xf>
    <xf numFmtId="38" fontId="0" fillId="11" borderId="102" xfId="0" applyNumberFormat="1" applyFill="1" applyBorder="1" applyAlignment="1" applyProtection="1">
      <alignment vertical="center" shrinkToFit="1"/>
      <protection locked="0"/>
    </xf>
    <xf numFmtId="184" fontId="0" fillId="11" borderId="98" xfId="0" applyNumberFormat="1" applyFill="1" applyBorder="1" applyAlignment="1" applyProtection="1">
      <alignment vertical="center" shrinkToFit="1"/>
      <protection locked="0"/>
    </xf>
    <xf numFmtId="184" fontId="0" fillId="11" borderId="33" xfId="0" applyNumberFormat="1" applyFill="1" applyBorder="1" applyAlignment="1" applyProtection="1">
      <alignment vertical="center" shrinkToFit="1"/>
      <protection hidden="1"/>
    </xf>
    <xf numFmtId="184" fontId="0" fillId="11" borderId="21" xfId="0" applyNumberFormat="1" applyFill="1" applyBorder="1" applyAlignment="1" applyProtection="1">
      <alignment vertical="center" shrinkToFit="1"/>
      <protection locked="0"/>
    </xf>
    <xf numFmtId="49" fontId="0" fillId="11" borderId="109" xfId="0" applyNumberFormat="1" applyFill="1" applyBorder="1" applyAlignment="1" applyProtection="1">
      <alignment vertical="center" shrinkToFit="1"/>
      <protection locked="0"/>
    </xf>
    <xf numFmtId="49" fontId="0" fillId="11" borderId="107" xfId="0" applyNumberFormat="1" applyFill="1" applyBorder="1" applyAlignment="1" applyProtection="1">
      <alignment vertical="center" shrinkToFit="1"/>
      <protection locked="0"/>
    </xf>
    <xf numFmtId="38" fontId="0" fillId="11" borderId="103" xfId="0" applyNumberFormat="1" applyFill="1" applyBorder="1" applyAlignment="1" applyProtection="1">
      <alignment vertical="center" shrinkToFit="1"/>
      <protection locked="0"/>
    </xf>
    <xf numFmtId="184" fontId="0" fillId="11" borderId="104" xfId="0" applyNumberFormat="1" applyFill="1" applyBorder="1" applyAlignment="1" applyProtection="1">
      <alignment vertical="center" shrinkToFit="1"/>
      <protection locked="0"/>
    </xf>
    <xf numFmtId="184" fontId="0" fillId="11" borderId="105" xfId="0" applyNumberFormat="1" applyFill="1" applyBorder="1" applyAlignment="1" applyProtection="1">
      <alignment vertical="center" shrinkToFit="1"/>
      <protection hidden="1"/>
    </xf>
    <xf numFmtId="184" fontId="0" fillId="11" borderId="106" xfId="0" applyNumberFormat="1" applyFill="1" applyBorder="1" applyAlignment="1" applyProtection="1">
      <alignment vertical="center" shrinkToFit="1"/>
      <protection locked="0"/>
    </xf>
    <xf numFmtId="38" fontId="2" fillId="11" borderId="12" xfId="94" applyFont="1" applyFill="1" applyBorder="1" applyProtection="1">
      <alignment vertical="center"/>
      <protection hidden="1"/>
    </xf>
    <xf numFmtId="38" fontId="2" fillId="11" borderId="13" xfId="94" applyFont="1" applyFill="1" applyBorder="1" applyProtection="1">
      <alignment vertical="center"/>
      <protection hidden="1"/>
    </xf>
    <xf numFmtId="38" fontId="12" fillId="0" borderId="0" xfId="90" applyNumberFormat="1"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0" fillId="0" borderId="10" xfId="0" applyFill="1" applyBorder="1" applyProtection="1">
      <alignment vertical="center"/>
      <protection hidden="1"/>
    </xf>
    <xf numFmtId="38" fontId="2" fillId="12" borderId="19" xfId="90" applyNumberFormat="1" applyFont="1" applyFill="1" applyBorder="1" applyAlignment="1" applyProtection="1">
      <alignment vertical="center"/>
      <protection hidden="1"/>
    </xf>
    <xf numFmtId="38" fontId="5" fillId="12" borderId="19" xfId="90" applyNumberFormat="1" applyFont="1" applyFill="1" applyBorder="1" applyAlignment="1" applyProtection="1">
      <alignment vertical="center"/>
      <protection hidden="1"/>
    </xf>
    <xf numFmtId="0" fontId="12" fillId="12" borderId="1" xfId="90" applyFont="1" applyFill="1" applyBorder="1" applyAlignment="1" applyProtection="1">
      <alignment horizontal="center" vertical="center" wrapText="1"/>
    </xf>
    <xf numFmtId="0" fontId="2" fillId="12" borderId="41" xfId="90" applyFont="1" applyFill="1" applyBorder="1" applyAlignment="1" applyProtection="1">
      <alignment horizontal="center" vertical="center" wrapText="1"/>
      <protection hidden="1"/>
    </xf>
    <xf numFmtId="0" fontId="2" fillId="12" borderId="42" xfId="90" applyFont="1" applyFill="1" applyBorder="1" applyAlignment="1" applyProtection="1">
      <alignment horizontal="center" vertical="center"/>
      <protection hidden="1"/>
    </xf>
    <xf numFmtId="38" fontId="13" fillId="12" borderId="41" xfId="90" applyNumberFormat="1" applyFont="1" applyFill="1" applyBorder="1" applyAlignment="1" applyProtection="1">
      <alignment horizontal="center" vertical="center"/>
      <protection hidden="1"/>
    </xf>
    <xf numFmtId="38" fontId="13" fillId="12" borderId="42" xfId="90" applyNumberFormat="1" applyFont="1" applyFill="1" applyBorder="1" applyAlignment="1" applyProtection="1">
      <alignment horizontal="center" vertical="center"/>
      <protection hidden="1"/>
    </xf>
    <xf numFmtId="38" fontId="2" fillId="12" borderId="12" xfId="93" applyNumberFormat="1" applyFont="1" applyFill="1" applyBorder="1" applyAlignment="1" applyProtection="1">
      <alignment vertical="center"/>
      <protection hidden="1"/>
    </xf>
    <xf numFmtId="38" fontId="2" fillId="12" borderId="13" xfId="93" applyNumberFormat="1" applyFont="1" applyFill="1" applyBorder="1" applyAlignment="1" applyProtection="1">
      <alignment vertical="center"/>
      <protection hidden="1"/>
    </xf>
    <xf numFmtId="0" fontId="22" fillId="0" borderId="19" xfId="0" applyFont="1" applyBorder="1" applyAlignment="1" applyProtection="1">
      <alignment horizontal="center" vertical="center" shrinkToFit="1"/>
      <protection locked="0"/>
    </xf>
    <xf numFmtId="0" fontId="22" fillId="2" borderId="19" xfId="0" applyFont="1" applyFill="1" applyBorder="1" applyAlignment="1" applyProtection="1">
      <alignment horizontal="center" vertical="center"/>
      <protection locked="0"/>
    </xf>
    <xf numFmtId="179" fontId="22" fillId="2" borderId="19" xfId="0" applyNumberFormat="1" applyFont="1" applyFill="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left" vertical="center" shrinkToFit="1"/>
      <protection locked="0"/>
    </xf>
    <xf numFmtId="49" fontId="60" fillId="0" borderId="88" xfId="0" applyNumberFormat="1" applyFont="1" applyBorder="1" applyAlignment="1" applyProtection="1">
      <alignment horizontal="center" vertical="center" shrinkToFit="1"/>
      <protection locked="0"/>
    </xf>
    <xf numFmtId="49" fontId="60" fillId="0" borderId="89" xfId="0" applyNumberFormat="1" applyFont="1" applyBorder="1" applyAlignment="1" applyProtection="1">
      <alignment horizontal="center" vertical="center" shrinkToFit="1"/>
      <protection locked="0"/>
    </xf>
    <xf numFmtId="49" fontId="60" fillId="0" borderId="90" xfId="0" applyNumberFormat="1" applyFont="1" applyBorder="1" applyAlignment="1" applyProtection="1">
      <alignment horizontal="center" vertical="center" shrinkToFit="1"/>
      <protection locked="0"/>
    </xf>
    <xf numFmtId="49" fontId="60" fillId="0" borderId="91" xfId="0" applyNumberFormat="1" applyFont="1" applyBorder="1" applyAlignment="1" applyProtection="1">
      <alignment horizontal="center" vertical="center" shrinkToFit="1"/>
      <protection locked="0"/>
    </xf>
    <xf numFmtId="0" fontId="22" fillId="0" borderId="0" xfId="0" applyFont="1" applyBorder="1" applyAlignment="1" applyProtection="1">
      <alignment horizontal="left" vertical="center"/>
      <protection hidden="1"/>
    </xf>
    <xf numFmtId="0" fontId="20" fillId="2" borderId="10" xfId="0" applyFont="1" applyFill="1" applyBorder="1" applyAlignment="1" applyProtection="1">
      <alignment horizontal="left" vertical="center" shrinkToFit="1"/>
      <protection locked="0"/>
    </xf>
    <xf numFmtId="0" fontId="22" fillId="0" borderId="18"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22" fillId="0" borderId="15"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22" fillId="0" borderId="50"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2" borderId="12" xfId="0" applyFont="1" applyFill="1" applyBorder="1" applyAlignment="1" applyProtection="1">
      <alignment horizontal="center" vertical="center"/>
      <protection hidden="1"/>
    </xf>
    <xf numFmtId="0" fontId="22" fillId="2" borderId="16"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0" fontId="31" fillId="0" borderId="0" xfId="0" applyFont="1" applyAlignment="1">
      <alignment vertical="center" wrapText="1"/>
    </xf>
    <xf numFmtId="0" fontId="28" fillId="2" borderId="0" xfId="0" applyFont="1" applyFill="1" applyAlignment="1" applyProtection="1">
      <alignment horizontal="right" vertical="center"/>
      <protection hidden="1"/>
    </xf>
    <xf numFmtId="0" fontId="39" fillId="3" borderId="0" xfId="0" applyFont="1" applyFill="1" applyAlignment="1" applyProtection="1">
      <alignment horizontal="center" vertical="center"/>
      <protection hidden="1"/>
    </xf>
    <xf numFmtId="0" fontId="38" fillId="0" borderId="0" xfId="0" applyFont="1" applyAlignment="1">
      <alignment horizontal="right" vertical="center"/>
    </xf>
    <xf numFmtId="0" fontId="37" fillId="0" borderId="0" xfId="0" applyFont="1" applyAlignment="1" applyProtection="1">
      <alignment horizontal="center" vertical="center"/>
      <protection hidden="1"/>
    </xf>
    <xf numFmtId="0" fontId="21" fillId="0" borderId="0" xfId="0" applyFont="1" applyFill="1" applyAlignment="1" applyProtection="1">
      <alignment vertical="center" wrapText="1"/>
      <protection hidden="1"/>
    </xf>
    <xf numFmtId="0" fontId="21" fillId="0" borderId="0" xfId="0" applyFont="1" applyAlignment="1">
      <alignment horizontal="center" vertical="center"/>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hidden="1"/>
    </xf>
    <xf numFmtId="0" fontId="31" fillId="0" borderId="0" xfId="0" applyFont="1" applyFill="1" applyAlignment="1" applyProtection="1">
      <alignment vertical="center" wrapText="1"/>
      <protection hidden="1"/>
    </xf>
    <xf numFmtId="49" fontId="28" fillId="0" borderId="16" xfId="0" applyNumberFormat="1" applyFont="1" applyFill="1" applyBorder="1" applyAlignment="1" applyProtection="1">
      <alignment horizontal="center" vertical="center" shrinkToFit="1"/>
      <protection locked="0"/>
    </xf>
    <xf numFmtId="49" fontId="28" fillId="0" borderId="16" xfId="0" applyNumberFormat="1" applyFont="1" applyFill="1" applyBorder="1" applyAlignment="1" applyProtection="1">
      <alignment horizontal="center" vertical="center" shrinkToFit="1"/>
      <protection hidden="1"/>
    </xf>
    <xf numFmtId="49" fontId="28" fillId="0" borderId="14" xfId="0" applyNumberFormat="1" applyFont="1" applyFill="1" applyBorder="1" applyAlignment="1" applyProtection="1">
      <alignment horizontal="center" vertical="center" shrinkToFit="1"/>
      <protection locked="0"/>
    </xf>
    <xf numFmtId="49" fontId="28" fillId="0" borderId="10" xfId="0" applyNumberFormat="1" applyFont="1" applyFill="1" applyBorder="1" applyAlignment="1" applyProtection="1">
      <alignment horizontal="center" vertical="center" shrinkToFit="1"/>
      <protection locked="0"/>
    </xf>
    <xf numFmtId="49" fontId="28" fillId="0" borderId="12" xfId="0" applyNumberFormat="1" applyFont="1" applyFill="1" applyBorder="1" applyAlignment="1" applyProtection="1">
      <alignment horizontal="center" vertical="center" shrinkToFit="1"/>
      <protection hidden="1"/>
    </xf>
    <xf numFmtId="49" fontId="28" fillId="0" borderId="14" xfId="0" applyNumberFormat="1" applyFont="1" applyFill="1" applyBorder="1" applyAlignment="1" applyProtection="1">
      <alignment horizontal="center" vertical="center" shrinkToFit="1"/>
      <protection hidden="1"/>
    </xf>
    <xf numFmtId="49" fontId="28" fillId="0" borderId="10" xfId="0" applyNumberFormat="1" applyFont="1" applyFill="1" applyBorder="1" applyAlignment="1" applyProtection="1">
      <alignment horizontal="center" vertical="center" shrinkToFit="1"/>
      <protection hidden="1"/>
    </xf>
    <xf numFmtId="49" fontId="28" fillId="0" borderId="13" xfId="0" applyNumberFormat="1" applyFont="1" applyFill="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shrinkToFit="1"/>
      <protection hidden="1"/>
    </xf>
    <xf numFmtId="0" fontId="31" fillId="0" borderId="49" xfId="0" applyFont="1" applyBorder="1" applyAlignment="1" applyProtection="1">
      <alignment horizontal="left" vertical="center" shrinkToFit="1"/>
      <protection hidden="1"/>
    </xf>
    <xf numFmtId="38" fontId="40" fillId="0" borderId="12" xfId="12" applyFont="1" applyFill="1" applyBorder="1" applyAlignment="1" applyProtection="1">
      <alignment horizontal="center" vertical="center" shrinkToFit="1"/>
      <protection hidden="1"/>
    </xf>
    <xf numFmtId="38" fontId="40" fillId="0" borderId="16" xfId="12" applyFont="1" applyFill="1" applyBorder="1" applyAlignment="1" applyProtection="1">
      <alignment horizontal="center" vertical="center" shrinkToFit="1"/>
      <protection hidden="1"/>
    </xf>
    <xf numFmtId="38" fontId="40" fillId="0" borderId="13" xfId="12" applyFont="1" applyFill="1" applyBorder="1" applyAlignment="1" applyProtection="1">
      <alignment horizontal="center" vertical="center" shrinkToFit="1"/>
      <protection hidden="1"/>
    </xf>
    <xf numFmtId="0" fontId="31" fillId="0" borderId="20"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34" fillId="0" borderId="0" xfId="0" applyFont="1" applyFill="1" applyAlignment="1" applyProtection="1">
      <alignment horizontal="right" vertical="center"/>
      <protection hidden="1"/>
    </xf>
    <xf numFmtId="0" fontId="0" fillId="0" borderId="0" xfId="0" applyAlignment="1" applyProtection="1">
      <alignment vertical="center"/>
      <protection hidden="1"/>
    </xf>
    <xf numFmtId="0" fontId="31" fillId="0" borderId="10" xfId="0" applyFont="1" applyBorder="1" applyAlignment="1" applyProtection="1">
      <alignment horizontal="left"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0" fontId="31" fillId="0" borderId="12" xfId="0" applyNumberFormat="1" applyFont="1" applyFill="1" applyBorder="1" applyAlignment="1" applyProtection="1">
      <alignment horizontal="center" vertical="center" shrinkToFit="1"/>
      <protection locked="0"/>
    </xf>
    <xf numFmtId="0" fontId="31" fillId="0" borderId="16" xfId="0" applyNumberFormat="1" applyFont="1" applyFill="1" applyBorder="1" applyAlignment="1" applyProtection="1">
      <alignment horizontal="center" vertical="center" shrinkToFit="1"/>
      <protection locked="0"/>
    </xf>
    <xf numFmtId="0" fontId="31" fillId="0" borderId="13" xfId="0" applyNumberFormat="1" applyFont="1" applyFill="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28" fillId="0" borderId="15" xfId="0" applyNumberFormat="1" applyFont="1" applyFill="1" applyBorder="1" applyAlignment="1" applyProtection="1">
      <alignment horizontal="center" vertical="center" shrinkToFit="1"/>
      <protection locked="0"/>
    </xf>
    <xf numFmtId="49" fontId="28" fillId="0" borderId="50" xfId="0" applyNumberFormat="1" applyFont="1" applyFill="1" applyBorder="1" applyAlignment="1" applyProtection="1">
      <alignment horizontal="center" vertical="center" shrinkToFit="1"/>
      <protection locked="0"/>
    </xf>
    <xf numFmtId="0" fontId="31" fillId="0" borderId="10" xfId="0" applyFont="1" applyBorder="1" applyAlignment="1" applyProtection="1">
      <alignment horizontal="left" vertical="center" wrapText="1"/>
      <protection hidden="1"/>
    </xf>
    <xf numFmtId="0" fontId="31" fillId="0" borderId="82" xfId="0" applyFont="1" applyFill="1" applyBorder="1" applyAlignment="1" applyProtection="1">
      <alignment horizontal="center" vertical="center" shrinkToFit="1"/>
      <protection locked="0"/>
    </xf>
    <xf numFmtId="0" fontId="31" fillId="0" borderId="83" xfId="0" applyFont="1" applyFill="1" applyBorder="1" applyAlignment="1" applyProtection="1">
      <alignment horizontal="center" vertical="center" shrinkToFit="1"/>
      <protection locked="0"/>
    </xf>
    <xf numFmtId="0" fontId="31" fillId="0" borderId="84" xfId="0" applyFont="1" applyFill="1" applyBorder="1" applyAlignment="1" applyProtection="1">
      <alignment horizontal="center" vertical="center" shrinkToFit="1"/>
      <protection locked="0"/>
    </xf>
    <xf numFmtId="0" fontId="31" fillId="0" borderId="16" xfId="0" applyFont="1" applyFill="1" applyBorder="1" applyAlignment="1" applyProtection="1">
      <alignment horizontal="center" vertical="center" shrinkToFit="1"/>
      <protection hidden="1"/>
    </xf>
    <xf numFmtId="0" fontId="31" fillId="0" borderId="13" xfId="0" applyFont="1" applyFill="1" applyBorder="1" applyAlignment="1" applyProtection="1">
      <alignment horizontal="center" vertical="center" shrinkToFit="1"/>
      <protection hidden="1"/>
    </xf>
    <xf numFmtId="0" fontId="31" fillId="0" borderId="16" xfId="0" applyFont="1" applyFill="1" applyBorder="1" applyAlignment="1" applyProtection="1">
      <alignment vertical="center" shrinkToFit="1"/>
      <protection hidden="1"/>
    </xf>
    <xf numFmtId="0" fontId="31" fillId="0" borderId="51" xfId="0" applyFont="1" applyFill="1" applyBorder="1" applyAlignment="1" applyProtection="1">
      <alignment horizontal="center" vertical="center" shrinkToFit="1"/>
      <protection locked="0"/>
    </xf>
    <xf numFmtId="0" fontId="31" fillId="0" borderId="16" xfId="0" applyFont="1" applyFill="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31" fillId="0" borderId="51" xfId="0" applyFont="1" applyFill="1" applyBorder="1" applyAlignment="1" applyProtection="1">
      <alignment horizontal="center" vertical="center" shrinkToFit="1"/>
      <protection hidden="1"/>
    </xf>
    <xf numFmtId="0" fontId="31" fillId="4" borderId="18" xfId="0" applyFont="1" applyFill="1" applyBorder="1" applyAlignment="1" applyProtection="1">
      <alignment horizontal="center" vertical="center" wrapText="1" shrinkToFit="1"/>
      <protection hidden="1"/>
    </xf>
    <xf numFmtId="0" fontId="31" fillId="4" borderId="14"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31" fillId="4" borderId="20" xfId="0" applyFont="1" applyFill="1" applyBorder="1" applyAlignment="1" applyProtection="1">
      <alignment horizontal="center" vertical="center" wrapText="1" shrinkToFit="1"/>
      <protection hidden="1"/>
    </xf>
    <xf numFmtId="0" fontId="31" fillId="4" borderId="0" xfId="0" applyFont="1" applyFill="1" applyBorder="1" applyAlignment="1" applyProtection="1">
      <alignment horizontal="center" vertical="center" wrapText="1" shrinkToFit="1"/>
      <protection hidden="1"/>
    </xf>
    <xf numFmtId="0" fontId="31" fillId="4" borderId="49" xfId="0" applyFont="1" applyFill="1" applyBorder="1" applyAlignment="1" applyProtection="1">
      <alignment horizontal="center" vertical="center" wrapText="1" shrinkToFit="1"/>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31" fillId="0" borderId="18" xfId="0" applyFont="1" applyFill="1" applyBorder="1" applyAlignment="1" applyProtection="1">
      <alignment horizontal="center" vertical="center" shrinkToFit="1"/>
      <protection hidden="1"/>
    </xf>
    <xf numFmtId="0" fontId="31" fillId="0" borderId="14" xfId="0" applyFont="1" applyFill="1" applyBorder="1" applyAlignment="1" applyProtection="1">
      <alignment horizontal="center" vertical="center" shrinkToFit="1"/>
      <protection hidden="1"/>
    </xf>
    <xf numFmtId="49" fontId="31" fillId="0" borderId="14" xfId="0" applyNumberFormat="1" applyFont="1" applyFill="1" applyBorder="1" applyAlignment="1" applyProtection="1">
      <alignment horizontal="center" vertical="center" shrinkToFit="1"/>
      <protection locked="0"/>
    </xf>
    <xf numFmtId="0" fontId="31" fillId="0" borderId="79" xfId="0" applyFont="1" applyFill="1" applyBorder="1" applyAlignment="1" applyProtection="1">
      <alignment horizontal="center" vertical="center" shrinkToFit="1"/>
      <protection locked="0"/>
    </xf>
    <xf numFmtId="0" fontId="31" fillId="0" borderId="80" xfId="0" applyFont="1" applyFill="1" applyBorder="1" applyAlignment="1" applyProtection="1">
      <alignment horizontal="center" vertical="center" shrinkToFit="1"/>
      <protection locked="0"/>
    </xf>
    <xf numFmtId="49" fontId="31" fillId="0" borderId="80" xfId="0" applyNumberFormat="1" applyFont="1" applyFill="1" applyBorder="1" applyAlignment="1" applyProtection="1">
      <alignment horizontal="center" vertical="center" shrinkToFit="1"/>
      <protection locked="0"/>
    </xf>
    <xf numFmtId="49" fontId="31" fillId="0" borderId="81" xfId="0" applyNumberFormat="1"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8" fillId="0" borderId="62" xfId="0" applyFont="1" applyFill="1" applyBorder="1" applyAlignment="1" applyProtection="1">
      <alignment horizontal="center" vertical="center"/>
      <protection hidden="1"/>
    </xf>
    <xf numFmtId="0" fontId="28" fillId="0" borderId="5" xfId="0" applyFont="1" applyFill="1" applyBorder="1" applyAlignment="1" applyProtection="1">
      <alignment horizontal="center" vertical="center"/>
      <protection hidden="1"/>
    </xf>
    <xf numFmtId="0" fontId="27" fillId="0" borderId="5" xfId="0" applyFont="1" applyFill="1" applyBorder="1" applyAlignment="1" applyProtection="1">
      <alignment vertical="center" shrinkToFit="1"/>
      <protection locked="0"/>
    </xf>
    <xf numFmtId="0" fontId="27" fillId="0" borderId="5" xfId="0" applyFont="1" applyFill="1" applyBorder="1" applyAlignment="1" applyProtection="1">
      <alignment horizontal="center" vertical="center" wrapText="1"/>
      <protection hidden="1"/>
    </xf>
    <xf numFmtId="0" fontId="27" fillId="0" borderId="52" xfId="0" applyFont="1" applyFill="1" applyBorder="1" applyAlignment="1" applyProtection="1">
      <alignment horizontal="center" vertical="center" wrapText="1"/>
      <protection hidden="1"/>
    </xf>
    <xf numFmtId="0" fontId="28" fillId="0" borderId="53" xfId="0" applyFont="1" applyFill="1" applyBorder="1" applyAlignment="1" applyProtection="1">
      <alignment horizontal="center" vertical="center"/>
      <protection hidden="1"/>
    </xf>
    <xf numFmtId="0" fontId="28" fillId="0" borderId="54" xfId="0" applyFont="1" applyFill="1" applyBorder="1" applyAlignment="1" applyProtection="1">
      <alignment horizontal="center" vertical="center"/>
      <protection hidden="1"/>
    </xf>
    <xf numFmtId="0" fontId="27" fillId="0" borderId="54" xfId="0" applyFont="1" applyFill="1" applyBorder="1" applyAlignment="1" applyProtection="1">
      <alignment vertical="center" shrinkToFit="1"/>
      <protection locked="0"/>
    </xf>
    <xf numFmtId="0" fontId="27" fillId="0" borderId="54" xfId="0" applyFont="1" applyFill="1" applyBorder="1" applyAlignment="1" applyProtection="1">
      <alignment horizontal="center" vertical="center" wrapText="1"/>
      <protection hidden="1"/>
    </xf>
    <xf numFmtId="0" fontId="27" fillId="0" borderId="55" xfId="0" applyFont="1" applyFill="1" applyBorder="1" applyAlignment="1" applyProtection="1">
      <alignment horizontal="center" vertical="center" wrapText="1"/>
      <protection hidden="1"/>
    </xf>
    <xf numFmtId="0" fontId="31" fillId="0" borderId="51" xfId="0" applyFont="1" applyFill="1" applyBorder="1" applyAlignment="1" applyProtection="1">
      <alignment horizontal="left" vertical="top" wrapText="1" shrinkToFit="1"/>
      <protection hidden="1"/>
    </xf>
    <xf numFmtId="0" fontId="31" fillId="0" borderId="16" xfId="0" applyFont="1" applyFill="1" applyBorder="1" applyAlignment="1" applyProtection="1">
      <alignment horizontal="left" vertical="top" wrapText="1" shrinkToFit="1"/>
      <protection hidden="1"/>
    </xf>
    <xf numFmtId="0" fontId="31" fillId="0" borderId="13" xfId="0" applyFont="1" applyFill="1" applyBorder="1" applyAlignment="1" applyProtection="1">
      <alignment horizontal="left" vertical="top" wrapText="1" shrinkToFit="1"/>
      <protection hidden="1"/>
    </xf>
    <xf numFmtId="0" fontId="31" fillId="4" borderId="12" xfId="0" applyFont="1" applyFill="1" applyBorder="1" applyAlignment="1" applyProtection="1">
      <alignment horizontal="center" vertical="center" wrapText="1" shrinkToFit="1"/>
      <protection hidden="1"/>
    </xf>
    <xf numFmtId="0" fontId="31" fillId="0" borderId="16" xfId="0" applyFont="1" applyBorder="1" applyAlignment="1" applyProtection="1">
      <alignment horizontal="center" vertical="center"/>
      <protection locked="0"/>
    </xf>
    <xf numFmtId="0" fontId="31" fillId="4" borderId="16" xfId="0" applyFont="1" applyFill="1" applyBorder="1" applyAlignment="1" applyProtection="1">
      <alignment horizontal="center" vertical="center" wrapText="1" shrinkToFit="1"/>
      <protection hidden="1"/>
    </xf>
    <xf numFmtId="0" fontId="31" fillId="4" borderId="13" xfId="0" applyFont="1" applyFill="1" applyBorder="1" applyAlignment="1" applyProtection="1">
      <alignment horizontal="center" vertical="center" wrapText="1" shrinkToFit="1"/>
      <protection hidden="1"/>
    </xf>
    <xf numFmtId="0" fontId="31" fillId="0" borderId="16" xfId="0" applyFont="1" applyBorder="1" applyAlignment="1" applyProtection="1">
      <alignment horizontal="center" vertical="center" shrinkToFit="1"/>
      <protection locked="0"/>
    </xf>
    <xf numFmtId="0" fontId="31" fillId="0" borderId="18" xfId="0" applyFont="1" applyFill="1" applyBorder="1" applyAlignment="1" applyProtection="1">
      <alignment horizontal="center" vertical="center" shrinkToFit="1"/>
      <protection locked="0"/>
    </xf>
    <xf numFmtId="0" fontId="31" fillId="0" borderId="14" xfId="0" applyFont="1" applyFill="1" applyBorder="1" applyAlignment="1" applyProtection="1">
      <alignment horizontal="center" vertical="center" shrinkToFit="1"/>
      <protection locked="0"/>
    </xf>
    <xf numFmtId="0" fontId="31" fillId="0" borderId="14" xfId="0" applyFont="1" applyFill="1" applyBorder="1" applyAlignment="1" applyProtection="1">
      <alignment vertical="center" shrinkToFit="1"/>
      <protection hidden="1"/>
    </xf>
    <xf numFmtId="0" fontId="55" fillId="0" borderId="14" xfId="0" applyFont="1" applyFill="1" applyBorder="1" applyAlignment="1" applyProtection="1">
      <alignment vertical="center"/>
      <protection hidden="1"/>
    </xf>
    <xf numFmtId="0" fontId="55" fillId="0" borderId="15" xfId="0" applyFont="1" applyFill="1" applyBorder="1" applyAlignment="1" applyProtection="1">
      <alignment vertical="center"/>
      <protection hidden="1"/>
    </xf>
    <xf numFmtId="0" fontId="31" fillId="0" borderId="56" xfId="0" applyFont="1" applyFill="1" applyBorder="1" applyAlignment="1" applyProtection="1">
      <alignment vertical="center" shrinkToFit="1"/>
      <protection hidden="1"/>
    </xf>
    <xf numFmtId="0" fontId="31" fillId="0" borderId="16" xfId="0" applyFont="1" applyBorder="1" applyAlignment="1" applyProtection="1">
      <alignment horizontal="center" vertical="center"/>
      <protection hidden="1"/>
    </xf>
    <xf numFmtId="0" fontId="31" fillId="0" borderId="16" xfId="0" applyFont="1" applyBorder="1" applyAlignment="1" applyProtection="1">
      <alignment horizontal="center" vertical="center" shrinkToFit="1"/>
      <protection hidden="1"/>
    </xf>
    <xf numFmtId="0" fontId="28" fillId="0" borderId="20"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center" vertical="center" shrinkToFit="1"/>
      <protection hidden="1"/>
    </xf>
    <xf numFmtId="0" fontId="28" fillId="0" borderId="49" xfId="0" applyFont="1" applyFill="1" applyBorder="1" applyAlignment="1" applyProtection="1">
      <alignment horizontal="center" vertical="center" shrinkToFit="1"/>
      <protection hidden="1"/>
    </xf>
    <xf numFmtId="0" fontId="28" fillId="0" borderId="17" xfId="0" applyFont="1" applyFill="1" applyBorder="1" applyAlignment="1" applyProtection="1">
      <alignment horizontal="center" vertical="center" shrinkToFit="1"/>
      <protection hidden="1"/>
    </xf>
    <xf numFmtId="0" fontId="28" fillId="0" borderId="10" xfId="0" applyFont="1" applyFill="1" applyBorder="1" applyAlignment="1" applyProtection="1">
      <alignment horizontal="center" vertical="center" shrinkToFit="1"/>
      <protection hidden="1"/>
    </xf>
    <xf numFmtId="0" fontId="28" fillId="0" borderId="50" xfId="0" applyFont="1" applyFill="1" applyBorder="1" applyAlignment="1" applyProtection="1">
      <alignment horizontal="center" vertical="center" shrinkToFit="1"/>
      <protection hidden="1"/>
    </xf>
    <xf numFmtId="0" fontId="27" fillId="0" borderId="12" xfId="0" applyFont="1" applyFill="1" applyBorder="1" applyAlignment="1" applyProtection="1">
      <alignment horizontal="center" vertical="center"/>
      <protection hidden="1"/>
    </xf>
    <xf numFmtId="0" fontId="27" fillId="0" borderId="16" xfId="0" applyFont="1" applyFill="1" applyBorder="1" applyAlignment="1" applyProtection="1">
      <alignment horizontal="center" vertical="center"/>
      <protection hidden="1"/>
    </xf>
    <xf numFmtId="49" fontId="31" fillId="0" borderId="16" xfId="0" applyNumberFormat="1" applyFont="1" applyFill="1" applyBorder="1" applyAlignment="1" applyProtection="1">
      <alignment horizontal="center" vertical="center" wrapText="1" shrinkToFit="1"/>
      <protection locked="0"/>
    </xf>
    <xf numFmtId="0" fontId="28" fillId="0" borderId="18" xfId="0" applyFont="1" applyFill="1" applyBorder="1" applyAlignment="1" applyProtection="1">
      <alignment horizontal="center" vertical="center" wrapText="1" shrinkToFit="1"/>
      <protection hidden="1"/>
    </xf>
    <xf numFmtId="0" fontId="28" fillId="0" borderId="14" xfId="0" applyFont="1" applyFill="1" applyBorder="1" applyAlignment="1" applyProtection="1">
      <alignment horizontal="center" vertical="center" shrinkToFit="1"/>
      <protection hidden="1"/>
    </xf>
    <xf numFmtId="0" fontId="28" fillId="0" borderId="56" xfId="0" applyFont="1" applyFill="1" applyBorder="1" applyAlignment="1" applyProtection="1">
      <alignment horizontal="center" vertical="center" shrinkToFit="1"/>
      <protection hidden="1"/>
    </xf>
    <xf numFmtId="0" fontId="28" fillId="0" borderId="57" xfId="0" applyFont="1" applyFill="1" applyBorder="1" applyAlignment="1" applyProtection="1">
      <alignment horizontal="center" vertical="center" shrinkToFit="1"/>
      <protection hidden="1"/>
    </xf>
    <xf numFmtId="0" fontId="28" fillId="0" borderId="58" xfId="0" applyFont="1" applyFill="1" applyBorder="1" applyAlignment="1" applyProtection="1">
      <alignment horizontal="center" vertical="center" shrinkToFit="1"/>
      <protection hidden="1"/>
    </xf>
    <xf numFmtId="0" fontId="28" fillId="0" borderId="59" xfId="0" applyFont="1" applyFill="1" applyBorder="1" applyAlignment="1" applyProtection="1">
      <alignment horizontal="center" vertical="center"/>
      <protection hidden="1"/>
    </xf>
    <xf numFmtId="0" fontId="28" fillId="0" borderId="60" xfId="0" applyFont="1" applyFill="1" applyBorder="1" applyAlignment="1" applyProtection="1">
      <alignment horizontal="center" vertical="center"/>
      <protection hidden="1"/>
    </xf>
    <xf numFmtId="0" fontId="27" fillId="0" borderId="60" xfId="0" applyFont="1" applyFill="1" applyBorder="1" applyAlignment="1" applyProtection="1">
      <alignment vertical="center" shrinkToFit="1"/>
      <protection locked="0"/>
    </xf>
    <xf numFmtId="0" fontId="60" fillId="0" borderId="85" xfId="0" applyFont="1" applyBorder="1" applyAlignment="1" applyProtection="1">
      <alignment horizontal="center" vertical="center" shrinkToFit="1"/>
      <protection locked="0"/>
    </xf>
    <xf numFmtId="0" fontId="60" fillId="0" borderId="86" xfId="0" applyFont="1" applyBorder="1" applyAlignment="1" applyProtection="1">
      <alignment horizontal="center" vertical="center" shrinkToFit="1"/>
      <protection locked="0"/>
    </xf>
    <xf numFmtId="0" fontId="60" fillId="0" borderId="87" xfId="0" applyFont="1" applyBorder="1" applyAlignment="1" applyProtection="1">
      <alignment horizontal="center" vertical="center" shrinkToFit="1"/>
      <protection locked="0"/>
    </xf>
    <xf numFmtId="0" fontId="31" fillId="0" borderId="10" xfId="0" applyFont="1" applyFill="1" applyBorder="1" applyAlignment="1" applyProtection="1">
      <alignment horizontal="center" vertical="center"/>
      <protection hidden="1"/>
    </xf>
    <xf numFmtId="0" fontId="31" fillId="0" borderId="50" xfId="0" applyFont="1" applyFill="1" applyBorder="1" applyAlignment="1" applyProtection="1">
      <alignment horizontal="center" vertical="center"/>
      <protection hidden="1"/>
    </xf>
    <xf numFmtId="0" fontId="31" fillId="0" borderId="12" xfId="0" applyFont="1" applyFill="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locked="0"/>
    </xf>
    <xf numFmtId="0" fontId="31" fillId="4" borderId="16" xfId="0" applyFont="1" applyFill="1" applyBorder="1" applyAlignment="1" applyProtection="1">
      <alignment horizontal="center" vertical="center" shrinkToFit="1"/>
      <protection locked="0"/>
    </xf>
    <xf numFmtId="0" fontId="31" fillId="0" borderId="16" xfId="0" applyFont="1" applyFill="1" applyBorder="1" applyAlignment="1" applyProtection="1">
      <alignment horizontal="center" vertical="center"/>
      <protection hidden="1"/>
    </xf>
    <xf numFmtId="0" fontId="31" fillId="0" borderId="13" xfId="0" applyFont="1" applyFill="1" applyBorder="1" applyAlignment="1" applyProtection="1">
      <alignment horizontal="center" vertical="center"/>
      <protection hidden="1"/>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8" xfId="0" applyNumberFormat="1" applyFont="1" applyFill="1" applyBorder="1" applyAlignment="1" applyProtection="1">
      <alignment horizontal="center" vertical="center" shrinkToFit="1"/>
      <protection hidden="1"/>
    </xf>
    <xf numFmtId="49" fontId="31" fillId="0" borderId="14" xfId="0" applyNumberFormat="1" applyFont="1" applyFill="1" applyBorder="1" applyAlignment="1" applyProtection="1">
      <alignment horizontal="center" vertical="center" shrinkToFit="1"/>
      <protection hidden="1"/>
    </xf>
    <xf numFmtId="49" fontId="41" fillId="0" borderId="12" xfId="0" applyNumberFormat="1" applyFont="1" applyFill="1" applyBorder="1" applyAlignment="1" applyProtection="1">
      <alignment horizontal="center" vertical="center" shrinkToFit="1"/>
      <protection locked="0"/>
    </xf>
    <xf numFmtId="49" fontId="41" fillId="0" borderId="16" xfId="0" applyNumberFormat="1" applyFont="1" applyFill="1" applyBorder="1" applyAlignment="1" applyProtection="1">
      <alignment horizontal="center" vertical="center" shrinkToFit="1"/>
      <protection locked="0"/>
    </xf>
    <xf numFmtId="49" fontId="31" fillId="0" borderId="16" xfId="0" applyNumberFormat="1" applyFont="1" applyFill="1" applyBorder="1" applyAlignment="1" applyProtection="1">
      <alignment horizontal="center" vertical="center" shrinkToFit="1"/>
      <protection hidden="1"/>
    </xf>
    <xf numFmtId="49" fontId="41" fillId="0" borderId="13" xfId="0" applyNumberFormat="1" applyFont="1" applyFill="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locked="0"/>
    </xf>
    <xf numFmtId="49" fontId="31" fillId="4" borderId="16" xfId="0" applyNumberFormat="1" applyFont="1" applyFill="1" applyBorder="1" applyAlignment="1" applyProtection="1">
      <alignment horizontal="center" vertical="center" wrapText="1" shrinkToFit="1"/>
      <protection locked="0"/>
    </xf>
    <xf numFmtId="49" fontId="31" fillId="4" borderId="13" xfId="0" applyNumberFormat="1" applyFont="1" applyFill="1" applyBorder="1" applyAlignment="1" applyProtection="1">
      <alignment horizontal="center" vertical="center" wrapText="1" shrinkToFit="1"/>
      <protection locked="0"/>
    </xf>
    <xf numFmtId="0" fontId="31" fillId="0" borderId="16" xfId="0" applyFont="1" applyFill="1" applyBorder="1" applyAlignment="1" applyProtection="1">
      <alignment horizontal="center" vertical="center" shrinkToFit="1"/>
      <protection locked="0" hidden="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49" fontId="21" fillId="0" borderId="0" xfId="0" applyNumberFormat="1" applyFont="1" applyAlignment="1" applyProtection="1">
      <alignment shrinkToFit="1"/>
      <protection locked="0"/>
    </xf>
    <xf numFmtId="49" fontId="63"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8" fillId="0" borderId="16" xfId="0" applyFont="1" applyBorder="1" applyAlignment="1" applyProtection="1">
      <alignment horizontal="center" vertical="center" shrinkToFit="1"/>
      <protection hidden="1"/>
    </xf>
    <xf numFmtId="49" fontId="28" fillId="0" borderId="16" xfId="0" applyNumberFormat="1" applyFont="1" applyBorder="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0" fontId="21" fillId="0" borderId="0" xfId="0" applyFont="1" applyAlignment="1" applyProtection="1">
      <alignment horizontal="center" vertical="center"/>
      <protection hidden="1"/>
    </xf>
    <xf numFmtId="49" fontId="28" fillId="0" borderId="13" xfId="0" applyNumberFormat="1" applyFont="1" applyBorder="1" applyAlignment="1" applyProtection="1">
      <alignment horizontal="center" vertical="center" shrinkToFit="1"/>
      <protection locked="0"/>
    </xf>
    <xf numFmtId="0" fontId="28" fillId="0" borderId="12" xfId="0" applyFont="1" applyBorder="1" applyAlignment="1" applyProtection="1">
      <alignment horizontal="center" vertical="center" shrinkToFit="1"/>
      <protection hidden="1"/>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0" fontId="29"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1" fillId="0" borderId="0" xfId="0" applyFont="1" applyFill="1" applyAlignment="1" applyProtection="1">
      <alignment horizontal="center" vertical="center" wrapText="1"/>
      <protection hidden="1"/>
    </xf>
    <xf numFmtId="0" fontId="21" fillId="0" borderId="0" xfId="0" applyFont="1" applyAlignment="1" applyProtection="1">
      <alignment horizontal="center" vertical="center"/>
      <protection locked="0"/>
    </xf>
    <xf numFmtId="49" fontId="28" fillId="0" borderId="16" xfId="0" applyNumberFormat="1" applyFont="1" applyBorder="1" applyAlignment="1" applyProtection="1">
      <alignment horizontal="center" vertical="center" shrinkToFit="1"/>
      <protection hidden="1"/>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locked="0" hidden="1"/>
    </xf>
    <xf numFmtId="0" fontId="31" fillId="0" borderId="16" xfId="0" applyFont="1" applyBorder="1" applyAlignment="1" applyProtection="1">
      <alignment horizontal="left" vertical="center" indent="1" shrinkToFit="1"/>
      <protection locked="0" hidden="1"/>
    </xf>
    <xf numFmtId="0" fontId="31" fillId="0" borderId="13" xfId="0" applyFont="1" applyBorder="1" applyAlignment="1" applyProtection="1">
      <alignment horizontal="left" vertical="center" indent="1" shrinkToFit="1"/>
      <protection locked="0" hidden="1"/>
    </xf>
    <xf numFmtId="49" fontId="63"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8" fillId="2" borderId="0" xfId="0" applyFont="1" applyFill="1" applyAlignment="1" applyProtection="1">
      <alignment horizontal="left" vertical="center"/>
      <protection locked="0"/>
    </xf>
    <xf numFmtId="0" fontId="28" fillId="0" borderId="0" xfId="0" applyFont="1" applyAlignment="1" applyProtection="1">
      <alignment horizontal="left" vertical="center" shrinkToFit="1"/>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22" fillId="2" borderId="0" xfId="0" applyFont="1" applyFill="1"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8" fillId="0" borderId="0" xfId="0" applyFont="1" applyBorder="1" applyAlignment="1" applyProtection="1">
      <alignment horizontal="center" vertical="center"/>
      <protection hidden="1"/>
    </xf>
    <xf numFmtId="0" fontId="46" fillId="12" borderId="63" xfId="90" applyFont="1" applyFill="1" applyBorder="1" applyAlignment="1" applyProtection="1">
      <alignment horizontal="center" vertical="center" wrapText="1"/>
      <protection hidden="1"/>
    </xf>
    <xf numFmtId="0" fontId="46" fillId="12" borderId="64" xfId="90" applyFont="1" applyFill="1" applyBorder="1" applyAlignment="1" applyProtection="1">
      <alignment horizontal="center" vertical="center" wrapText="1"/>
      <protection hidden="1"/>
    </xf>
    <xf numFmtId="0" fontId="46" fillId="12" borderId="65" xfId="90" applyFont="1" applyFill="1" applyBorder="1" applyAlignment="1" applyProtection="1">
      <alignment horizontal="center" vertical="center" wrapText="1"/>
      <protection hidden="1"/>
    </xf>
    <xf numFmtId="38" fontId="56" fillId="0" borderId="64" xfId="0" applyNumberFormat="1" applyFont="1" applyFill="1" applyBorder="1" applyAlignment="1" applyProtection="1">
      <alignment vertical="center" wrapText="1"/>
      <protection locked="0" hidden="1"/>
    </xf>
    <xf numFmtId="0" fontId="8" fillId="0" borderId="64" xfId="0" applyFont="1" applyBorder="1" applyAlignment="1" applyProtection="1">
      <alignment horizontal="center" vertical="center"/>
      <protection hidden="1"/>
    </xf>
    <xf numFmtId="0" fontId="8" fillId="0" borderId="66" xfId="0" applyFont="1" applyBorder="1" applyAlignment="1" applyProtection="1">
      <alignment horizontal="center" vertical="center"/>
      <protection hidden="1"/>
    </xf>
    <xf numFmtId="0" fontId="25" fillId="2" borderId="0" xfId="0" applyFont="1" applyFill="1" applyBorder="1" applyAlignment="1" applyProtection="1">
      <alignment horizontal="left" vertical="center" indent="2"/>
      <protection hidden="1"/>
    </xf>
    <xf numFmtId="0" fontId="25" fillId="2" borderId="0" xfId="0" applyFont="1" applyFill="1" applyBorder="1" applyAlignment="1" applyProtection="1">
      <alignment horizontal="left" vertical="center" indent="2" shrinkToFit="1"/>
      <protection hidden="1"/>
    </xf>
    <xf numFmtId="0" fontId="19" fillId="0" borderId="10" xfId="12" applyNumberFormat="1" applyFont="1" applyFill="1" applyBorder="1" applyAlignment="1" applyProtection="1">
      <alignment horizontal="center" vertical="center"/>
      <protection hidden="1"/>
    </xf>
    <xf numFmtId="0" fontId="52" fillId="2" borderId="0" xfId="0" applyFont="1" applyFill="1" applyBorder="1" applyAlignment="1" applyProtection="1">
      <alignment vertical="center"/>
      <protection hidden="1"/>
    </xf>
    <xf numFmtId="0" fontId="11" fillId="2" borderId="0" xfId="0" applyFont="1" applyFill="1" applyBorder="1" applyAlignment="1" applyProtection="1">
      <alignment vertical="center"/>
      <protection hidden="1"/>
    </xf>
    <xf numFmtId="38" fontId="19" fillId="0" borderId="10" xfId="12" applyFont="1" applyFill="1" applyBorder="1" applyAlignment="1" applyProtection="1">
      <alignment horizontal="center" vertical="center"/>
      <protection hidden="1"/>
    </xf>
    <xf numFmtId="0" fontId="25"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indent="2" shrinkToFit="1"/>
      <protection hidden="1"/>
    </xf>
    <xf numFmtId="0" fontId="69"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right" vertical="center"/>
      <protection hidden="1"/>
    </xf>
    <xf numFmtId="0" fontId="11" fillId="2" borderId="0" xfId="0" applyFont="1" applyFill="1" applyBorder="1" applyAlignment="1" applyProtection="1">
      <alignment horizontal="left" vertical="center" wrapText="1"/>
      <protection hidden="1"/>
    </xf>
    <xf numFmtId="0" fontId="11" fillId="2" borderId="1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hidden="1"/>
    </xf>
    <xf numFmtId="0" fontId="11" fillId="2" borderId="12" xfId="0" applyFont="1" applyFill="1" applyBorder="1" applyAlignment="1" applyProtection="1">
      <alignment vertical="center" shrinkToFit="1"/>
      <protection hidden="1"/>
    </xf>
    <xf numFmtId="0" fontId="11" fillId="2" borderId="16" xfId="0" applyFont="1" applyFill="1" applyBorder="1" applyAlignment="1" applyProtection="1">
      <alignment vertical="center" shrinkToFit="1"/>
      <protection hidden="1"/>
    </xf>
    <xf numFmtId="0" fontId="11" fillId="2" borderId="13" xfId="0" applyFont="1" applyFill="1" applyBorder="1" applyAlignment="1" applyProtection="1">
      <alignment vertical="center" shrinkToFit="1"/>
      <protection hidden="1"/>
    </xf>
    <xf numFmtId="0" fontId="11" fillId="2" borderId="12" xfId="0" applyFont="1" applyFill="1" applyBorder="1" applyAlignment="1" applyProtection="1">
      <alignment horizontal="center" vertical="center"/>
      <protection locked="0" hidden="1"/>
    </xf>
    <xf numFmtId="0" fontId="11" fillId="2" borderId="16" xfId="0" applyFont="1" applyFill="1" applyBorder="1" applyAlignment="1" applyProtection="1">
      <alignment horizontal="center" vertical="center"/>
      <protection locked="0" hidden="1"/>
    </xf>
    <xf numFmtId="0" fontId="11" fillId="2" borderId="13" xfId="0" applyFont="1" applyFill="1" applyBorder="1" applyAlignment="1" applyProtection="1">
      <alignment horizontal="center" vertical="center"/>
      <protection locked="0" hidden="1"/>
    </xf>
    <xf numFmtId="38" fontId="56" fillId="0" borderId="64" xfId="0" applyNumberFormat="1" applyFont="1" applyFill="1" applyBorder="1" applyAlignment="1" applyProtection="1">
      <alignment vertical="center" wrapText="1"/>
      <protection hidden="1"/>
    </xf>
    <xf numFmtId="0" fontId="45"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1" fillId="0" borderId="10" xfId="0" applyFont="1" applyBorder="1" applyProtection="1">
      <alignment vertical="center"/>
      <protection hidden="1"/>
    </xf>
    <xf numFmtId="0" fontId="64" fillId="2" borderId="18" xfId="0" applyFont="1" applyFill="1" applyBorder="1" applyAlignment="1" applyProtection="1">
      <alignment horizontal="center" vertical="center"/>
      <protection locked="0"/>
    </xf>
    <xf numFmtId="0" fontId="64" fillId="2" borderId="14" xfId="0" applyFont="1" applyFill="1" applyBorder="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64" fillId="2" borderId="94" xfId="0" applyFont="1" applyFill="1" applyBorder="1" applyAlignment="1" applyProtection="1">
      <alignment horizontal="center" vertical="center"/>
      <protection locked="0"/>
    </xf>
    <xf numFmtId="0" fontId="64" fillId="2" borderId="92" xfId="0" applyFont="1" applyFill="1" applyBorder="1" applyAlignment="1" applyProtection="1">
      <alignment horizontal="center" vertical="center"/>
      <protection locked="0"/>
    </xf>
    <xf numFmtId="0" fontId="65" fillId="2" borderId="92" xfId="0" applyFont="1" applyFill="1" applyBorder="1" applyAlignment="1" applyProtection="1">
      <alignment vertical="center" wrapText="1"/>
      <protection hidden="1"/>
    </xf>
    <xf numFmtId="0" fontId="69" fillId="0" borderId="0" xfId="0" applyFont="1" applyProtection="1">
      <alignment vertical="center"/>
      <protection hidden="1"/>
    </xf>
    <xf numFmtId="0" fontId="8" fillId="2" borderId="0" xfId="0" applyFont="1" applyFill="1" applyAlignment="1" applyProtection="1">
      <alignment horizontal="left" vertical="center" shrinkToFit="1"/>
      <protection hidden="1"/>
    </xf>
    <xf numFmtId="0" fontId="19" fillId="2" borderId="10" xfId="0" applyFont="1" applyFill="1" applyBorder="1" applyAlignment="1" applyProtection="1">
      <alignment horizontal="center" vertical="center"/>
      <protection locked="0"/>
    </xf>
    <xf numFmtId="0" fontId="11" fillId="2" borderId="0" xfId="0" applyFont="1" applyFill="1" applyBorder="1" applyAlignment="1" applyProtection="1">
      <alignment vertical="center" shrinkToFit="1"/>
      <protection hidden="1"/>
    </xf>
    <xf numFmtId="0" fontId="11" fillId="2" borderId="0" xfId="0" applyFont="1" applyFill="1" applyBorder="1" applyAlignment="1" applyProtection="1">
      <alignment horizontal="left" vertical="center" wrapText="1" indent="2"/>
      <protection hidden="1"/>
    </xf>
    <xf numFmtId="0" fontId="44" fillId="5" borderId="0" xfId="89">
      <alignment horizontal="center" vertical="center"/>
      <protection hidden="1"/>
    </xf>
    <xf numFmtId="49" fontId="0" fillId="11" borderId="106" xfId="0" applyNumberFormat="1" applyFill="1" applyBorder="1" applyAlignment="1" applyProtection="1">
      <alignment horizontal="center" vertical="center" shrinkToFit="1"/>
      <protection locked="0"/>
    </xf>
    <xf numFmtId="49" fontId="0" fillId="11" borderId="108" xfId="0" applyNumberFormat="1" applyFill="1" applyBorder="1" applyAlignment="1" applyProtection="1">
      <alignment horizontal="center" vertical="center" shrinkToFit="1"/>
      <protection locked="0"/>
    </xf>
    <xf numFmtId="183" fontId="0" fillId="11" borderId="107" xfId="0" applyNumberFormat="1" applyFill="1" applyBorder="1" applyAlignment="1" applyProtection="1">
      <alignment horizontal="center" vertical="center"/>
      <protection locked="0"/>
    </xf>
    <xf numFmtId="183" fontId="0" fillId="11" borderId="108" xfId="0" applyNumberFormat="1" applyFill="1" applyBorder="1" applyAlignment="1" applyProtection="1">
      <alignment horizontal="center" vertical="center"/>
      <protection locked="0"/>
    </xf>
    <xf numFmtId="49" fontId="0" fillId="11" borderId="21"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3" fontId="0" fillId="11" borderId="110" xfId="0" applyNumberFormat="1" applyFill="1" applyBorder="1" applyAlignment="1" applyProtection="1">
      <alignment horizontal="center" vertical="center"/>
      <protection locked="0"/>
    </xf>
    <xf numFmtId="183" fontId="0" fillId="11" borderId="8" xfId="0" applyNumberFormat="1" applyFill="1" applyBorder="1" applyAlignment="1" applyProtection="1">
      <alignment horizontal="center" vertical="center"/>
      <protection locked="0"/>
    </xf>
    <xf numFmtId="176" fontId="12" fillId="11" borderId="41" xfId="0" applyNumberFormat="1" applyFont="1" applyFill="1" applyBorder="1" applyAlignment="1" applyProtection="1">
      <alignment horizontal="center" vertical="center" shrinkToFit="1"/>
      <protection locked="0"/>
    </xf>
    <xf numFmtId="176" fontId="12" fillId="11" borderId="73" xfId="0" applyNumberFormat="1" applyFont="1" applyFill="1" applyBorder="1" applyAlignment="1" applyProtection="1">
      <alignment horizontal="center" vertical="center" shrinkToFit="1"/>
      <protection locked="0"/>
    </xf>
    <xf numFmtId="49" fontId="0" fillId="0" borderId="75" xfId="0" applyNumberFormat="1" applyFill="1" applyBorder="1" applyAlignment="1" applyProtection="1">
      <alignment horizontal="center" vertical="center" shrinkToFit="1"/>
      <protection locked="0"/>
    </xf>
    <xf numFmtId="49" fontId="0" fillId="0" borderId="76" xfId="0" applyNumberFormat="1" applyFill="1" applyBorder="1" applyAlignment="1" applyProtection="1">
      <alignment horizontal="center" vertical="center" shrinkToFit="1"/>
      <protection locked="0"/>
    </xf>
    <xf numFmtId="0" fontId="12" fillId="11" borderId="74" xfId="0" applyNumberFormat="1" applyFont="1" applyFill="1" applyBorder="1" applyAlignment="1" applyProtection="1">
      <alignment horizontal="center" vertical="center" shrinkToFit="1"/>
      <protection locked="0"/>
    </xf>
    <xf numFmtId="0" fontId="12" fillId="11" borderId="73" xfId="0" applyNumberFormat="1" applyFont="1" applyFill="1" applyBorder="1" applyAlignment="1" applyProtection="1">
      <alignment horizontal="center" vertical="center" shrinkToFit="1"/>
      <protection locked="0"/>
    </xf>
    <xf numFmtId="183" fontId="0" fillId="0" borderId="99" xfId="0" applyNumberFormat="1" applyFill="1" applyBorder="1" applyAlignment="1" applyProtection="1">
      <alignment horizontal="center" vertical="center"/>
      <protection locked="0"/>
    </xf>
    <xf numFmtId="183" fontId="0" fillId="0" borderId="76" xfId="0" applyNumberFormat="1" applyFill="1" applyBorder="1" applyAlignment="1" applyProtection="1">
      <alignment horizontal="center" vertical="center"/>
      <protection locked="0"/>
    </xf>
    <xf numFmtId="176" fontId="12" fillId="11" borderId="74" xfId="0" applyNumberFormat="1" applyFont="1" applyFill="1" applyBorder="1" applyAlignment="1" applyProtection="1">
      <alignment horizontal="center" vertical="center"/>
      <protection locked="0"/>
    </xf>
    <xf numFmtId="176" fontId="12" fillId="11" borderId="73" xfId="0" applyNumberFormat="1" applyFont="1" applyFill="1" applyBorder="1" applyAlignment="1" applyProtection="1">
      <alignment horizontal="center" vertical="center"/>
      <protection locked="0"/>
    </xf>
    <xf numFmtId="49" fontId="0" fillId="0" borderId="99" xfId="0" applyNumberFormat="1" applyFill="1" applyBorder="1" applyAlignment="1" applyProtection="1">
      <alignment horizontal="center" vertical="center" shrinkToFit="1"/>
      <protection locked="0"/>
    </xf>
    <xf numFmtId="49" fontId="0" fillId="11" borderId="110" xfId="0" applyNumberFormat="1" applyFill="1" applyBorder="1" applyAlignment="1" applyProtection="1">
      <alignment horizontal="center" vertical="center" shrinkToFit="1"/>
      <protection locked="0"/>
    </xf>
    <xf numFmtId="49" fontId="0" fillId="0" borderId="110" xfId="0" applyNumberFormat="1" applyFill="1" applyBorder="1" applyAlignment="1" applyProtection="1">
      <alignment horizontal="center" vertical="center" shrinkToFit="1"/>
      <protection locked="0"/>
    </xf>
    <xf numFmtId="49" fontId="0" fillId="0" borderId="8" xfId="0" applyNumberFormat="1" applyFill="1" applyBorder="1" applyAlignment="1" applyProtection="1">
      <alignment horizontal="center" vertical="center" shrinkToFit="1"/>
      <protection locked="0"/>
    </xf>
    <xf numFmtId="49" fontId="0" fillId="11" borderId="107" xfId="0" applyNumberFormat="1" applyFill="1" applyBorder="1" applyAlignment="1" applyProtection="1">
      <alignment horizontal="center" vertical="center" shrinkToFit="1"/>
      <protection locked="0"/>
    </xf>
    <xf numFmtId="176" fontId="10" fillId="8" borderId="19" xfId="0" applyNumberFormat="1" applyFont="1" applyFill="1" applyBorder="1" applyAlignment="1" applyProtection="1">
      <alignment horizontal="center" vertical="center"/>
      <protection hidden="1"/>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49" fontId="0" fillId="0" borderId="21" xfId="0" applyNumberFormat="1" applyFill="1" applyBorder="1" applyAlignment="1" applyProtection="1">
      <alignment horizontal="center" vertical="center" shrinkToFit="1"/>
      <protection locked="0"/>
    </xf>
    <xf numFmtId="183" fontId="0" fillId="0" borderId="110" xfId="0" applyNumberFormat="1" applyFill="1" applyBorder="1" applyAlignment="1" applyProtection="1">
      <alignment horizontal="center" vertical="center"/>
      <protection locked="0"/>
    </xf>
    <xf numFmtId="183" fontId="0" fillId="0" borderId="8" xfId="0" applyNumberFormat="1" applyFill="1" applyBorder="1" applyAlignment="1" applyProtection="1">
      <alignment horizontal="center" vertical="center"/>
      <protection locked="0"/>
    </xf>
    <xf numFmtId="38" fontId="5" fillId="0" borderId="5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176" fontId="5" fillId="10" borderId="75" xfId="0" applyNumberFormat="1" applyFont="1" applyFill="1" applyBorder="1" applyAlignment="1" applyProtection="1">
      <alignment horizontal="center" vertical="center" shrinkToFit="1"/>
      <protection locked="0"/>
    </xf>
    <xf numFmtId="176" fontId="5" fillId="10" borderId="76"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2" fillId="11" borderId="41" xfId="91" applyNumberFormat="1" applyFont="1" applyFill="1" applyBorder="1" applyAlignment="1" applyProtection="1">
      <alignment horizontal="center" vertical="center" wrapText="1"/>
    </xf>
    <xf numFmtId="176" fontId="12" fillId="11" borderId="73" xfId="91" applyNumberFormat="1" applyFont="1" applyFill="1" applyBorder="1" applyAlignment="1" applyProtection="1">
      <alignment horizontal="center" vertical="center" wrapText="1"/>
    </xf>
    <xf numFmtId="176" fontId="12" fillId="11" borderId="67" xfId="91" applyNumberFormat="1" applyFont="1" applyFill="1" applyBorder="1" applyAlignment="1" applyProtection="1">
      <alignment horizontal="center" vertical="center" wrapText="1"/>
    </xf>
    <xf numFmtId="0" fontId="67" fillId="2" borderId="16" xfId="0" applyFont="1" applyFill="1" applyBorder="1" applyAlignment="1" applyProtection="1">
      <alignment horizontal="center" vertical="center" wrapText="1"/>
      <protection hidden="1"/>
    </xf>
    <xf numFmtId="176" fontId="5" fillId="2" borderId="75" xfId="0" applyNumberFormat="1" applyFont="1" applyFill="1" applyBorder="1" applyAlignment="1" applyProtection="1">
      <alignment horizontal="center" vertical="center" shrinkToFit="1"/>
      <protection locked="0"/>
    </xf>
    <xf numFmtId="176" fontId="5" fillId="2" borderId="76" xfId="0" applyNumberFormat="1" applyFont="1" applyFill="1" applyBorder="1" applyAlignment="1" applyProtection="1">
      <alignment horizontal="center" vertical="center" shrinkToFit="1"/>
      <protection locked="0"/>
    </xf>
    <xf numFmtId="176" fontId="5" fillId="12" borderId="31" xfId="90" applyNumberFormat="1" applyFont="1" applyFill="1" applyBorder="1" applyAlignment="1" applyProtection="1">
      <alignment horizontal="right" vertical="center"/>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38" fontId="5" fillId="0" borderId="77"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0" fontId="5" fillId="11" borderId="12" xfId="91" applyFont="1" applyFill="1" applyBorder="1" applyAlignment="1" applyProtection="1">
      <alignment horizontal="right" vertical="center"/>
      <protection hidden="1"/>
    </xf>
    <xf numFmtId="0" fontId="5" fillId="11" borderId="16" xfId="91" applyFont="1" applyFill="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11" borderId="41" xfId="91" applyFont="1" applyFill="1" applyBorder="1" applyAlignment="1" applyProtection="1">
      <alignment horizontal="right" vertical="center"/>
      <protection hidden="1"/>
    </xf>
    <xf numFmtId="0" fontId="5" fillId="11" borderId="67" xfId="91" applyFont="1" applyFill="1" applyBorder="1" applyAlignment="1" applyProtection="1">
      <alignment horizontal="right" vertical="center"/>
      <protection hidden="1"/>
    </xf>
    <xf numFmtId="176" fontId="5" fillId="12" borderId="31" xfId="90" applyNumberFormat="1" applyFont="1" applyFill="1" applyBorder="1" applyAlignment="1" applyProtection="1">
      <alignment horizontal="center" vertical="center"/>
      <protection hidden="1"/>
    </xf>
    <xf numFmtId="38" fontId="57" fillId="0" borderId="50" xfId="6" applyFont="1" applyFill="1" applyBorder="1" applyAlignment="1" applyProtection="1">
      <alignment horizontal="center" vertical="center"/>
      <protection hidden="1"/>
    </xf>
    <xf numFmtId="38" fontId="57" fillId="0" borderId="31" xfId="6" applyFont="1" applyFill="1" applyBorder="1" applyAlignment="1" applyProtection="1">
      <alignment horizontal="center" vertical="center"/>
      <protection hidden="1"/>
    </xf>
    <xf numFmtId="176" fontId="10" fillId="12" borderId="31" xfId="90" applyNumberFormat="1" applyFont="1" applyFill="1" applyBorder="1" applyAlignment="1" applyProtection="1">
      <alignment horizontal="center" vertical="center"/>
      <protection hidden="1"/>
    </xf>
    <xf numFmtId="38" fontId="5" fillId="0" borderId="71" xfId="6" applyFont="1" applyFill="1" applyBorder="1" applyAlignment="1" applyProtection="1">
      <alignment horizontal="center" vertical="center"/>
      <protection hidden="1"/>
    </xf>
    <xf numFmtId="38" fontId="5" fillId="0" borderId="68" xfId="6" applyFont="1" applyFill="1" applyBorder="1" applyAlignment="1" applyProtection="1">
      <alignment horizontal="center" vertical="center"/>
      <protection hidden="1"/>
    </xf>
    <xf numFmtId="38" fontId="57" fillId="0" borderId="71" xfId="6" applyFont="1" applyFill="1" applyBorder="1" applyAlignment="1" applyProtection="1">
      <alignment horizontal="center" vertical="center"/>
      <protection hidden="1"/>
    </xf>
    <xf numFmtId="38" fontId="57" fillId="0" borderId="68"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5" fillId="12" borderId="31" xfId="90" applyNumberFormat="1" applyFont="1" applyFill="1" applyBorder="1" applyAlignment="1" applyProtection="1">
      <alignment horizontal="center" vertical="center" wrapText="1"/>
      <protection hidden="1"/>
    </xf>
    <xf numFmtId="38" fontId="5" fillId="0" borderId="72" xfId="6" applyFont="1" applyFill="1" applyBorder="1" applyAlignment="1" applyProtection="1">
      <alignment horizontal="center" vertical="center"/>
      <protection hidden="1"/>
    </xf>
    <xf numFmtId="38" fontId="19" fillId="12" borderId="63" xfId="90" applyNumberFormat="1" applyFont="1" applyFill="1" applyBorder="1" applyAlignment="1" applyProtection="1">
      <alignment horizontal="center" vertical="center"/>
      <protection hidden="1"/>
    </xf>
    <xf numFmtId="38" fontId="19" fillId="12" borderId="66" xfId="90" applyNumberFormat="1"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176" fontId="5" fillId="12" borderId="69" xfId="90" applyNumberFormat="1" applyFont="1" applyFill="1" applyBorder="1" applyAlignment="1" applyProtection="1">
      <alignment horizontal="center" vertical="center" shrinkToFit="1"/>
      <protection hidden="1"/>
    </xf>
    <xf numFmtId="176" fontId="5" fillId="12" borderId="70" xfId="90" applyNumberFormat="1" applyFont="1" applyFill="1" applyBorder="1" applyAlignment="1" applyProtection="1">
      <alignment horizontal="center" vertical="center" shrinkToFit="1"/>
      <protection hidden="1"/>
    </xf>
    <xf numFmtId="176" fontId="5" fillId="12" borderId="71" xfId="90" applyNumberFormat="1" applyFont="1" applyFill="1" applyBorder="1" applyAlignment="1" applyProtection="1">
      <alignment horizontal="center" vertical="center" shrinkToFit="1"/>
      <protection hidden="1"/>
    </xf>
    <xf numFmtId="176" fontId="12" fillId="0" borderId="19" xfId="0" applyNumberFormat="1" applyFont="1" applyFill="1" applyBorder="1" applyAlignment="1" applyProtection="1">
      <alignment horizontal="center" vertical="center"/>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2" fillId="4" borderId="39" xfId="0" applyNumberFormat="1" applyFont="1" applyFill="1" applyBorder="1" applyAlignment="1" applyProtection="1">
      <alignment horizontal="center" vertical="center"/>
      <protection hidden="1"/>
    </xf>
    <xf numFmtId="38" fontId="12" fillId="12" borderId="39" xfId="90" applyNumberFormat="1" applyFont="1" applyFill="1" applyBorder="1" applyAlignment="1" applyProtection="1">
      <alignment horizontal="center" vertical="center"/>
      <protection hidden="1"/>
    </xf>
    <xf numFmtId="176" fontId="12" fillId="11" borderId="41" xfId="91" applyNumberFormat="1" applyFont="1" applyFill="1" applyBorder="1" applyAlignment="1" applyProtection="1">
      <alignment horizontal="center" vertical="center" wrapText="1"/>
      <protection hidden="1"/>
    </xf>
    <xf numFmtId="176" fontId="12" fillId="11" borderId="73" xfId="91" applyNumberFormat="1" applyFont="1" applyFill="1" applyBorder="1" applyAlignment="1" applyProtection="1">
      <alignment horizontal="center" vertical="center" wrapText="1"/>
      <protection hidden="1"/>
    </xf>
    <xf numFmtId="38" fontId="19" fillId="0" borderId="12" xfId="6" applyFont="1" applyBorder="1" applyAlignment="1" applyProtection="1">
      <alignment horizontal="right" vertical="center" shrinkToFit="1"/>
      <protection hidden="1"/>
    </xf>
    <xf numFmtId="38" fontId="19" fillId="0" borderId="16" xfId="6" applyFont="1" applyBorder="1" applyAlignment="1" applyProtection="1">
      <alignment horizontal="right" vertical="center" shrinkToFit="1"/>
      <protection hidden="1"/>
    </xf>
    <xf numFmtId="38" fontId="19" fillId="0" borderId="13" xfId="6" applyFont="1" applyBorder="1" applyAlignment="1" applyProtection="1">
      <alignment horizontal="right" vertical="center" shrinkToFit="1"/>
      <protection hidden="1"/>
    </xf>
    <xf numFmtId="0" fontId="11" fillId="12" borderId="116" xfId="0" applyFont="1" applyFill="1" applyBorder="1" applyAlignment="1" applyProtection="1">
      <alignment horizontal="center" vertical="center" wrapText="1"/>
      <protection hidden="1"/>
    </xf>
    <xf numFmtId="0" fontId="11" fillId="12" borderId="115" xfId="0" applyFont="1" applyFill="1" applyBorder="1" applyAlignment="1" applyProtection="1">
      <alignment horizontal="center" vertical="center" wrapText="1"/>
      <protection hidden="1"/>
    </xf>
    <xf numFmtId="38" fontId="19" fillId="0" borderId="24" xfId="6" applyFont="1" applyBorder="1" applyAlignment="1" applyProtection="1">
      <alignment horizontal="right" vertical="center" shrinkToFit="1"/>
      <protection hidden="1"/>
    </xf>
    <xf numFmtId="38" fontId="19" fillId="0" borderId="129" xfId="6" applyFont="1" applyBorder="1" applyAlignment="1" applyProtection="1">
      <alignment horizontal="right" vertical="center" shrinkToFit="1"/>
      <protection hidden="1"/>
    </xf>
    <xf numFmtId="38" fontId="19" fillId="0" borderId="130" xfId="6" applyFont="1" applyBorder="1" applyAlignment="1" applyProtection="1">
      <alignment horizontal="right" vertical="center" shrinkToFit="1"/>
      <protection hidden="1"/>
    </xf>
    <xf numFmtId="38" fontId="19" fillId="0" borderId="19" xfId="6" applyFont="1" applyBorder="1" applyAlignment="1" applyProtection="1">
      <alignment horizontal="right" vertical="center" shrinkToFit="1"/>
      <protection locked="0"/>
    </xf>
    <xf numFmtId="0" fontId="11" fillId="11" borderId="116" xfId="0" applyFont="1" applyFill="1" applyBorder="1" applyAlignment="1" applyProtection="1">
      <alignment horizontal="center" vertical="center" wrapText="1"/>
      <protection hidden="1"/>
    </xf>
    <xf numFmtId="0" fontId="11" fillId="11" borderId="115" xfId="0" applyFont="1" applyFill="1" applyBorder="1" applyAlignment="1" applyProtection="1">
      <alignment horizontal="center" vertical="center" wrapText="1"/>
      <protection hidden="1"/>
    </xf>
    <xf numFmtId="0" fontId="11" fillId="11" borderId="117" xfId="0" applyFont="1" applyFill="1" applyBorder="1" applyAlignment="1" applyProtection="1">
      <alignment horizontal="center" vertical="center" wrapText="1"/>
      <protection hidden="1"/>
    </xf>
    <xf numFmtId="38" fontId="19" fillId="0" borderId="24" xfId="6" applyFont="1" applyBorder="1" applyAlignment="1" applyProtection="1">
      <alignment horizontal="right" vertical="center" shrinkToFit="1"/>
      <protection locked="0"/>
    </xf>
    <xf numFmtId="38" fontId="19" fillId="0" borderId="129" xfId="6" applyFont="1" applyBorder="1" applyAlignment="1" applyProtection="1">
      <alignment horizontal="right" vertical="center" shrinkToFit="1"/>
      <protection locked="0"/>
    </xf>
    <xf numFmtId="38" fontId="19" fillId="0" borderId="130" xfId="6" applyFont="1" applyBorder="1" applyAlignment="1" applyProtection="1">
      <alignment horizontal="right" vertical="center" shrinkToFit="1"/>
      <protection locked="0"/>
    </xf>
    <xf numFmtId="49" fontId="19" fillId="0" borderId="12" xfId="0" applyNumberFormat="1" applyFont="1" applyBorder="1" applyAlignment="1" applyProtection="1">
      <alignment horizontal="center" vertical="center" shrinkToFit="1"/>
      <protection locked="0"/>
    </xf>
    <xf numFmtId="49" fontId="19" fillId="0" borderId="16"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19" fillId="0" borderId="24" xfId="0" applyNumberFormat="1" applyFont="1" applyBorder="1" applyAlignment="1" applyProtection="1">
      <alignment horizontal="center" vertical="center" shrinkToFit="1"/>
      <protection locked="0"/>
    </xf>
    <xf numFmtId="49" fontId="19" fillId="0" borderId="129"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5" fillId="0" borderId="123"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29" xfId="0" applyNumberFormat="1" applyFont="1" applyBorder="1" applyAlignment="1" applyProtection="1">
      <alignment horizontal="left" vertical="center" shrinkToFit="1"/>
      <protection locked="0"/>
    </xf>
    <xf numFmtId="0" fontId="11" fillId="11" borderId="114" xfId="0" applyFont="1" applyFill="1" applyBorder="1" applyAlignment="1" applyProtection="1">
      <alignment horizontal="center" vertical="center" wrapText="1"/>
      <protection hidden="1"/>
    </xf>
    <xf numFmtId="0" fontId="11" fillId="11" borderId="115" xfId="0" applyFont="1" applyFill="1" applyBorder="1" applyAlignment="1" applyProtection="1">
      <alignment horizontal="center" vertical="center"/>
      <protection hidden="1"/>
    </xf>
    <xf numFmtId="49" fontId="25" fillId="0" borderId="128" xfId="0" applyNumberFormat="1" applyFont="1" applyBorder="1" applyAlignment="1" applyProtection="1">
      <alignment horizontal="center" vertical="center" shrinkToFit="1"/>
      <protection locked="0"/>
    </xf>
    <xf numFmtId="49" fontId="25" fillId="0" borderId="129" xfId="0" applyNumberFormat="1" applyFont="1" applyBorder="1" applyAlignment="1" applyProtection="1">
      <alignment horizontal="center" vertical="center" shrinkToFit="1"/>
      <protection locked="0"/>
    </xf>
    <xf numFmtId="0" fontId="44" fillId="5" borderId="0" xfId="92" applyBorder="1">
      <alignment horizontal="center" vertical="center"/>
      <protection hidden="1"/>
    </xf>
    <xf numFmtId="0" fontId="5" fillId="0" borderId="0" xfId="9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hidden="1"/>
    </xf>
    <xf numFmtId="0" fontId="45" fillId="4" borderId="111" xfId="0" applyFont="1" applyFill="1" applyBorder="1" applyAlignment="1" applyProtection="1">
      <alignment horizontal="center" vertical="center"/>
      <protection hidden="1"/>
    </xf>
    <xf numFmtId="0" fontId="45" fillId="4" borderId="112" xfId="0" applyFont="1" applyFill="1" applyBorder="1" applyAlignment="1" applyProtection="1">
      <alignment horizontal="center" vertical="center"/>
      <protection hidden="1"/>
    </xf>
    <xf numFmtId="0" fontId="19" fillId="2" borderId="112" xfId="0" applyFont="1" applyFill="1" applyBorder="1" applyAlignment="1" applyProtection="1">
      <alignment horizontal="center" vertical="center"/>
      <protection hidden="1"/>
    </xf>
    <xf numFmtId="0" fontId="19" fillId="2" borderId="113"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1" fillId="11" borderId="12" xfId="0" applyFont="1" applyFill="1" applyBorder="1" applyAlignment="1" applyProtection="1">
      <alignment horizontal="center" vertical="center"/>
      <protection hidden="1"/>
    </xf>
    <xf numFmtId="0" fontId="11" fillId="11" borderId="16" xfId="0" applyFont="1" applyFill="1" applyBorder="1" applyAlignment="1" applyProtection="1">
      <alignment horizontal="center" vertical="center"/>
      <protection hidden="1"/>
    </xf>
    <xf numFmtId="0" fontId="11" fillId="11" borderId="13" xfId="0" applyFont="1" applyFill="1" applyBorder="1" applyAlignment="1" applyProtection="1">
      <alignment horizontal="center" vertical="center"/>
      <protection hidden="1"/>
    </xf>
    <xf numFmtId="0" fontId="11" fillId="12" borderId="118" xfId="0" applyFont="1" applyFill="1" applyBorder="1" applyAlignment="1" applyProtection="1">
      <alignment horizontal="center" vertical="center" wrapText="1"/>
      <protection hidden="1"/>
    </xf>
    <xf numFmtId="38" fontId="19" fillId="0" borderId="12" xfId="6" applyFont="1" applyFill="1" applyBorder="1" applyAlignment="1" applyProtection="1">
      <alignment horizontal="right" vertical="center" shrinkToFit="1"/>
      <protection locked="0"/>
    </xf>
    <xf numFmtId="38" fontId="19" fillId="0" borderId="16" xfId="6" applyFont="1" applyFill="1" applyBorder="1" applyAlignment="1" applyProtection="1">
      <alignment horizontal="right" vertical="center" shrinkToFit="1"/>
      <protection locked="0"/>
    </xf>
    <xf numFmtId="38" fontId="19" fillId="0" borderId="13" xfId="6" applyFont="1" applyFill="1" applyBorder="1" applyAlignment="1" applyProtection="1">
      <alignment horizontal="right" vertical="center" shrinkToFit="1"/>
      <protection locked="0"/>
    </xf>
    <xf numFmtId="38" fontId="19" fillId="0" borderId="16" xfId="6" applyFont="1" applyFill="1" applyBorder="1" applyAlignment="1" applyProtection="1">
      <alignment horizontal="right" vertical="center" shrinkToFit="1"/>
      <protection hidden="1"/>
    </xf>
    <xf numFmtId="38" fontId="19" fillId="0" borderId="124" xfId="6" applyFont="1" applyFill="1" applyBorder="1" applyAlignment="1" applyProtection="1">
      <alignment horizontal="right" vertical="center" shrinkToFit="1"/>
      <protection hidden="1"/>
    </xf>
    <xf numFmtId="38" fontId="19" fillId="0" borderId="119" xfId="6" applyFont="1" applyFill="1" applyBorder="1" applyAlignment="1" applyProtection="1">
      <alignment horizontal="right" vertical="center" shrinkToFit="1"/>
      <protection hidden="1"/>
    </xf>
    <xf numFmtId="38" fontId="19" fillId="0" borderId="122" xfId="6" applyFont="1" applyFill="1" applyBorder="1" applyAlignment="1" applyProtection="1">
      <alignment horizontal="right" vertical="center" shrinkToFit="1"/>
      <protection hidden="1"/>
    </xf>
    <xf numFmtId="38" fontId="19" fillId="0" borderId="120" xfId="6" applyFont="1" applyFill="1" applyBorder="1" applyAlignment="1" applyProtection="1">
      <alignment horizontal="right" vertical="center" shrinkToFit="1"/>
      <protection locked="0"/>
    </xf>
    <xf numFmtId="38" fontId="19" fillId="0" borderId="119" xfId="6" applyFont="1" applyFill="1" applyBorder="1" applyAlignment="1" applyProtection="1">
      <alignment horizontal="right" vertical="center" shrinkToFit="1"/>
      <protection locked="0"/>
    </xf>
    <xf numFmtId="38" fontId="19" fillId="0" borderId="121" xfId="6" applyFont="1" applyFill="1" applyBorder="1" applyAlignment="1" applyProtection="1">
      <alignment horizontal="right" vertical="center" shrinkToFit="1"/>
      <protection locked="0"/>
    </xf>
    <xf numFmtId="0" fontId="45" fillId="12" borderId="114" xfId="93" applyFont="1" applyFill="1" applyBorder="1" applyAlignment="1" applyProtection="1">
      <alignment horizontal="center" vertical="center" wrapText="1"/>
      <protection hidden="1"/>
    </xf>
    <xf numFmtId="0" fontId="45" fillId="12" borderId="115" xfId="93" applyFont="1" applyFill="1" applyBorder="1" applyAlignment="1" applyProtection="1">
      <alignment horizontal="center" vertical="center"/>
      <protection hidden="1"/>
    </xf>
    <xf numFmtId="0" fontId="45" fillId="12" borderId="118" xfId="93" applyFont="1" applyFill="1" applyBorder="1" applyAlignment="1" applyProtection="1">
      <alignment horizontal="center" vertical="center"/>
      <protection hidden="1"/>
    </xf>
    <xf numFmtId="38" fontId="74" fillId="0" borderId="125" xfId="0" applyNumberFormat="1" applyFont="1" applyBorder="1" applyAlignment="1" applyProtection="1">
      <alignment horizontal="right" vertical="center"/>
      <protection hidden="1"/>
    </xf>
    <xf numFmtId="38" fontId="74" fillId="0" borderId="126" xfId="0" applyNumberFormat="1" applyFont="1" applyBorder="1" applyAlignment="1" applyProtection="1">
      <alignment horizontal="right" vertical="center"/>
      <protection hidden="1"/>
    </xf>
    <xf numFmtId="0" fontId="71" fillId="12" borderId="123" xfId="0" applyFont="1" applyFill="1" applyBorder="1" applyAlignment="1" applyProtection="1">
      <alignment horizontal="right" vertical="center"/>
      <protection hidden="1"/>
    </xf>
    <xf numFmtId="0" fontId="71" fillId="12" borderId="16" xfId="0" applyFont="1" applyFill="1" applyBorder="1" applyAlignment="1" applyProtection="1">
      <alignment horizontal="right" vertical="center"/>
      <protection hidden="1"/>
    </xf>
    <xf numFmtId="0" fontId="71" fillId="12" borderId="13" xfId="0" applyFont="1" applyFill="1" applyBorder="1" applyAlignment="1" applyProtection="1">
      <alignment horizontal="right" vertical="center"/>
      <protection hidden="1"/>
    </xf>
    <xf numFmtId="38" fontId="71" fillId="0" borderId="12" xfId="6" applyFont="1" applyBorder="1" applyAlignment="1" applyProtection="1">
      <alignment horizontal="right" vertical="center"/>
      <protection hidden="1"/>
    </xf>
    <xf numFmtId="38" fontId="71" fillId="0" borderId="16" xfId="6" applyFont="1" applyBorder="1" applyAlignment="1" applyProtection="1">
      <alignment horizontal="right" vertical="center"/>
      <protection hidden="1"/>
    </xf>
    <xf numFmtId="38" fontId="71" fillId="0" borderId="13" xfId="6" applyFont="1" applyBorder="1" applyAlignment="1" applyProtection="1">
      <alignment horizontal="right" vertical="center"/>
      <protection hidden="1"/>
    </xf>
    <xf numFmtId="38" fontId="72" fillId="0" borderId="16" xfId="12" applyFont="1" applyBorder="1" applyAlignment="1" applyProtection="1">
      <alignment vertical="center" shrinkToFit="1"/>
      <protection hidden="1"/>
    </xf>
    <xf numFmtId="38" fontId="72" fillId="0" borderId="124" xfId="12" applyFont="1" applyBorder="1" applyAlignment="1" applyProtection="1">
      <alignment vertical="center" shrinkToFit="1"/>
      <protection hidden="1"/>
    </xf>
    <xf numFmtId="38" fontId="19" fillId="0" borderId="20" xfId="6" applyFont="1" applyFill="1" applyBorder="1" applyAlignment="1" applyProtection="1">
      <alignment horizontal="right" vertical="center" shrinkToFit="1"/>
      <protection locked="0"/>
    </xf>
    <xf numFmtId="38" fontId="19" fillId="0" borderId="0" xfId="6" applyFont="1" applyFill="1" applyBorder="1" applyAlignment="1" applyProtection="1">
      <alignment horizontal="right" vertical="center" shrinkToFit="1"/>
      <protection locked="0"/>
    </xf>
    <xf numFmtId="38" fontId="19" fillId="0" borderId="49" xfId="6" applyFont="1" applyFill="1" applyBorder="1" applyAlignment="1" applyProtection="1">
      <alignment horizontal="right" vertical="center" shrinkToFit="1"/>
      <protection locked="0"/>
    </xf>
    <xf numFmtId="0" fontId="17" fillId="9" borderId="0" xfId="0" applyFont="1" applyFill="1" applyAlignment="1" applyProtection="1">
      <alignment horizontal="left" vertical="center" shrinkToFit="1"/>
      <protection hidden="1"/>
    </xf>
    <xf numFmtId="0" fontId="44" fillId="9" borderId="0" xfId="89" applyFill="1">
      <alignment horizontal="center" vertical="center"/>
      <protection hidden="1"/>
    </xf>
    <xf numFmtId="0" fontId="5" fillId="9" borderId="12" xfId="91" applyFont="1" applyFill="1" applyBorder="1" applyAlignment="1" applyProtection="1">
      <alignment horizontal="right" vertical="center"/>
      <protection hidden="1"/>
    </xf>
    <xf numFmtId="0" fontId="5" fillId="9" borderId="16" xfId="91" applyFont="1" applyFill="1" applyBorder="1" applyAlignment="1" applyProtection="1">
      <alignment horizontal="right" vertical="center"/>
      <protection hidden="1"/>
    </xf>
    <xf numFmtId="176" fontId="5" fillId="9" borderId="19" xfId="0" applyNumberFormat="1" applyFont="1" applyFill="1" applyBorder="1" applyAlignment="1" applyProtection="1">
      <alignment horizontal="center" vertical="center"/>
      <protection locked="0"/>
    </xf>
    <xf numFmtId="176" fontId="5" fillId="9" borderId="31" xfId="90"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 fillId="9" borderId="31" xfId="6" applyFont="1" applyFill="1" applyBorder="1" applyAlignment="1" applyProtection="1">
      <alignment horizontal="center" vertical="center"/>
      <protection hidden="1"/>
    </xf>
    <xf numFmtId="38" fontId="57" fillId="9" borderId="50" xfId="6" applyFont="1" applyFill="1" applyBorder="1" applyAlignment="1" applyProtection="1">
      <alignment horizontal="center" vertical="center"/>
      <protection hidden="1"/>
    </xf>
    <xf numFmtId="38" fontId="57" fillId="9" borderId="31" xfId="6" applyFont="1" applyFill="1" applyBorder="1" applyAlignment="1" applyProtection="1">
      <alignment horizontal="center" vertical="center"/>
      <protection hidden="1"/>
    </xf>
    <xf numFmtId="176" fontId="5" fillId="9" borderId="12" xfId="0" applyNumberFormat="1" applyFont="1" applyFill="1" applyBorder="1" applyAlignment="1" applyProtection="1">
      <alignment horizontal="center" vertical="center"/>
      <protection locked="0"/>
    </xf>
    <xf numFmtId="0" fontId="5" fillId="9" borderId="41" xfId="91" applyFont="1" applyFill="1" applyBorder="1" applyAlignment="1" applyProtection="1">
      <alignment horizontal="right" vertical="center"/>
      <protection hidden="1"/>
    </xf>
    <xf numFmtId="0" fontId="5" fillId="9" borderId="67" xfId="91" applyFont="1" applyFill="1" applyBorder="1" applyAlignment="1" applyProtection="1">
      <alignment horizontal="right" vertical="center"/>
      <protection hidden="1"/>
    </xf>
    <xf numFmtId="176" fontId="5" fillId="9" borderId="39" xfId="0" applyNumberFormat="1" applyFont="1" applyFill="1" applyBorder="1" applyAlignment="1" applyProtection="1">
      <alignment horizontal="center" vertical="center"/>
      <protection locked="0"/>
    </xf>
    <xf numFmtId="38" fontId="5" fillId="9" borderId="77"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176" fontId="5" fillId="9" borderId="41" xfId="0" applyNumberFormat="1" applyFont="1" applyFill="1" applyBorder="1" applyAlignment="1" applyProtection="1">
      <alignment horizontal="center" vertical="center"/>
      <protection locked="0"/>
    </xf>
    <xf numFmtId="176" fontId="10" fillId="9" borderId="31" xfId="90" applyNumberFormat="1" applyFont="1" applyFill="1" applyBorder="1" applyAlignment="1" applyProtection="1">
      <alignment horizontal="center" vertical="center"/>
      <protection hidden="1"/>
    </xf>
    <xf numFmtId="176" fontId="5" fillId="9" borderId="69" xfId="90" applyNumberFormat="1" applyFont="1" applyFill="1" applyBorder="1" applyAlignment="1" applyProtection="1">
      <alignment horizontal="center" vertical="center" shrinkToFit="1"/>
      <protection hidden="1"/>
    </xf>
    <xf numFmtId="176" fontId="5" fillId="9" borderId="70" xfId="90" applyNumberFormat="1" applyFont="1" applyFill="1" applyBorder="1" applyAlignment="1" applyProtection="1">
      <alignment horizontal="center" vertical="center" shrinkToFit="1"/>
      <protection hidden="1"/>
    </xf>
    <xf numFmtId="176" fontId="5" fillId="9" borderId="71" xfId="90" applyNumberFormat="1" applyFont="1" applyFill="1" applyBorder="1" applyAlignment="1" applyProtection="1">
      <alignment horizontal="center" vertical="center" shrinkToFit="1"/>
      <protection hidden="1"/>
    </xf>
    <xf numFmtId="38" fontId="5" fillId="9" borderId="71" xfId="6" applyFont="1" applyFill="1" applyBorder="1" applyAlignment="1" applyProtection="1">
      <alignment horizontal="center" vertical="center"/>
      <protection hidden="1"/>
    </xf>
    <xf numFmtId="38" fontId="5" fillId="9" borderId="68" xfId="6" applyFont="1" applyFill="1" applyBorder="1" applyAlignment="1" applyProtection="1">
      <alignment horizontal="center" vertical="center"/>
      <protection hidden="1"/>
    </xf>
    <xf numFmtId="38" fontId="57" fillId="9" borderId="71" xfId="6" applyFont="1" applyFill="1" applyBorder="1" applyAlignment="1" applyProtection="1">
      <alignment horizontal="center" vertical="center"/>
      <protection hidden="1"/>
    </xf>
    <xf numFmtId="38" fontId="57" fillId="9" borderId="68" xfId="6" applyFont="1" applyFill="1" applyBorder="1" applyAlignment="1" applyProtection="1">
      <alignment horizontal="center" vertical="center"/>
      <protection hidden="1"/>
    </xf>
    <xf numFmtId="38" fontId="19" fillId="9" borderId="63" xfId="90" applyNumberFormat="1" applyFont="1" applyFill="1" applyBorder="1" applyAlignment="1" applyProtection="1">
      <alignment horizontal="center" vertical="center"/>
      <protection hidden="1"/>
    </xf>
    <xf numFmtId="38" fontId="19" fillId="9" borderId="66" xfId="90" applyNumberFormat="1" applyFont="1" applyFill="1" applyBorder="1" applyAlignment="1" applyProtection="1">
      <alignment horizontal="center" vertical="center"/>
      <protection hidden="1"/>
    </xf>
    <xf numFmtId="176" fontId="10" fillId="9" borderId="19" xfId="0" applyNumberFormat="1" applyFont="1" applyFill="1" applyBorder="1" applyAlignment="1" applyProtection="1">
      <alignment horizontal="center" vertical="center"/>
      <protection hidden="1"/>
    </xf>
    <xf numFmtId="0" fontId="5" fillId="9" borderId="12" xfId="0" applyFont="1" applyFill="1" applyBorder="1" applyAlignment="1" applyProtection="1">
      <alignment vertical="center"/>
      <protection hidden="1"/>
    </xf>
    <xf numFmtId="0" fontId="5" fillId="9" borderId="16" xfId="0" applyFont="1" applyFill="1" applyBorder="1" applyAlignment="1" applyProtection="1">
      <alignment vertical="center"/>
      <protection hidden="1"/>
    </xf>
    <xf numFmtId="0" fontId="5" fillId="9" borderId="13" xfId="0" applyFont="1" applyFill="1" applyBorder="1" applyAlignment="1" applyProtection="1">
      <alignment vertical="center"/>
      <protection hidden="1"/>
    </xf>
    <xf numFmtId="0" fontId="58" fillId="9" borderId="16" xfId="0" applyFont="1" applyFill="1" applyBorder="1" applyAlignment="1" applyProtection="1">
      <alignment horizontal="center" vertical="center" wrapText="1"/>
      <protection hidden="1"/>
    </xf>
    <xf numFmtId="38" fontId="23" fillId="9" borderId="47" xfId="6" applyFont="1" applyFill="1" applyBorder="1" applyAlignment="1" applyProtection="1">
      <alignment wrapText="1" shrinkToFit="1"/>
      <protection hidden="1"/>
    </xf>
    <xf numFmtId="38" fontId="23" fillId="9" borderId="47" xfId="6" applyFont="1" applyFill="1" applyBorder="1" applyAlignment="1" applyProtection="1">
      <alignment shrinkToFit="1"/>
      <protection hidden="1"/>
    </xf>
    <xf numFmtId="176" fontId="5" fillId="9" borderId="31" xfId="90" applyNumberFormat="1" applyFont="1" applyFill="1" applyBorder="1" applyAlignment="1" applyProtection="1">
      <alignment horizontal="center" vertical="center" wrapText="1"/>
      <protection hidden="1"/>
    </xf>
    <xf numFmtId="38" fontId="5" fillId="9" borderId="17" xfId="6" applyFont="1" applyFill="1" applyBorder="1" applyAlignment="1" applyProtection="1">
      <alignment horizontal="center" vertical="center"/>
      <protection hidden="1"/>
    </xf>
    <xf numFmtId="38" fontId="5" fillId="9" borderId="72" xfId="6" applyFont="1" applyFill="1" applyBorder="1" applyAlignment="1" applyProtection="1">
      <alignment horizontal="center" vertical="center"/>
      <protection hidden="1"/>
    </xf>
    <xf numFmtId="38" fontId="5" fillId="9" borderId="78" xfId="6" applyFont="1" applyFill="1" applyBorder="1" applyAlignment="1" applyProtection="1">
      <alignment horizontal="center" vertical="center"/>
      <protection hidden="1"/>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176" fontId="12" fillId="9" borderId="41" xfId="91" applyNumberFormat="1" applyFont="1" applyFill="1" applyBorder="1" applyAlignment="1" applyProtection="1">
      <alignment horizontal="center" vertical="center" wrapText="1"/>
    </xf>
    <xf numFmtId="176" fontId="12" fillId="9" borderId="73" xfId="91" applyNumberFormat="1" applyFont="1" applyFill="1" applyBorder="1" applyAlignment="1" applyProtection="1">
      <alignment horizontal="center" vertical="center" wrapText="1"/>
    </xf>
    <xf numFmtId="176" fontId="12" fillId="9" borderId="74" xfId="91" applyNumberFormat="1" applyFont="1" applyFill="1" applyBorder="1" applyAlignment="1" applyProtection="1">
      <alignment horizontal="center" vertical="center" wrapText="1"/>
    </xf>
    <xf numFmtId="176" fontId="12" fillId="9" borderId="67" xfId="91" applyNumberFormat="1" applyFont="1" applyFill="1" applyBorder="1" applyAlignment="1" applyProtection="1">
      <alignment horizontal="center" vertical="center" wrapText="1"/>
    </xf>
    <xf numFmtId="49" fontId="5" fillId="9" borderId="75" xfId="0" applyNumberFormat="1" applyFont="1" applyFill="1" applyBorder="1" applyAlignment="1" applyProtection="1">
      <alignment horizontal="center" vertical="center" shrinkToFit="1"/>
      <protection locked="0"/>
    </xf>
    <xf numFmtId="49" fontId="5" fillId="9" borderId="76" xfId="0" applyNumberFormat="1" applyFont="1" applyFill="1" applyBorder="1" applyAlignment="1" applyProtection="1">
      <alignment horizontal="center" vertical="center" shrinkToFit="1"/>
      <protection locked="0"/>
    </xf>
    <xf numFmtId="176" fontId="5" fillId="9" borderId="31" xfId="90" applyNumberFormat="1" applyFont="1" applyFill="1" applyBorder="1" applyAlignment="1" applyProtection="1">
      <alignment horizontal="right" vertical="center"/>
      <protection hidden="1"/>
    </xf>
    <xf numFmtId="176" fontId="12" fillId="9" borderId="39" xfId="0" applyNumberFormat="1" applyFont="1" applyFill="1" applyBorder="1" applyAlignment="1" applyProtection="1">
      <alignment horizontal="center" vertical="center"/>
    </xf>
    <xf numFmtId="38" fontId="12" fillId="9" borderId="39" xfId="90" applyNumberFormat="1" applyFont="1" applyFill="1" applyBorder="1" applyAlignment="1" applyProtection="1">
      <alignment horizontal="center" vertical="center"/>
    </xf>
    <xf numFmtId="176" fontId="12" fillId="9" borderId="31" xfId="0" applyNumberFormat="1" applyFont="1" applyFill="1" applyBorder="1" applyAlignment="1" applyProtection="1">
      <alignment horizontal="center" vertical="center"/>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176" fontId="5" fillId="9" borderId="75" xfId="0" applyNumberFormat="1" applyFont="1" applyFill="1" applyBorder="1" applyAlignment="1" applyProtection="1">
      <alignment horizontal="center" vertical="center" shrinkToFit="1"/>
      <protection locked="0"/>
    </xf>
    <xf numFmtId="176" fontId="5" fillId="9" borderId="76" xfId="0" applyNumberFormat="1" applyFont="1" applyFill="1" applyBorder="1" applyAlignment="1" applyProtection="1">
      <alignment horizontal="center" vertical="center" shrinkToFit="1"/>
      <protection locked="0"/>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12" fillId="9" borderId="19" xfId="0" applyNumberFormat="1" applyFont="1" applyFill="1" applyBorder="1" applyAlignment="1" applyProtection="1">
      <alignment horizontal="center" vertical="center"/>
    </xf>
    <xf numFmtId="0" fontId="5" fillId="9" borderId="12" xfId="0" applyFont="1" applyFill="1" applyBorder="1" applyAlignment="1" applyProtection="1">
      <alignment vertical="center"/>
    </xf>
    <xf numFmtId="0" fontId="5" fillId="9" borderId="16" xfId="0" applyFont="1" applyFill="1" applyBorder="1" applyAlignment="1" applyProtection="1">
      <alignment vertical="center"/>
    </xf>
    <xf numFmtId="0" fontId="5" fillId="9" borderId="13" xfId="0" applyFont="1" applyFill="1" applyBorder="1" applyAlignment="1" applyProtection="1">
      <alignment vertical="center"/>
    </xf>
    <xf numFmtId="176" fontId="12" fillId="9" borderId="41" xfId="91" applyNumberFormat="1" applyFont="1" applyFill="1" applyBorder="1" applyAlignment="1" applyProtection="1">
      <alignment horizontal="center" vertical="center" wrapText="1"/>
      <protection hidden="1"/>
    </xf>
    <xf numFmtId="176" fontId="12" fillId="9" borderId="73" xfId="91" applyNumberFormat="1" applyFont="1" applyFill="1" applyBorder="1" applyAlignment="1" applyProtection="1">
      <alignment horizontal="center" vertical="center" wrapText="1"/>
      <protection hidden="1"/>
    </xf>
    <xf numFmtId="176" fontId="12" fillId="9" borderId="67" xfId="91" applyNumberFormat="1" applyFont="1" applyFill="1" applyBorder="1" applyAlignment="1" applyProtection="1">
      <alignment horizontal="center" vertical="center" wrapText="1"/>
      <protection hidden="1"/>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12" fillId="9" borderId="39" xfId="0" applyNumberFormat="1" applyFont="1" applyFill="1" applyBorder="1" applyAlignment="1" applyProtection="1">
      <alignment horizontal="center" vertical="center"/>
      <protection hidden="1"/>
    </xf>
    <xf numFmtId="38" fontId="12" fillId="9" borderId="39" xfId="90" applyNumberFormat="1" applyFont="1" applyFill="1" applyBorder="1" applyAlignment="1" applyProtection="1">
      <alignment horizontal="center" vertical="center"/>
      <protection hidden="1"/>
    </xf>
    <xf numFmtId="176" fontId="12" fillId="9" borderId="19" xfId="0" applyNumberFormat="1" applyFont="1" applyFill="1" applyBorder="1" applyAlignment="1" applyProtection="1">
      <alignment horizontal="center" vertical="center"/>
      <protection hidden="1"/>
    </xf>
  </cellXfs>
  <cellStyles count="95">
    <cellStyle name="crStyle_タイトル" xfId="89" xr:uid="{EEC20A29-B7BA-4FDB-9596-CE2656B02638}"/>
    <cellStyle name="crStyle_タイトル 2" xfId="92" xr:uid="{94BE8F0B-F93A-4E42-A25B-35382FDF293A}"/>
    <cellStyle name="crStyle_自動計算" xfId="90" xr:uid="{899559E5-5EF3-4E50-B500-8C86686A68EC}"/>
    <cellStyle name="crStyle_自動計算 2" xfId="93" xr:uid="{4B9E7546-067D-4BDF-A257-63B1AE4A6B2F}"/>
    <cellStyle name="crStyle_申請者入力欄" xfId="91" xr:uid="{86F879B6-D7DA-4ABC-BE9C-9A8E17750E24}"/>
    <cellStyle name="crStyle_申請者入力欄 2" xfId="94"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6"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7" xr:uid="{00000000-0005-0000-0000-00001D000000}"/>
    <cellStyle name="標準" xfId="0" builtinId="0"/>
    <cellStyle name="標準 10" xfId="88"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5" xr:uid="{00000000-0005-0000-0000-000056000000}"/>
    <cellStyle name="標準 7_【H26建材(補正)】申請書式（個人集合）0325" xfId="83" xr:uid="{00000000-0005-0000-0000-000057000000}"/>
    <cellStyle name="標準 8" xfId="84" xr:uid="{00000000-0005-0000-0000-000058000000}"/>
  </cellStyles>
  <dxfs count="79">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E5F2"/>
        </patternFill>
      </fill>
    </dxf>
    <dxf>
      <fill>
        <patternFill>
          <bgColor rgb="FFFFE5F2"/>
        </patternFill>
      </fill>
    </dxf>
    <dxf>
      <fill>
        <patternFill>
          <bgColor rgb="FFFFE5F2"/>
        </patternFill>
      </fill>
    </dxf>
    <dxf>
      <fill>
        <patternFill>
          <bgColor rgb="FFFF5050"/>
        </patternFill>
      </fill>
    </dxf>
    <dxf>
      <fill>
        <patternFill>
          <bgColor rgb="FFFF5050"/>
        </patternFill>
      </fill>
    </dxf>
    <dxf>
      <fill>
        <patternFill>
          <bgColor rgb="FFFFE5F2"/>
        </patternFill>
      </fill>
    </dxf>
    <dxf>
      <font>
        <color auto="1"/>
      </font>
      <fill>
        <patternFill>
          <bgColor rgb="FFFFE5F2"/>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s>
  <tableStyles count="0" defaultTableStyle="TableStyleMedium2" defaultPivotStyle="PivotStyleLight16"/>
  <colors>
    <mruColors>
      <color rgb="FFFFABCE"/>
      <color rgb="FFFFFFCC"/>
      <color rgb="FFFF99CC"/>
      <color rgb="FFFFE5F2"/>
      <color rgb="FFFFFF99"/>
      <color rgb="FFFFCCFF"/>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46513</xdr:colOff>
      <xdr:row>1</xdr:row>
      <xdr:rowOff>213360</xdr:rowOff>
    </xdr:from>
    <xdr:to>
      <xdr:col>161</xdr:col>
      <xdr:colOff>68580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579133" y="441960"/>
          <a:ext cx="6460967" cy="6781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1428</xdr:colOff>
      <xdr:row>74</xdr:row>
      <xdr:rowOff>152400</xdr:rowOff>
    </xdr:from>
    <xdr:ext cx="7529672" cy="777481"/>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732168" y="25100280"/>
          <a:ext cx="7529672" cy="777481"/>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20159</xdr:colOff>
      <xdr:row>127</xdr:row>
      <xdr:rowOff>175520</xdr:rowOff>
    </xdr:from>
    <xdr:ext cx="5389563" cy="1259319"/>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9560399" y="46779440"/>
          <a:ext cx="538956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・交付申請書の作成日と同日を入力してください。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・役員全員分の必要情報を入力してください。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（⑫</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の理事長等選任の議事録と整合性を取ってください。）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56</xdr:col>
      <xdr:colOff>114675</xdr:colOff>
      <xdr:row>1</xdr:row>
      <xdr:rowOff>128301</xdr:rowOff>
    </xdr:from>
    <xdr:ext cx="9594415" cy="37607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640175" y="369601"/>
          <a:ext cx="9594415" cy="3760709"/>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9075</xdr:colOff>
      <xdr:row>15</xdr:row>
      <xdr:rowOff>177871</xdr:rowOff>
    </xdr:from>
    <xdr:ext cx="9630067" cy="4094198"/>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785551" y="5838442"/>
          <a:ext cx="9630067" cy="409419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補助金交付算定額合計の欄に、見積書の補助対象経費を１／３にした額を入力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18630</xdr:colOff>
      <xdr:row>32</xdr:row>
      <xdr:rowOff>272949</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797122" y="10311997"/>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150785</xdr:colOff>
      <xdr:row>12</xdr:row>
      <xdr:rowOff>311326</xdr:rowOff>
    </xdr:from>
    <xdr:ext cx="9630067" cy="425822"/>
    <xdr:sp macro="" textlink="">
      <xdr:nvSpPr>
        <xdr:cNvPr id="7" name="吹き出し: 四角形 6">
          <a:extLst>
            <a:ext uri="{FF2B5EF4-FFF2-40B4-BE49-F238E27FC236}">
              <a16:creationId xmlns:a16="http://schemas.microsoft.com/office/drawing/2014/main" id="{22A8FD10-73C8-47C3-90DD-82E9AB9783D9}"/>
            </a:ext>
          </a:extLst>
        </xdr:cNvPr>
        <xdr:cNvSpPr/>
      </xdr:nvSpPr>
      <xdr:spPr>
        <a:xfrm>
          <a:off x="13676285" y="4896026"/>
          <a:ext cx="9630067" cy="425822"/>
        </a:xfrm>
        <a:prstGeom prst="wedgeRectCallout">
          <a:avLst>
            <a:gd name="adj1" fmla="val -91549"/>
            <a:gd name="adj2" fmla="val -262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36</xdr:col>
      <xdr:colOff>77555</xdr:colOff>
      <xdr:row>15</xdr:row>
      <xdr:rowOff>199103</xdr:rowOff>
    </xdr:from>
    <xdr:ext cx="6635750" cy="1759777"/>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742600" y="4164967"/>
          <a:ext cx="6635750" cy="1759777"/>
        </a:xfrm>
        <a:prstGeom prst="wedgeRectCallout">
          <a:avLst>
            <a:gd name="adj1" fmla="val -58063"/>
            <a:gd name="adj2" fmla="val -82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・窓番号は平面図と整合性をとって入力してください。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37</xdr:col>
      <xdr:colOff>37338</xdr:colOff>
      <xdr:row>31</xdr:row>
      <xdr:rowOff>227753</xdr:rowOff>
    </xdr:from>
    <xdr:ext cx="6634800" cy="759310"/>
    <xdr:sp macro="" textlink="">
      <xdr:nvSpPr>
        <xdr:cNvPr id="18" name="吹き出し: 四角形 17">
          <a:extLst>
            <a:ext uri="{FF2B5EF4-FFF2-40B4-BE49-F238E27FC236}">
              <a16:creationId xmlns:a16="http://schemas.microsoft.com/office/drawing/2014/main" id="{CFDA6599-433E-4380-991D-E8354B07C61F}"/>
            </a:ext>
          </a:extLst>
        </xdr:cNvPr>
        <xdr:cNvSpPr/>
      </xdr:nvSpPr>
      <xdr:spPr>
        <a:xfrm>
          <a:off x="21892883" y="8523162"/>
          <a:ext cx="6634800" cy="759310"/>
        </a:xfrm>
        <a:prstGeom prst="wedgeRectCallout">
          <a:avLst>
            <a:gd name="adj1" fmla="val -57772"/>
            <a:gd name="adj2" fmla="val -251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している場合は、申請前に財団にご相談ください。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37</xdr:col>
      <xdr:colOff>20231</xdr:colOff>
      <xdr:row>28</xdr:row>
      <xdr:rowOff>189984</xdr:rowOff>
    </xdr:from>
    <xdr:ext cx="6624000" cy="725904"/>
    <xdr:sp macro="" textlink="">
      <xdr:nvSpPr>
        <xdr:cNvPr id="20" name="正方形/長方形 19">
          <a:hlinkClick xmlns:r="http://schemas.openxmlformats.org/officeDocument/2006/relationships" r:id="rId1"/>
          <a:extLst>
            <a:ext uri="{FF2B5EF4-FFF2-40B4-BE49-F238E27FC236}">
              <a16:creationId xmlns:a16="http://schemas.microsoft.com/office/drawing/2014/main" id="{78E95D80-4294-4C05-B5A1-ABC7F824653D}"/>
            </a:ext>
          </a:extLst>
        </xdr:cNvPr>
        <xdr:cNvSpPr/>
      </xdr:nvSpPr>
      <xdr:spPr>
        <a:xfrm>
          <a:off x="21875776" y="7584848"/>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122796</xdr:colOff>
      <xdr:row>22</xdr:row>
      <xdr:rowOff>158854</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1787841" y="6064354"/>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35</xdr:col>
      <xdr:colOff>102061</xdr:colOff>
      <xdr:row>11</xdr:row>
      <xdr:rowOff>116725</xdr:rowOff>
    </xdr:from>
    <xdr:ext cx="7052888" cy="759310"/>
    <xdr:sp macro="" textlink="">
      <xdr:nvSpPr>
        <xdr:cNvPr id="22" name="吹き出し: 四角形 21">
          <a:extLst>
            <a:ext uri="{FF2B5EF4-FFF2-40B4-BE49-F238E27FC236}">
              <a16:creationId xmlns:a16="http://schemas.microsoft.com/office/drawing/2014/main" id="{E05482DB-D8F4-401F-8586-D92B798E94A6}"/>
            </a:ext>
          </a:extLst>
        </xdr:cNvPr>
        <xdr:cNvSpPr/>
      </xdr:nvSpPr>
      <xdr:spPr>
        <a:xfrm>
          <a:off x="21576606" y="2766407"/>
          <a:ext cx="7052888"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・住戸タイプが同じ場合で、改修する部屋が異なる場合は、</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132080</xdr:colOff>
      <xdr:row>53</xdr:row>
      <xdr:rowOff>27940</xdr:rowOff>
    </xdr:from>
    <xdr:ext cx="11367077" cy="1049253"/>
    <xdr:sp macro="" textlink="">
      <xdr:nvSpPr>
        <xdr:cNvPr id="23" name="吹き出し: 四角形 22">
          <a:extLst>
            <a:ext uri="{FF2B5EF4-FFF2-40B4-BE49-F238E27FC236}">
              <a16:creationId xmlns:a16="http://schemas.microsoft.com/office/drawing/2014/main" id="{ADE7F4D2-8659-477B-9330-1B29BD5DC942}"/>
            </a:ext>
          </a:extLst>
        </xdr:cNvPr>
        <xdr:cNvSpPr/>
      </xdr:nvSpPr>
      <xdr:spPr>
        <a:xfrm>
          <a:off x="21727160" y="29281120"/>
          <a:ext cx="11367077"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57</xdr:row>
      <xdr:rowOff>213360</xdr:rowOff>
    </xdr:from>
    <xdr:ext cx="9620783" cy="740005"/>
    <xdr:sp macro="" textlink="">
      <xdr:nvSpPr>
        <xdr:cNvPr id="24" name="吹き出し: 四角形 23">
          <a:extLst>
            <a:ext uri="{FF2B5EF4-FFF2-40B4-BE49-F238E27FC236}">
              <a16:creationId xmlns:a16="http://schemas.microsoft.com/office/drawing/2014/main" id="{75102298-9277-4748-A222-3CD3D78D12CB}"/>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39</xdr:col>
      <xdr:colOff>1</xdr:colOff>
      <xdr:row>18</xdr:row>
      <xdr:rowOff>58616</xdr:rowOff>
    </xdr:from>
    <xdr:to>
      <xdr:col>41</xdr:col>
      <xdr:colOff>134132</xdr:colOff>
      <xdr:row>19</xdr:row>
      <xdr:rowOff>38686</xdr:rowOff>
    </xdr:to>
    <xdr:pic>
      <xdr:nvPicPr>
        <xdr:cNvPr id="25" name="図 24">
          <a:extLst>
            <a:ext uri="{FF2B5EF4-FFF2-40B4-BE49-F238E27FC236}">
              <a16:creationId xmlns:a16="http://schemas.microsoft.com/office/drawing/2014/main" id="{BC5D656D-ACB1-C018-638E-DA55D4A600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33170" y="4841631"/>
          <a:ext cx="502920" cy="24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54F344E5-2C69-47CD-ADC4-06DCEB3413A0}"/>
            </a:ext>
          </a:extLst>
        </xdr:cNvPr>
        <xdr:cNvSpPr/>
      </xdr:nvSpPr>
      <xdr:spPr>
        <a:xfrm>
          <a:off x="15204208" y="148501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7D30C9FD-C9F2-429A-ABA6-B1C41D12F41B}"/>
            </a:ext>
          </a:extLst>
        </xdr:cNvPr>
        <xdr:cNvSpPr/>
      </xdr:nvSpPr>
      <xdr:spPr>
        <a:xfrm>
          <a:off x="15487190" y="1011149"/>
          <a:ext cx="3333287" cy="77447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D9687D41-9055-4C29-8D00-F782C0DCB368}"/>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9EDDD61B-519F-411F-90F1-8637557FDB15}"/>
            </a:ext>
          </a:extLst>
        </xdr:cNvPr>
        <xdr:cNvSpPr/>
      </xdr:nvSpPr>
      <xdr:spPr>
        <a:xfrm>
          <a:off x="15280294" y="3311467"/>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F535F697-CAD9-457F-B2F4-9FB50C6BE588}"/>
            </a:ext>
          </a:extLst>
        </xdr:cNvPr>
        <xdr:cNvSpPr/>
      </xdr:nvSpPr>
      <xdr:spPr>
        <a:xfrm>
          <a:off x="15063008" y="1296750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300"/>
  </cols>
  <sheetData/>
  <phoneticPr fontId="5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78"/>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51" customWidth="1"/>
    <col min="5" max="6" width="1.36328125" style="65" customWidth="1"/>
    <col min="7" max="8" width="1.36328125" style="67" customWidth="1"/>
    <col min="9" max="12" width="1.36328125" style="51"/>
    <col min="13" max="13" width="1.08984375" style="51" customWidth="1"/>
    <col min="14" max="91" width="1.36328125" style="51"/>
    <col min="92" max="92" width="2.08984375" style="51" customWidth="1"/>
    <col min="93" max="16384" width="1.36328125" style="51"/>
  </cols>
  <sheetData>
    <row r="2" spans="1:93" s="202" customFormat="1" ht="19.5" customHeight="1" x14ac:dyDescent="0.2">
      <c r="A2" s="201" t="s">
        <v>215</v>
      </c>
      <c r="C2" s="201"/>
      <c r="D2" s="201"/>
      <c r="E2" s="199"/>
      <c r="F2" s="199"/>
      <c r="G2" s="203"/>
      <c r="H2" s="203"/>
      <c r="I2" s="201"/>
      <c r="J2" s="200"/>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BM2" s="290" t="s">
        <v>146</v>
      </c>
      <c r="BN2" s="204"/>
      <c r="BO2" s="766"/>
      <c r="BP2" s="766"/>
      <c r="BQ2" s="766"/>
      <c r="BR2" s="766"/>
      <c r="BS2" s="766"/>
      <c r="BT2" s="766"/>
      <c r="BU2" s="766"/>
      <c r="BV2" s="766"/>
      <c r="BW2" s="766"/>
      <c r="BX2" s="766"/>
      <c r="BY2" s="766"/>
      <c r="BZ2" s="766"/>
      <c r="CA2" s="766"/>
      <c r="CB2" s="766"/>
      <c r="CC2" s="766"/>
      <c r="CD2" s="766"/>
      <c r="CE2" s="766"/>
      <c r="CF2" s="766"/>
      <c r="CG2" s="766"/>
      <c r="CH2" s="766"/>
      <c r="CI2" s="766"/>
      <c r="CJ2" s="766"/>
      <c r="CK2" s="766"/>
      <c r="CL2" s="766"/>
      <c r="CM2" s="205"/>
      <c r="CN2" s="205"/>
    </row>
    <row r="3" spans="1:93" s="202" customFormat="1" ht="20.25" customHeight="1" x14ac:dyDescent="0.2">
      <c r="C3" s="201"/>
      <c r="D3" s="201"/>
      <c r="E3" s="199"/>
      <c r="F3" s="199"/>
      <c r="G3" s="203"/>
      <c r="H3" s="203"/>
      <c r="I3" s="201"/>
      <c r="J3" s="200"/>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BM3" s="290" t="s">
        <v>147</v>
      </c>
      <c r="BN3" s="63"/>
      <c r="BO3" s="767" t="str">
        <f>BD15&amp;""</f>
        <v/>
      </c>
      <c r="BP3" s="767"/>
      <c r="BQ3" s="767"/>
      <c r="BR3" s="767"/>
      <c r="BS3" s="767"/>
      <c r="BT3" s="767"/>
      <c r="BU3" s="767"/>
      <c r="BV3" s="767"/>
      <c r="BW3" s="767"/>
      <c r="BX3" s="767"/>
      <c r="BY3" s="767"/>
      <c r="BZ3" s="767"/>
      <c r="CA3" s="767"/>
      <c r="CB3" s="767"/>
      <c r="CC3" s="767"/>
      <c r="CD3" s="767"/>
      <c r="CE3" s="767"/>
      <c r="CF3" s="767"/>
      <c r="CG3" s="767"/>
      <c r="CH3" s="767"/>
      <c r="CI3" s="767"/>
      <c r="CJ3" s="767"/>
      <c r="CK3" s="767"/>
      <c r="CL3" s="767"/>
    </row>
    <row r="4" spans="1:93" s="202" customFormat="1" ht="9.75" customHeight="1" x14ac:dyDescent="0.2">
      <c r="C4" s="201"/>
      <c r="D4" s="201"/>
      <c r="E4" s="199"/>
      <c r="F4" s="199"/>
      <c r="G4" s="203"/>
      <c r="H4" s="203"/>
      <c r="I4" s="201"/>
      <c r="J4" s="200"/>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202" customFormat="1" ht="18" customHeight="1" x14ac:dyDescent="0.2">
      <c r="A5" s="201"/>
      <c r="B5" s="201"/>
      <c r="C5" s="201"/>
      <c r="D5" s="201"/>
      <c r="E5" s="199"/>
      <c r="F5" s="199"/>
      <c r="G5" s="203"/>
      <c r="H5" s="203"/>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J5" s="201"/>
      <c r="AK5" s="201"/>
      <c r="AL5" s="201"/>
      <c r="AM5" s="201"/>
      <c r="AN5" s="201"/>
      <c r="AO5" s="201"/>
      <c r="AP5" s="201"/>
      <c r="AQ5" s="201"/>
      <c r="AR5" s="201"/>
      <c r="BK5" s="201"/>
      <c r="BL5" s="201"/>
      <c r="BM5" s="201"/>
      <c r="BO5" s="201"/>
      <c r="BP5" s="62"/>
      <c r="BQ5" s="62"/>
      <c r="BR5" s="590" t="s">
        <v>158</v>
      </c>
      <c r="BS5" s="590"/>
      <c r="BT5" s="590"/>
      <c r="BU5" s="590"/>
      <c r="BV5" s="731"/>
      <c r="BW5" s="731"/>
      <c r="BX5" s="731"/>
      <c r="BY5" s="731"/>
      <c r="BZ5" s="731" t="s">
        <v>10</v>
      </c>
      <c r="CA5" s="731"/>
      <c r="CB5" s="731"/>
      <c r="CC5" s="731"/>
      <c r="CD5" s="731"/>
      <c r="CE5" s="731"/>
      <c r="CF5" s="731" t="s">
        <v>11</v>
      </c>
      <c r="CG5" s="731"/>
      <c r="CH5" s="731"/>
      <c r="CI5" s="731"/>
      <c r="CJ5" s="731"/>
      <c r="CK5" s="731"/>
      <c r="CL5" s="732" t="s">
        <v>12</v>
      </c>
      <c r="CM5" s="732"/>
      <c r="CN5" s="732"/>
      <c r="CO5" s="206"/>
    </row>
    <row r="6" spans="1:93" s="202" customFormat="1" ht="18" customHeight="1" x14ac:dyDescent="0.2">
      <c r="A6" s="207"/>
      <c r="B6" s="207"/>
      <c r="C6" s="201"/>
      <c r="D6" s="201"/>
      <c r="E6" s="199"/>
      <c r="F6" s="199"/>
      <c r="G6" s="203"/>
      <c r="H6" s="203"/>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J6" s="199"/>
      <c r="AK6" s="199"/>
      <c r="AL6" s="201"/>
      <c r="AM6" s="201"/>
      <c r="AN6" s="201"/>
      <c r="AO6" s="201"/>
      <c r="AP6" s="201"/>
      <c r="AQ6" s="201"/>
      <c r="AR6" s="201"/>
      <c r="BK6" s="201"/>
      <c r="BL6" s="201"/>
      <c r="BM6" s="201"/>
      <c r="BN6" s="199"/>
      <c r="BO6" s="199"/>
      <c r="BP6" s="199"/>
      <c r="BQ6" s="199"/>
      <c r="BR6" s="141"/>
      <c r="BS6" s="141"/>
      <c r="BT6" s="141"/>
      <c r="BU6" s="141"/>
      <c r="BV6" s="141"/>
      <c r="BW6" s="141"/>
      <c r="BX6" s="141"/>
      <c r="BY6" s="141"/>
      <c r="BZ6" s="141"/>
      <c r="CA6" s="141"/>
      <c r="CB6" s="141"/>
      <c r="CC6" s="141"/>
      <c r="CD6" s="141"/>
      <c r="CE6" s="141"/>
      <c r="CF6" s="141"/>
      <c r="CG6" s="141"/>
      <c r="CH6" s="141"/>
      <c r="CI6" s="141"/>
      <c r="CJ6" s="141"/>
      <c r="CK6" s="141"/>
      <c r="CL6" s="141"/>
      <c r="CO6" s="206"/>
    </row>
    <row r="7" spans="1:93" s="202" customFormat="1" ht="18" customHeight="1" x14ac:dyDescent="0.2">
      <c r="A7" s="208" t="s">
        <v>155</v>
      </c>
      <c r="B7" s="208"/>
      <c r="C7" s="209"/>
      <c r="D7" s="209"/>
      <c r="E7" s="209"/>
      <c r="F7" s="209"/>
      <c r="G7" s="209"/>
      <c r="H7" s="209"/>
      <c r="I7" s="209"/>
      <c r="J7" s="210"/>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0"/>
      <c r="AJ7" s="201"/>
      <c r="AK7" s="201"/>
      <c r="AL7" s="201"/>
      <c r="AM7" s="201"/>
      <c r="AN7" s="201"/>
      <c r="AO7" s="201"/>
      <c r="AP7" s="201"/>
      <c r="AQ7" s="201"/>
      <c r="AR7" s="201"/>
    </row>
    <row r="8" spans="1:93" s="202" customFormat="1" ht="18" customHeight="1" x14ac:dyDescent="0.2">
      <c r="A8" s="201" t="s">
        <v>157</v>
      </c>
      <c r="B8" s="201"/>
      <c r="C8" s="201"/>
      <c r="D8" s="211"/>
      <c r="E8" s="211"/>
      <c r="F8" s="211"/>
      <c r="G8" s="211"/>
      <c r="H8" s="211"/>
      <c r="I8" s="211"/>
      <c r="J8" s="211"/>
      <c r="K8" s="201"/>
      <c r="L8" s="201"/>
      <c r="M8" s="201"/>
      <c r="N8" s="201"/>
      <c r="O8" s="62"/>
      <c r="P8" s="62"/>
      <c r="Q8" s="62"/>
      <c r="R8" s="62"/>
      <c r="S8" s="62"/>
      <c r="T8" s="62"/>
      <c r="U8" s="62"/>
      <c r="V8" s="62"/>
      <c r="W8" s="62"/>
      <c r="X8" s="62"/>
      <c r="Y8" s="201"/>
      <c r="Z8" s="201"/>
      <c r="AA8" s="201"/>
      <c r="AB8" s="201"/>
      <c r="AC8" s="201"/>
      <c r="AD8" s="201"/>
      <c r="AE8" s="201"/>
      <c r="AF8" s="201"/>
      <c r="AG8" s="201"/>
      <c r="AH8" s="201"/>
      <c r="AI8" s="201"/>
      <c r="AJ8" s="201"/>
      <c r="AK8" s="201"/>
      <c r="AL8" s="201"/>
      <c r="AM8" s="201"/>
      <c r="AN8" s="201"/>
      <c r="AO8" s="201"/>
      <c r="AP8" s="201"/>
      <c r="AQ8" s="201"/>
      <c r="AR8" s="201"/>
    </row>
    <row r="9" spans="1:93" s="202" customFormat="1" ht="15" customHeight="1" x14ac:dyDescent="0.2">
      <c r="A9" s="212"/>
      <c r="B9" s="212"/>
      <c r="C9" s="212"/>
      <c r="D9" s="212"/>
      <c r="E9" s="212"/>
      <c r="F9" s="212"/>
      <c r="G9" s="212"/>
      <c r="H9" s="212"/>
      <c r="I9" s="212"/>
      <c r="J9" s="212"/>
      <c r="T9" s="212"/>
      <c r="AD9" s="212"/>
      <c r="AE9" s="212"/>
      <c r="AF9" s="212"/>
      <c r="AG9" s="212"/>
      <c r="AH9" s="212"/>
      <c r="AI9" s="212"/>
      <c r="AJ9" s="212"/>
      <c r="AK9" s="212"/>
      <c r="AL9" s="212"/>
      <c r="AM9" s="212"/>
      <c r="AN9" s="212"/>
      <c r="AO9" s="212"/>
      <c r="AP9" s="212"/>
      <c r="AQ9" s="212"/>
      <c r="AR9" s="212"/>
    </row>
    <row r="10" spans="1:93" s="202" customFormat="1" ht="15" customHeight="1" x14ac:dyDescent="0.2">
      <c r="A10" s="212"/>
      <c r="B10" s="212"/>
      <c r="C10" s="212"/>
      <c r="D10" s="212"/>
      <c r="E10" s="212"/>
      <c r="F10" s="212"/>
      <c r="G10" s="212"/>
      <c r="H10" s="212"/>
      <c r="I10" s="212"/>
      <c r="J10" s="212"/>
      <c r="T10" s="212"/>
      <c r="AD10" s="212"/>
      <c r="AE10" s="212"/>
      <c r="AF10" s="212"/>
      <c r="AG10" s="212"/>
      <c r="AH10" s="212"/>
      <c r="AI10" s="212"/>
      <c r="AJ10" s="212"/>
      <c r="AK10" s="212"/>
      <c r="AL10" s="212"/>
      <c r="AM10" s="212"/>
      <c r="AN10" s="212"/>
      <c r="AO10" s="212"/>
      <c r="AP10" s="212"/>
      <c r="AQ10" s="212"/>
      <c r="AR10" s="212"/>
    </row>
    <row r="11" spans="1:93" s="216" customFormat="1" ht="21" customHeight="1" x14ac:dyDescent="0.2">
      <c r="A11" s="213"/>
      <c r="B11" s="213"/>
      <c r="C11" s="213"/>
      <c r="D11" s="213"/>
      <c r="E11" s="214"/>
      <c r="F11" s="214"/>
      <c r="G11" s="215"/>
      <c r="H11" s="215"/>
      <c r="T11" s="217"/>
      <c r="U11" s="217"/>
      <c r="V11" s="217"/>
      <c r="W11" s="217"/>
      <c r="X11" s="218"/>
      <c r="Y11" s="218"/>
      <c r="Z11" s="218"/>
      <c r="AA11" s="218"/>
      <c r="AB11" s="218"/>
      <c r="AC11" s="218"/>
      <c r="AD11" s="218"/>
      <c r="AE11" s="218"/>
      <c r="AF11" s="218"/>
      <c r="AG11" s="218"/>
      <c r="AH11" s="218"/>
      <c r="AI11" s="218"/>
      <c r="AJ11" s="727" t="s">
        <v>17</v>
      </c>
      <c r="AK11" s="727"/>
      <c r="AL11" s="727"/>
      <c r="AM11" s="727"/>
      <c r="AN11" s="727"/>
      <c r="AO11" s="727"/>
      <c r="AP11" s="727"/>
      <c r="AQ11" s="727"/>
      <c r="AR11" s="727"/>
      <c r="AS11" s="218"/>
      <c r="AT11" s="728" t="s">
        <v>18</v>
      </c>
      <c r="AU11" s="728"/>
      <c r="AV11" s="728"/>
      <c r="AW11" s="728"/>
      <c r="AX11" s="728"/>
      <c r="AY11" s="728"/>
      <c r="AZ11" s="728"/>
      <c r="BA11" s="728"/>
      <c r="BB11" s="728"/>
      <c r="BC11" s="728"/>
      <c r="BD11" s="729"/>
      <c r="BE11" s="729"/>
      <c r="BF11" s="729"/>
      <c r="BG11" s="729"/>
      <c r="BH11" s="729"/>
      <c r="BI11" s="730" t="s">
        <v>42</v>
      </c>
      <c r="BJ11" s="730"/>
      <c r="BK11" s="729"/>
      <c r="BL11" s="729"/>
      <c r="BM11" s="729"/>
      <c r="BN11" s="729"/>
      <c r="BO11" s="72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row>
    <row r="12" spans="1:93" s="216" customFormat="1" ht="41.25" customHeight="1" x14ac:dyDescent="0.25">
      <c r="A12" s="220"/>
      <c r="B12" s="220"/>
      <c r="C12" s="220"/>
      <c r="D12" s="220"/>
      <c r="E12" s="214"/>
      <c r="F12" s="214"/>
      <c r="G12" s="215"/>
      <c r="H12" s="215"/>
      <c r="T12" s="221"/>
      <c r="U12" s="221"/>
      <c r="V12" s="221"/>
      <c r="W12" s="221"/>
      <c r="X12" s="218"/>
      <c r="Y12" s="218"/>
      <c r="Z12" s="218"/>
      <c r="AA12" s="218"/>
      <c r="AB12" s="218"/>
      <c r="AC12" s="218"/>
      <c r="AD12" s="218"/>
      <c r="AE12" s="218"/>
      <c r="AF12" s="218"/>
      <c r="AG12" s="218"/>
      <c r="AH12" s="218"/>
      <c r="AI12" s="218"/>
      <c r="AJ12" s="218"/>
      <c r="AK12" s="218"/>
      <c r="AL12" s="218"/>
      <c r="AM12" s="218"/>
      <c r="AN12" s="218"/>
      <c r="AO12" s="218"/>
      <c r="AP12" s="218"/>
      <c r="AQ12" s="218"/>
      <c r="AR12" s="219"/>
      <c r="AT12" s="728" t="s">
        <v>19</v>
      </c>
      <c r="AU12" s="728"/>
      <c r="AV12" s="728"/>
      <c r="AW12" s="728"/>
      <c r="AX12" s="728"/>
      <c r="AY12" s="728"/>
      <c r="AZ12" s="728"/>
      <c r="BA12" s="728"/>
      <c r="BB12" s="728"/>
      <c r="BC12" s="728"/>
      <c r="BD12" s="733"/>
      <c r="BE12" s="733"/>
      <c r="BF12" s="733"/>
      <c r="BG12" s="733"/>
      <c r="BH12" s="733"/>
      <c r="BI12" s="733"/>
      <c r="BJ12" s="733"/>
      <c r="BK12" s="733"/>
      <c r="BL12" s="733"/>
      <c r="BM12" s="733"/>
      <c r="BN12" s="733"/>
      <c r="BO12" s="733"/>
      <c r="BP12" s="733"/>
      <c r="BQ12" s="733"/>
      <c r="BR12" s="733"/>
      <c r="BS12" s="733"/>
      <c r="BT12" s="733"/>
      <c r="BU12" s="733"/>
      <c r="BV12" s="733"/>
      <c r="BW12" s="733"/>
      <c r="BX12" s="733"/>
      <c r="BY12" s="733"/>
      <c r="BZ12" s="733"/>
      <c r="CA12" s="733"/>
      <c r="CB12" s="733"/>
      <c r="CC12" s="733"/>
      <c r="CD12" s="733"/>
      <c r="CE12" s="733"/>
      <c r="CF12" s="733"/>
      <c r="CG12" s="733"/>
      <c r="CH12" s="733"/>
      <c r="CI12" s="733"/>
      <c r="CJ12" s="733"/>
      <c r="CK12" s="733"/>
      <c r="CL12" s="733"/>
      <c r="CM12" s="222"/>
      <c r="CN12" s="222"/>
      <c r="CO12" s="206"/>
    </row>
    <row r="13" spans="1:93" s="216" customFormat="1" ht="41.25" customHeight="1" x14ac:dyDescent="0.25">
      <c r="A13" s="220"/>
      <c r="B13" s="220"/>
      <c r="C13" s="220"/>
      <c r="D13" s="220"/>
      <c r="E13" s="214"/>
      <c r="F13" s="214"/>
      <c r="G13" s="215"/>
      <c r="H13" s="215"/>
      <c r="T13" s="221"/>
      <c r="U13" s="221"/>
      <c r="V13" s="221"/>
      <c r="W13" s="221"/>
      <c r="X13" s="218"/>
      <c r="Y13" s="218"/>
      <c r="Z13" s="218"/>
      <c r="AA13" s="218"/>
      <c r="AB13" s="218"/>
      <c r="AC13" s="218"/>
      <c r="AD13" s="218"/>
      <c r="AE13" s="218"/>
      <c r="AF13" s="218"/>
      <c r="AG13" s="218"/>
      <c r="AH13" s="218"/>
      <c r="AI13" s="218"/>
      <c r="AJ13" s="218"/>
      <c r="AK13" s="218"/>
      <c r="AL13" s="218"/>
      <c r="AM13" s="218"/>
      <c r="AN13" s="218"/>
      <c r="AO13" s="218"/>
      <c r="AP13" s="218"/>
      <c r="AQ13" s="218"/>
      <c r="AR13" s="219"/>
      <c r="AT13" s="728"/>
      <c r="AU13" s="728"/>
      <c r="AV13" s="728"/>
      <c r="AW13" s="728"/>
      <c r="AX13" s="728"/>
      <c r="AY13" s="728"/>
      <c r="AZ13" s="728"/>
      <c r="BA13" s="728"/>
      <c r="BB13" s="728"/>
      <c r="BC13" s="728"/>
      <c r="BD13" s="734"/>
      <c r="BE13" s="734"/>
      <c r="BF13" s="734"/>
      <c r="BG13" s="734"/>
      <c r="BH13" s="734"/>
      <c r="BI13" s="734"/>
      <c r="BJ13" s="734"/>
      <c r="BK13" s="734"/>
      <c r="BL13" s="734"/>
      <c r="BM13" s="734"/>
      <c r="BN13" s="734"/>
      <c r="BO13" s="734"/>
      <c r="BP13" s="734"/>
      <c r="BQ13" s="734"/>
      <c r="BR13" s="734"/>
      <c r="BS13" s="734"/>
      <c r="BT13" s="734"/>
      <c r="BU13" s="734"/>
      <c r="BV13" s="734"/>
      <c r="BW13" s="734"/>
      <c r="BX13" s="734"/>
      <c r="BY13" s="734"/>
      <c r="BZ13" s="734"/>
      <c r="CA13" s="734"/>
      <c r="CB13" s="734"/>
      <c r="CC13" s="734"/>
      <c r="CD13" s="734"/>
      <c r="CE13" s="734"/>
      <c r="CF13" s="734"/>
      <c r="CG13" s="734"/>
      <c r="CH13" s="734"/>
      <c r="CI13" s="734"/>
      <c r="CJ13" s="734"/>
      <c r="CK13" s="734"/>
      <c r="CL13" s="734"/>
      <c r="CM13" s="222"/>
      <c r="CN13" s="222"/>
      <c r="CO13" s="206"/>
    </row>
    <row r="14" spans="1:93" s="216" customFormat="1" ht="15" customHeight="1" x14ac:dyDescent="0.2">
      <c r="A14" s="220"/>
      <c r="B14" s="220"/>
      <c r="C14" s="220"/>
      <c r="D14" s="220"/>
      <c r="E14" s="214"/>
      <c r="F14" s="214"/>
      <c r="G14" s="215"/>
      <c r="H14" s="215"/>
      <c r="T14" s="221"/>
      <c r="U14" s="221"/>
      <c r="V14" s="221"/>
      <c r="W14" s="221"/>
      <c r="X14" s="218"/>
      <c r="Y14" s="218"/>
      <c r="Z14" s="218"/>
      <c r="AA14" s="218"/>
      <c r="AB14" s="218"/>
      <c r="AC14" s="218"/>
      <c r="AD14" s="218"/>
      <c r="AE14" s="218"/>
      <c r="AF14" s="218"/>
      <c r="AG14" s="218"/>
      <c r="AH14" s="218"/>
      <c r="AI14" s="218"/>
      <c r="AJ14" s="218"/>
      <c r="AK14" s="218"/>
      <c r="AL14" s="218"/>
      <c r="AM14" s="218"/>
      <c r="AN14" s="218"/>
      <c r="AO14" s="218"/>
      <c r="AP14" s="218"/>
      <c r="AQ14" s="218"/>
      <c r="AR14" s="219"/>
      <c r="AT14" s="735" t="s">
        <v>59</v>
      </c>
      <c r="AU14" s="735"/>
      <c r="AV14" s="735"/>
      <c r="AW14" s="735"/>
      <c r="AX14" s="735"/>
      <c r="AY14" s="735"/>
      <c r="AZ14" s="735"/>
      <c r="BA14" s="735"/>
      <c r="BB14" s="735"/>
      <c r="BC14" s="735"/>
      <c r="BD14" s="736"/>
      <c r="BE14" s="736"/>
      <c r="BF14" s="736"/>
      <c r="BG14" s="736"/>
      <c r="BH14" s="736"/>
      <c r="BI14" s="736"/>
      <c r="BJ14" s="736"/>
      <c r="BK14" s="736"/>
      <c r="BL14" s="736"/>
      <c r="BM14" s="736"/>
      <c r="BN14" s="736"/>
      <c r="BO14" s="736"/>
      <c r="BP14" s="736"/>
      <c r="BQ14" s="736"/>
      <c r="BR14" s="736"/>
      <c r="BS14" s="736"/>
      <c r="BT14" s="736"/>
      <c r="BU14" s="736"/>
      <c r="BV14" s="736"/>
      <c r="BW14" s="736"/>
      <c r="BX14" s="736"/>
      <c r="BY14" s="736"/>
      <c r="BZ14" s="736"/>
      <c r="CA14" s="736"/>
      <c r="CB14" s="736"/>
      <c r="CC14" s="736"/>
      <c r="CD14" s="736"/>
      <c r="CE14" s="736"/>
      <c r="CF14" s="736"/>
      <c r="CG14" s="736"/>
      <c r="CH14" s="736"/>
      <c r="CI14" s="736"/>
      <c r="CJ14" s="736"/>
      <c r="CK14" s="217"/>
      <c r="CL14" s="217"/>
      <c r="CM14" s="217"/>
      <c r="CN14" s="217"/>
    </row>
    <row r="15" spans="1:93" s="216" customFormat="1" ht="33.75" customHeight="1" x14ac:dyDescent="0.2">
      <c r="A15" s="220"/>
      <c r="B15" s="220"/>
      <c r="C15" s="220"/>
      <c r="D15" s="220"/>
      <c r="E15" s="214"/>
      <c r="F15" s="214"/>
      <c r="G15" s="215"/>
      <c r="H15" s="215"/>
      <c r="T15" s="221"/>
      <c r="U15" s="221"/>
      <c r="V15" s="221"/>
      <c r="W15" s="221"/>
      <c r="X15" s="218"/>
      <c r="Y15" s="218"/>
      <c r="Z15" s="218"/>
      <c r="AA15" s="218"/>
      <c r="AB15" s="218"/>
      <c r="AC15" s="218"/>
      <c r="AD15" s="218"/>
      <c r="AE15" s="218"/>
      <c r="AF15" s="218"/>
      <c r="AG15" s="218"/>
      <c r="AH15" s="218"/>
      <c r="AI15" s="218"/>
      <c r="AJ15" s="218"/>
      <c r="AK15" s="218"/>
      <c r="AL15" s="218"/>
      <c r="AM15" s="218"/>
      <c r="AN15" s="218"/>
      <c r="AO15" s="218"/>
      <c r="AP15" s="218"/>
      <c r="AQ15" s="218"/>
      <c r="AR15" s="219"/>
      <c r="AT15" s="728" t="s">
        <v>20</v>
      </c>
      <c r="AU15" s="728"/>
      <c r="AV15" s="728"/>
      <c r="AW15" s="728"/>
      <c r="AX15" s="728"/>
      <c r="AY15" s="728"/>
      <c r="AZ15" s="728"/>
      <c r="BA15" s="728"/>
      <c r="BB15" s="728"/>
      <c r="BC15" s="728"/>
      <c r="BD15" s="737"/>
      <c r="BE15" s="737"/>
      <c r="BF15" s="737"/>
      <c r="BG15" s="737"/>
      <c r="BH15" s="737"/>
      <c r="BI15" s="737"/>
      <c r="BJ15" s="737"/>
      <c r="BK15" s="737"/>
      <c r="BL15" s="737"/>
      <c r="BM15" s="737"/>
      <c r="BN15" s="737"/>
      <c r="BO15" s="737"/>
      <c r="BP15" s="737"/>
      <c r="BQ15" s="737"/>
      <c r="BR15" s="737"/>
      <c r="BS15" s="737"/>
      <c r="BT15" s="737"/>
      <c r="BU15" s="737"/>
      <c r="BV15" s="737"/>
      <c r="BW15" s="737"/>
      <c r="BX15" s="737"/>
      <c r="BY15" s="737"/>
      <c r="BZ15" s="737"/>
      <c r="CA15" s="737"/>
      <c r="CB15" s="737"/>
      <c r="CC15" s="737"/>
      <c r="CD15" s="737"/>
      <c r="CE15" s="737"/>
      <c r="CF15" s="737"/>
      <c r="CG15" s="737"/>
      <c r="CH15" s="737"/>
      <c r="CI15" s="737"/>
      <c r="CJ15" s="737"/>
      <c r="CK15" s="738"/>
      <c r="CL15" s="738"/>
      <c r="CM15" s="738"/>
      <c r="CN15" s="738"/>
      <c r="CO15" s="206"/>
    </row>
    <row r="16" spans="1:93" s="216" customFormat="1" ht="26.25" customHeight="1" x14ac:dyDescent="0.2">
      <c r="A16" s="220"/>
      <c r="B16" s="220"/>
      <c r="C16" s="220"/>
      <c r="D16" s="220"/>
      <c r="E16" s="214"/>
      <c r="F16" s="214"/>
      <c r="G16" s="215"/>
      <c r="H16" s="215"/>
      <c r="T16" s="221"/>
      <c r="U16" s="221"/>
      <c r="V16" s="221"/>
      <c r="W16" s="221"/>
      <c r="X16" s="218"/>
      <c r="Y16" s="218"/>
      <c r="Z16" s="218"/>
      <c r="AA16" s="218"/>
      <c r="AB16" s="218"/>
      <c r="AC16" s="218"/>
      <c r="AD16" s="218"/>
      <c r="AE16" s="218"/>
      <c r="AF16" s="218"/>
      <c r="AG16" s="218"/>
      <c r="AH16" s="218"/>
      <c r="AI16" s="218"/>
      <c r="AJ16" s="218"/>
      <c r="AK16" s="218"/>
      <c r="AL16" s="218"/>
      <c r="AM16" s="218"/>
      <c r="AN16" s="218"/>
      <c r="AO16" s="218"/>
      <c r="AP16" s="218"/>
      <c r="AQ16" s="218"/>
      <c r="AR16" s="219"/>
      <c r="AT16" s="728" t="s">
        <v>37</v>
      </c>
      <c r="AU16" s="728"/>
      <c r="AV16" s="728"/>
      <c r="AW16" s="728"/>
      <c r="AX16" s="728"/>
      <c r="AY16" s="728"/>
      <c r="AZ16" s="728"/>
      <c r="BA16" s="728"/>
      <c r="BB16" s="728"/>
      <c r="BC16" s="728"/>
      <c r="BD16" s="589"/>
      <c r="BE16" s="589"/>
      <c r="BF16" s="589"/>
      <c r="BG16" s="589"/>
      <c r="BH16" s="741"/>
      <c r="BI16" s="741"/>
      <c r="BJ16" s="741"/>
      <c r="BK16" s="741"/>
      <c r="BL16" s="742" t="s">
        <v>10</v>
      </c>
      <c r="BM16" s="742"/>
      <c r="BN16" s="742"/>
      <c r="BO16" s="750"/>
      <c r="BP16" s="750"/>
      <c r="BQ16" s="750"/>
      <c r="BR16" s="750"/>
      <c r="BS16" s="742" t="s">
        <v>11</v>
      </c>
      <c r="BT16" s="742"/>
      <c r="BU16" s="742"/>
      <c r="BV16" s="750"/>
      <c r="BW16" s="750"/>
      <c r="BX16" s="750"/>
      <c r="BY16" s="750"/>
      <c r="BZ16" s="742" t="s">
        <v>12</v>
      </c>
      <c r="CA16" s="742"/>
      <c r="CB16" s="742"/>
      <c r="CK16" s="738"/>
      <c r="CL16" s="738"/>
      <c r="CM16" s="738"/>
      <c r="CN16" s="738"/>
      <c r="CO16" s="223"/>
    </row>
    <row r="17" spans="1:93" s="216" customFormat="1" ht="20.149999999999999" customHeight="1" x14ac:dyDescent="0.2">
      <c r="A17" s="213"/>
      <c r="B17" s="213"/>
      <c r="C17" s="213"/>
      <c r="D17" s="213"/>
      <c r="E17" s="213"/>
      <c r="F17" s="213"/>
      <c r="G17" s="213"/>
      <c r="H17" s="213"/>
      <c r="I17" s="213"/>
      <c r="J17" s="213"/>
      <c r="T17" s="213"/>
      <c r="AD17" s="213"/>
      <c r="AE17" s="213"/>
      <c r="AF17" s="213"/>
      <c r="AG17" s="213"/>
      <c r="AH17" s="213"/>
      <c r="AI17" s="213"/>
      <c r="AJ17" s="213"/>
      <c r="AK17" s="213"/>
      <c r="AL17" s="213"/>
      <c r="AM17" s="213"/>
      <c r="AN17" s="213"/>
      <c r="AO17" s="213"/>
      <c r="AP17" s="213"/>
      <c r="AQ17" s="213"/>
      <c r="AR17" s="213"/>
      <c r="BH17" s="753" t="str">
        <f>IF(OR(BH16="",BO16="",BV16="",ISERROR(DATE(BH16,BO16,BV16))),"","（"&amp;TEXT(DATE(BH16,BO16,BV16),"ggge 年 m 月 d 日")&amp;"）")</f>
        <v/>
      </c>
      <c r="BI17" s="753"/>
      <c r="BJ17" s="753"/>
      <c r="BK17" s="753"/>
      <c r="BL17" s="753"/>
      <c r="BM17" s="753"/>
      <c r="BN17" s="753"/>
      <c r="BO17" s="753"/>
      <c r="BP17" s="753"/>
      <c r="BQ17" s="753"/>
      <c r="BR17" s="753"/>
      <c r="BS17" s="753"/>
      <c r="BT17" s="753"/>
      <c r="BU17" s="753"/>
      <c r="BV17" s="753"/>
      <c r="BW17" s="753"/>
      <c r="BX17" s="753"/>
      <c r="BY17" s="753"/>
      <c r="BZ17" s="753"/>
      <c r="CA17" s="753"/>
      <c r="CB17" s="753"/>
    </row>
    <row r="18" spans="1:93" s="216" customFormat="1" ht="33.75" customHeight="1" x14ac:dyDescent="0.2">
      <c r="A18" s="213"/>
      <c r="B18" s="213"/>
      <c r="C18" s="213"/>
      <c r="D18" s="213"/>
      <c r="E18" s="213"/>
      <c r="F18" s="213"/>
      <c r="G18" s="213"/>
      <c r="H18" s="213"/>
      <c r="I18" s="213"/>
      <c r="J18" s="213"/>
      <c r="T18" s="213"/>
      <c r="AD18" s="213"/>
      <c r="AE18" s="213"/>
      <c r="AF18" s="213"/>
      <c r="AG18" s="213"/>
      <c r="AH18" s="213"/>
      <c r="AI18" s="213"/>
      <c r="AJ18" s="727" t="s">
        <v>152</v>
      </c>
      <c r="AK18" s="727"/>
      <c r="AL18" s="727"/>
      <c r="AM18" s="727"/>
      <c r="AN18" s="727"/>
      <c r="AO18" s="727"/>
      <c r="AP18" s="727"/>
      <c r="AQ18" s="727"/>
      <c r="AR18" s="727"/>
      <c r="AT18" s="768" t="s">
        <v>153</v>
      </c>
      <c r="AU18" s="768"/>
      <c r="AV18" s="768"/>
      <c r="AW18" s="768"/>
      <c r="AX18" s="768"/>
      <c r="AY18" s="768"/>
      <c r="AZ18" s="768"/>
      <c r="BA18" s="768"/>
      <c r="BB18" s="768"/>
      <c r="BC18" s="768"/>
      <c r="BD18" s="769"/>
      <c r="BE18" s="769"/>
      <c r="BF18" s="769"/>
      <c r="BG18" s="769"/>
      <c r="BH18" s="769"/>
      <c r="BI18" s="769"/>
      <c r="BJ18" s="769"/>
      <c r="BK18" s="769"/>
      <c r="BL18" s="769"/>
      <c r="BM18" s="769"/>
      <c r="BN18" s="769"/>
      <c r="BO18" s="769"/>
      <c r="BP18" s="769"/>
      <c r="BQ18" s="769"/>
      <c r="BR18" s="769"/>
      <c r="BS18" s="769"/>
      <c r="BT18" s="769"/>
      <c r="BU18" s="769"/>
      <c r="BV18" s="769"/>
      <c r="BW18" s="769"/>
      <c r="BX18" s="769"/>
      <c r="BY18" s="769"/>
      <c r="BZ18" s="769"/>
      <c r="CA18" s="769"/>
      <c r="CB18" s="769"/>
      <c r="CC18" s="769"/>
      <c r="CD18" s="769"/>
      <c r="CE18" s="769"/>
      <c r="CF18" s="769"/>
      <c r="CG18" s="769"/>
      <c r="CH18" s="769"/>
      <c r="CI18" s="769"/>
      <c r="CJ18" s="769"/>
    </row>
    <row r="19" spans="1:93" s="216" customFormat="1" ht="33.75" customHeight="1" x14ac:dyDescent="0.2">
      <c r="A19" s="213"/>
      <c r="B19" s="213"/>
      <c r="C19" s="213"/>
      <c r="D19" s="213"/>
      <c r="E19" s="213"/>
      <c r="F19" s="213"/>
      <c r="G19" s="213"/>
      <c r="H19" s="213"/>
      <c r="I19" s="213"/>
      <c r="J19" s="213"/>
      <c r="T19" s="213"/>
      <c r="AD19" s="213"/>
      <c r="AE19" s="213"/>
      <c r="AF19" s="213"/>
      <c r="AG19" s="213"/>
      <c r="AH19" s="213"/>
      <c r="AI19" s="213"/>
      <c r="AJ19" s="213"/>
      <c r="AK19" s="213"/>
      <c r="AL19" s="213"/>
      <c r="AM19" s="213"/>
      <c r="AN19" s="213"/>
      <c r="AO19" s="213"/>
      <c r="AP19" s="213"/>
      <c r="AQ19" s="213"/>
      <c r="AR19" s="213"/>
      <c r="AT19" s="728" t="s">
        <v>20</v>
      </c>
      <c r="AU19" s="728"/>
      <c r="AV19" s="728"/>
      <c r="AW19" s="728"/>
      <c r="AX19" s="728"/>
      <c r="AY19" s="728"/>
      <c r="AZ19" s="728"/>
      <c r="BA19" s="728"/>
      <c r="BB19" s="728"/>
      <c r="BC19" s="728"/>
      <c r="BD19" s="737"/>
      <c r="BE19" s="737"/>
      <c r="BF19" s="737"/>
      <c r="BG19" s="737"/>
      <c r="BH19" s="737"/>
      <c r="BI19" s="737"/>
      <c r="BJ19" s="737"/>
      <c r="BK19" s="737"/>
      <c r="BL19" s="737"/>
      <c r="BM19" s="737"/>
      <c r="BN19" s="737"/>
      <c r="BO19" s="737"/>
      <c r="BP19" s="737"/>
      <c r="BQ19" s="737"/>
      <c r="BR19" s="737"/>
      <c r="BS19" s="737"/>
      <c r="BT19" s="737"/>
      <c r="BU19" s="737"/>
      <c r="BV19" s="737"/>
      <c r="BW19" s="737"/>
      <c r="BX19" s="737"/>
      <c r="BY19" s="737"/>
      <c r="BZ19" s="737"/>
      <c r="CA19" s="737"/>
      <c r="CB19" s="737"/>
      <c r="CC19" s="737"/>
      <c r="CD19" s="737"/>
      <c r="CE19" s="737"/>
      <c r="CF19" s="737"/>
      <c r="CG19" s="737"/>
      <c r="CH19" s="737"/>
      <c r="CI19" s="737"/>
      <c r="CJ19" s="737"/>
    </row>
    <row r="20" spans="1:93" s="216" customFormat="1" ht="33.75" customHeight="1" x14ac:dyDescent="0.2">
      <c r="A20" s="213"/>
      <c r="B20" s="213"/>
      <c r="C20" s="213"/>
      <c r="D20" s="213"/>
      <c r="E20" s="213"/>
      <c r="F20" s="213"/>
      <c r="G20" s="213"/>
      <c r="H20" s="213"/>
      <c r="I20" s="213"/>
      <c r="J20" s="213"/>
      <c r="T20" s="213"/>
      <c r="AD20" s="213"/>
      <c r="AE20" s="213"/>
      <c r="AF20" s="213"/>
      <c r="AG20" s="213"/>
      <c r="AH20" s="213"/>
      <c r="AI20" s="213"/>
      <c r="AJ20" s="213"/>
      <c r="AK20" s="213"/>
      <c r="AL20" s="213"/>
      <c r="AM20" s="213"/>
      <c r="AN20" s="213"/>
      <c r="AO20" s="213"/>
      <c r="AP20" s="213"/>
      <c r="AQ20" s="213"/>
      <c r="AR20" s="213"/>
      <c r="AT20" s="728" t="s">
        <v>154</v>
      </c>
      <c r="AU20" s="728"/>
      <c r="AV20" s="728"/>
      <c r="AW20" s="728"/>
      <c r="AX20" s="728"/>
      <c r="AY20" s="728"/>
      <c r="AZ20" s="728"/>
      <c r="BA20" s="728"/>
      <c r="BB20" s="728"/>
      <c r="BC20" s="728"/>
      <c r="BD20" s="769"/>
      <c r="BE20" s="769"/>
      <c r="BF20" s="769"/>
      <c r="BG20" s="769"/>
      <c r="BH20" s="769"/>
      <c r="BI20" s="769"/>
      <c r="BJ20" s="769"/>
      <c r="BK20" s="769"/>
      <c r="BL20" s="769"/>
      <c r="BM20" s="769"/>
      <c r="BN20" s="769"/>
      <c r="BO20" s="769"/>
      <c r="BP20" s="769"/>
      <c r="BQ20" s="769"/>
      <c r="BR20" s="769"/>
      <c r="BS20" s="769"/>
      <c r="BT20" s="769"/>
      <c r="BU20" s="769"/>
      <c r="BV20" s="769"/>
      <c r="BW20" s="769"/>
      <c r="BX20" s="769"/>
      <c r="BY20" s="769"/>
      <c r="BZ20" s="769"/>
      <c r="CA20" s="769"/>
      <c r="CB20" s="769"/>
      <c r="CC20" s="769"/>
      <c r="CD20" s="769"/>
      <c r="CE20" s="769"/>
      <c r="CF20" s="769"/>
      <c r="CG20" s="769"/>
      <c r="CH20" s="769"/>
      <c r="CI20" s="769"/>
      <c r="CJ20" s="769"/>
    </row>
    <row r="21" spans="1:93" s="216" customFormat="1" ht="33.75" customHeight="1" x14ac:dyDescent="0.2">
      <c r="A21" s="213"/>
      <c r="B21" s="213"/>
      <c r="C21" s="213"/>
      <c r="D21" s="213"/>
      <c r="E21" s="213"/>
      <c r="F21" s="213"/>
      <c r="G21" s="213"/>
      <c r="H21" s="213"/>
      <c r="I21" s="213"/>
      <c r="J21" s="213"/>
      <c r="T21" s="213"/>
      <c r="AD21" s="213"/>
      <c r="AE21" s="213"/>
      <c r="AF21" s="213"/>
      <c r="AG21" s="213"/>
      <c r="AH21" s="213"/>
      <c r="AI21" s="213"/>
      <c r="AJ21" s="213"/>
      <c r="AK21" s="213"/>
      <c r="AL21" s="213"/>
      <c r="AM21" s="213"/>
      <c r="AN21" s="213"/>
      <c r="AO21" s="213"/>
      <c r="AP21" s="213"/>
      <c r="AQ21" s="213"/>
      <c r="AR21" s="213"/>
      <c r="AT21" s="728" t="s">
        <v>91</v>
      </c>
      <c r="AU21" s="728"/>
      <c r="AV21" s="728"/>
      <c r="AW21" s="728"/>
      <c r="AX21" s="728"/>
      <c r="AY21" s="728"/>
      <c r="AZ21" s="728"/>
      <c r="BA21" s="728"/>
      <c r="BB21" s="728"/>
      <c r="BC21" s="728"/>
      <c r="BD21" s="769"/>
      <c r="BE21" s="769"/>
      <c r="BF21" s="769"/>
      <c r="BG21" s="769"/>
      <c r="BH21" s="769"/>
      <c r="BI21" s="769"/>
      <c r="BJ21" s="769"/>
      <c r="BK21" s="769"/>
      <c r="BL21" s="769"/>
      <c r="BM21" s="769"/>
      <c r="BN21" s="769"/>
      <c r="BO21" s="769"/>
      <c r="BP21" s="769"/>
      <c r="BQ21" s="769"/>
      <c r="BR21" s="769"/>
      <c r="BS21" s="769"/>
      <c r="BT21" s="769"/>
      <c r="BU21" s="769"/>
      <c r="BV21" s="769"/>
      <c r="BW21" s="769"/>
      <c r="BX21" s="769"/>
      <c r="BY21" s="769"/>
      <c r="BZ21" s="769"/>
      <c r="CA21" s="769"/>
      <c r="CB21" s="769"/>
      <c r="CC21" s="769"/>
      <c r="CD21" s="769"/>
      <c r="CE21" s="769"/>
      <c r="CF21" s="769"/>
      <c r="CG21" s="769"/>
      <c r="CH21" s="769"/>
      <c r="CI21" s="769"/>
      <c r="CJ21" s="769"/>
    </row>
    <row r="22" spans="1:93" s="216" customFormat="1" ht="15" customHeight="1" x14ac:dyDescent="0.2">
      <c r="A22" s="213"/>
      <c r="B22" s="213"/>
      <c r="C22" s="213"/>
      <c r="D22" s="213"/>
      <c r="E22" s="213"/>
      <c r="F22" s="213"/>
      <c r="G22" s="213"/>
      <c r="H22" s="213"/>
      <c r="I22" s="213"/>
      <c r="J22" s="213"/>
      <c r="T22" s="213"/>
      <c r="AD22" s="213"/>
      <c r="AE22" s="213"/>
      <c r="AF22" s="213"/>
      <c r="AG22" s="213"/>
      <c r="AH22" s="213"/>
      <c r="AI22" s="213"/>
      <c r="AJ22" s="213"/>
      <c r="AK22" s="213"/>
      <c r="AL22" s="213"/>
      <c r="AM22" s="213"/>
      <c r="AN22" s="213"/>
      <c r="AO22" s="213"/>
      <c r="AP22" s="213"/>
      <c r="AQ22" s="213"/>
      <c r="AR22" s="213"/>
    </row>
    <row r="23" spans="1:93" s="216" customFormat="1" ht="12" customHeight="1" x14ac:dyDescent="0.2">
      <c r="A23" s="220"/>
      <c r="B23" s="220"/>
      <c r="C23" s="220"/>
      <c r="D23" s="220"/>
      <c r="E23" s="214"/>
      <c r="F23" s="214"/>
      <c r="G23" s="215"/>
      <c r="H23" s="215"/>
      <c r="T23" s="221"/>
      <c r="U23" s="221"/>
      <c r="V23" s="221"/>
      <c r="W23" s="221"/>
      <c r="X23" s="218"/>
      <c r="Y23" s="218"/>
      <c r="Z23" s="218"/>
      <c r="AA23" s="218"/>
      <c r="AB23" s="218"/>
      <c r="AC23" s="218"/>
      <c r="AD23" s="218"/>
      <c r="AE23" s="218"/>
      <c r="AF23" s="218"/>
      <c r="AG23" s="218"/>
      <c r="AH23" s="218"/>
      <c r="AI23" s="218"/>
      <c r="AJ23" s="218"/>
      <c r="AK23" s="218"/>
      <c r="AL23" s="218"/>
      <c r="AM23" s="218"/>
      <c r="AN23" s="218"/>
      <c r="AO23" s="218"/>
      <c r="AP23" s="218"/>
      <c r="AQ23" s="218"/>
      <c r="AR23" s="219"/>
      <c r="AT23" s="224"/>
      <c r="AU23" s="224"/>
      <c r="AV23" s="224"/>
      <c r="AW23" s="224"/>
      <c r="AX23" s="224"/>
      <c r="AY23" s="224"/>
      <c r="AZ23" s="224"/>
      <c r="BA23" s="224"/>
      <c r="BB23" s="224"/>
      <c r="BC23" s="224"/>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row>
    <row r="24" spans="1:93" s="216" customFormat="1" ht="21" customHeight="1" x14ac:dyDescent="0.2">
      <c r="A24" s="220"/>
      <c r="B24" s="220"/>
      <c r="C24" s="220"/>
      <c r="D24" s="220"/>
      <c r="E24" s="214"/>
      <c r="F24" s="214"/>
      <c r="G24" s="215"/>
      <c r="H24" s="215"/>
      <c r="T24" s="217"/>
      <c r="U24" s="217"/>
      <c r="V24" s="217"/>
      <c r="W24" s="217"/>
      <c r="X24" s="218"/>
      <c r="Y24" s="218"/>
      <c r="Z24" s="218"/>
      <c r="AA24" s="218"/>
      <c r="AB24" s="218"/>
      <c r="AC24" s="218"/>
      <c r="AD24" s="218"/>
      <c r="AE24" s="218"/>
      <c r="AF24" s="218"/>
      <c r="AG24" s="218"/>
      <c r="AH24" s="218"/>
      <c r="AI24" s="218"/>
      <c r="AJ24" s="727" t="s">
        <v>22</v>
      </c>
      <c r="AK24" s="727"/>
      <c r="AL24" s="727"/>
      <c r="AM24" s="727"/>
      <c r="AN24" s="727"/>
      <c r="AO24" s="727"/>
      <c r="AP24" s="727"/>
      <c r="AQ24" s="727"/>
      <c r="AR24" s="727"/>
      <c r="AS24" s="218"/>
      <c r="AT24" s="728" t="s">
        <v>18</v>
      </c>
      <c r="AU24" s="728"/>
      <c r="AV24" s="728"/>
      <c r="AW24" s="728"/>
      <c r="AX24" s="728"/>
      <c r="AY24" s="728"/>
      <c r="AZ24" s="728"/>
      <c r="BA24" s="728"/>
      <c r="BB24" s="728"/>
      <c r="BC24" s="728"/>
      <c r="BD24" s="729"/>
      <c r="BE24" s="729"/>
      <c r="BF24" s="729"/>
      <c r="BG24" s="729"/>
      <c r="BH24" s="729"/>
      <c r="BI24" s="730" t="s">
        <v>42</v>
      </c>
      <c r="BJ24" s="730"/>
      <c r="BK24" s="729"/>
      <c r="BL24" s="729"/>
      <c r="BM24" s="729"/>
      <c r="BN24" s="729"/>
      <c r="BO24" s="72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O24" s="206"/>
    </row>
    <row r="25" spans="1:93" s="216" customFormat="1" ht="41.25" customHeight="1" x14ac:dyDescent="0.25">
      <c r="A25" s="213"/>
      <c r="B25" s="213"/>
      <c r="C25" s="213"/>
      <c r="D25" s="213"/>
      <c r="G25" s="215"/>
      <c r="H25" s="215"/>
      <c r="T25" s="220"/>
      <c r="U25" s="220"/>
      <c r="V25" s="220"/>
      <c r="W25" s="213"/>
      <c r="X25" s="218"/>
      <c r="Y25" s="218"/>
      <c r="Z25" s="218"/>
      <c r="AA25" s="218"/>
      <c r="AB25" s="218"/>
      <c r="AC25" s="218"/>
      <c r="AD25" s="218"/>
      <c r="AE25" s="218"/>
      <c r="AF25" s="218"/>
      <c r="AG25" s="218"/>
      <c r="AH25" s="218"/>
      <c r="AI25" s="218"/>
      <c r="AJ25" s="218"/>
      <c r="AK25" s="218"/>
      <c r="AL25" s="218"/>
      <c r="AM25" s="218"/>
      <c r="AN25" s="218"/>
      <c r="AO25" s="218"/>
      <c r="AP25" s="218"/>
      <c r="AQ25" s="218"/>
      <c r="AR25" s="219"/>
      <c r="AT25" s="765" t="s">
        <v>19</v>
      </c>
      <c r="AU25" s="765"/>
      <c r="AV25" s="765"/>
      <c r="AW25" s="765"/>
      <c r="AX25" s="765"/>
      <c r="AY25" s="765"/>
      <c r="AZ25" s="765"/>
      <c r="BA25" s="765"/>
      <c r="BB25" s="765"/>
      <c r="BC25" s="765"/>
      <c r="BD25" s="734"/>
      <c r="BE25" s="734"/>
      <c r="BF25" s="734"/>
      <c r="BG25" s="734"/>
      <c r="BH25" s="734"/>
      <c r="BI25" s="734"/>
      <c r="BJ25" s="734"/>
      <c r="BK25" s="734"/>
      <c r="BL25" s="734"/>
      <c r="BM25" s="734"/>
      <c r="BN25" s="734"/>
      <c r="BO25" s="734"/>
      <c r="BP25" s="734"/>
      <c r="BQ25" s="734"/>
      <c r="BR25" s="734"/>
      <c r="BS25" s="734"/>
      <c r="BT25" s="734"/>
      <c r="BU25" s="734"/>
      <c r="BV25" s="734"/>
      <c r="BW25" s="734"/>
      <c r="BX25" s="734"/>
      <c r="BY25" s="734"/>
      <c r="BZ25" s="734"/>
      <c r="CA25" s="734"/>
      <c r="CB25" s="734"/>
      <c r="CC25" s="734"/>
      <c r="CD25" s="734"/>
      <c r="CE25" s="734"/>
      <c r="CF25" s="734"/>
      <c r="CG25" s="734"/>
      <c r="CH25" s="734"/>
      <c r="CI25" s="734"/>
      <c r="CJ25" s="734"/>
      <c r="CK25" s="734"/>
      <c r="CL25" s="734"/>
    </row>
    <row r="26" spans="1:93" s="216" customFormat="1" ht="27.75" customHeight="1" x14ac:dyDescent="0.2">
      <c r="A26" s="220"/>
      <c r="B26" s="220"/>
      <c r="C26" s="220"/>
      <c r="D26" s="220"/>
      <c r="E26" s="214"/>
      <c r="F26" s="214"/>
      <c r="G26" s="215"/>
      <c r="H26" s="215"/>
      <c r="T26" s="221"/>
      <c r="U26" s="221"/>
      <c r="V26" s="221"/>
      <c r="W26" s="221"/>
      <c r="X26" s="218"/>
      <c r="Y26" s="218"/>
      <c r="Z26" s="218"/>
      <c r="AA26" s="218"/>
      <c r="AB26" s="218"/>
      <c r="AC26" s="218"/>
      <c r="AD26" s="218"/>
      <c r="AE26" s="218"/>
      <c r="AF26" s="218"/>
      <c r="AG26" s="218"/>
      <c r="AH26" s="218"/>
      <c r="AI26" s="218"/>
      <c r="AJ26" s="218"/>
      <c r="AK26" s="218"/>
      <c r="AL26" s="218"/>
      <c r="AM26" s="218"/>
      <c r="AN26" s="218"/>
      <c r="AO26" s="218"/>
      <c r="AP26" s="218"/>
      <c r="AQ26" s="218"/>
      <c r="AR26" s="289"/>
      <c r="AT26" s="765"/>
      <c r="AU26" s="765"/>
      <c r="AV26" s="765"/>
      <c r="AW26" s="765"/>
      <c r="AX26" s="765"/>
      <c r="AY26" s="765"/>
      <c r="AZ26" s="765"/>
      <c r="BA26" s="765"/>
      <c r="BB26" s="765"/>
      <c r="BC26" s="765"/>
      <c r="BD26" s="764"/>
      <c r="BE26" s="764"/>
      <c r="BF26" s="764"/>
      <c r="BG26" s="764"/>
      <c r="BH26" s="764"/>
      <c r="BI26" s="764"/>
      <c r="BJ26" s="764"/>
      <c r="BK26" s="764"/>
      <c r="BL26" s="764"/>
      <c r="BM26" s="764"/>
      <c r="BN26" s="764"/>
      <c r="BO26" s="764"/>
      <c r="BP26" s="764"/>
      <c r="BQ26" s="764"/>
      <c r="BR26" s="764"/>
      <c r="BS26" s="764"/>
      <c r="BT26" s="764"/>
      <c r="BU26" s="764"/>
      <c r="BV26" s="764"/>
      <c r="BW26" s="764"/>
      <c r="BX26" s="764"/>
      <c r="BY26" s="764"/>
      <c r="BZ26" s="764"/>
      <c r="CA26" s="764"/>
      <c r="CB26" s="764"/>
      <c r="CC26" s="764"/>
      <c r="CD26" s="764"/>
      <c r="CE26" s="764"/>
      <c r="CF26" s="764"/>
      <c r="CG26" s="764"/>
      <c r="CH26" s="764"/>
      <c r="CI26" s="764"/>
      <c r="CJ26" s="764"/>
      <c r="CK26" s="764"/>
      <c r="CL26" s="764"/>
      <c r="CM26" s="222"/>
      <c r="CN26" s="222"/>
      <c r="CO26" s="206"/>
    </row>
    <row r="27" spans="1:93" s="216" customFormat="1" ht="26.25" customHeight="1" x14ac:dyDescent="0.2">
      <c r="A27" s="220"/>
      <c r="B27" s="220"/>
      <c r="C27" s="220"/>
      <c r="D27" s="220"/>
      <c r="G27" s="215"/>
      <c r="H27" s="215"/>
      <c r="T27" s="220"/>
      <c r="U27" s="220"/>
      <c r="V27" s="220"/>
      <c r="W27" s="213"/>
      <c r="X27" s="218"/>
      <c r="Y27" s="218"/>
      <c r="Z27" s="218"/>
      <c r="AA27" s="218"/>
      <c r="AB27" s="218"/>
      <c r="AC27" s="218"/>
      <c r="AD27" s="218"/>
      <c r="AE27" s="218"/>
      <c r="AF27" s="218"/>
      <c r="AG27" s="218"/>
      <c r="AH27" s="218"/>
      <c r="AI27" s="218"/>
      <c r="AJ27" s="218"/>
      <c r="AK27" s="218"/>
      <c r="AL27" s="218"/>
      <c r="AM27" s="218"/>
      <c r="AN27" s="218"/>
      <c r="AO27" s="218"/>
      <c r="AP27" s="218"/>
      <c r="AQ27" s="218"/>
      <c r="AR27" s="219"/>
      <c r="AT27" s="728" t="s">
        <v>21</v>
      </c>
      <c r="AU27" s="728"/>
      <c r="AV27" s="728"/>
      <c r="AW27" s="728"/>
      <c r="AX27" s="728"/>
      <c r="AY27" s="728"/>
      <c r="AZ27" s="728"/>
      <c r="BA27" s="728"/>
      <c r="BB27" s="728"/>
      <c r="BC27" s="728"/>
      <c r="BD27" s="769"/>
      <c r="BE27" s="769"/>
      <c r="BF27" s="769"/>
      <c r="BG27" s="769"/>
      <c r="BH27" s="769"/>
      <c r="BI27" s="769"/>
      <c r="BJ27" s="769"/>
      <c r="BK27" s="769"/>
      <c r="BL27" s="769"/>
      <c r="BM27" s="769"/>
      <c r="BN27" s="769"/>
      <c r="BO27" s="769"/>
      <c r="BP27" s="769"/>
      <c r="BQ27" s="769"/>
      <c r="BR27" s="769"/>
      <c r="BS27" s="769"/>
      <c r="BT27" s="769"/>
      <c r="BU27" s="769"/>
      <c r="BV27" s="769"/>
      <c r="BW27" s="769"/>
      <c r="BX27" s="769"/>
      <c r="BY27" s="769"/>
      <c r="BZ27" s="769"/>
      <c r="CA27" s="769"/>
      <c r="CB27" s="769"/>
      <c r="CC27" s="769"/>
      <c r="CD27" s="769"/>
      <c r="CE27" s="769"/>
      <c r="CF27" s="769"/>
      <c r="CG27" s="769"/>
      <c r="CH27" s="769"/>
      <c r="CI27" s="769"/>
      <c r="CJ27" s="769"/>
      <c r="CK27" s="769"/>
      <c r="CL27" s="769"/>
    </row>
    <row r="28" spans="1:93" s="216" customFormat="1" ht="41.25" customHeight="1" x14ac:dyDescent="0.2">
      <c r="A28" s="220"/>
      <c r="B28" s="220"/>
      <c r="C28" s="220"/>
      <c r="D28" s="220"/>
      <c r="G28" s="215"/>
      <c r="H28" s="215"/>
      <c r="T28" s="220"/>
      <c r="U28" s="220"/>
      <c r="V28" s="220"/>
      <c r="W28" s="213"/>
      <c r="X28" s="218"/>
      <c r="Y28" s="218"/>
      <c r="Z28" s="218"/>
      <c r="AA28" s="218"/>
      <c r="AB28" s="218"/>
      <c r="AC28" s="218"/>
      <c r="AD28" s="218"/>
      <c r="AE28" s="218"/>
      <c r="AF28" s="218"/>
      <c r="AG28" s="218"/>
      <c r="AH28" s="218"/>
      <c r="AI28" s="218"/>
      <c r="AJ28" s="218"/>
      <c r="AK28" s="218"/>
      <c r="AL28" s="218"/>
      <c r="AM28" s="218"/>
      <c r="AN28" s="218"/>
      <c r="AO28" s="218"/>
      <c r="AP28" s="218"/>
      <c r="AQ28" s="218"/>
      <c r="AR28" s="219"/>
      <c r="AT28" s="727" t="s">
        <v>128</v>
      </c>
      <c r="AU28" s="728"/>
      <c r="AV28" s="728"/>
      <c r="AW28" s="728"/>
      <c r="AX28" s="728"/>
      <c r="AY28" s="728"/>
      <c r="AZ28" s="728"/>
      <c r="BA28" s="728"/>
      <c r="BB28" s="728"/>
      <c r="BC28" s="728"/>
      <c r="BD28" s="737"/>
      <c r="BE28" s="737"/>
      <c r="BF28" s="737"/>
      <c r="BG28" s="737"/>
      <c r="BH28" s="737"/>
      <c r="BI28" s="737"/>
      <c r="BJ28" s="737"/>
      <c r="BK28" s="737"/>
      <c r="BL28" s="737"/>
      <c r="BM28" s="737"/>
      <c r="BN28" s="737"/>
      <c r="BO28" s="737"/>
      <c r="BP28" s="737"/>
      <c r="BQ28" s="737"/>
      <c r="BR28" s="737"/>
      <c r="BS28" s="737"/>
      <c r="BT28" s="737"/>
      <c r="BU28" s="737"/>
      <c r="BV28" s="737"/>
      <c r="BW28" s="737"/>
      <c r="BX28" s="737"/>
      <c r="BY28" s="737"/>
      <c r="BZ28" s="737"/>
      <c r="CA28" s="737"/>
      <c r="CB28" s="737"/>
      <c r="CC28" s="737"/>
      <c r="CD28" s="737"/>
      <c r="CE28" s="737"/>
      <c r="CF28" s="737"/>
      <c r="CG28" s="737"/>
      <c r="CH28" s="737"/>
      <c r="CI28" s="737"/>
      <c r="CJ28" s="737"/>
      <c r="CK28" s="738"/>
      <c r="CL28" s="738"/>
      <c r="CM28" s="738"/>
      <c r="CN28" s="738"/>
      <c r="CO28" s="206"/>
    </row>
    <row r="29" spans="1:93" s="202" customFormat="1" ht="15" customHeight="1" x14ac:dyDescent="0.2">
      <c r="A29" s="226"/>
      <c r="B29" s="226"/>
      <c r="C29" s="226"/>
      <c r="D29" s="226"/>
      <c r="G29" s="227"/>
      <c r="H29" s="227"/>
      <c r="T29" s="226"/>
      <c r="U29" s="226"/>
      <c r="V29" s="226"/>
      <c r="W29" s="212"/>
      <c r="X29" s="228"/>
      <c r="Y29" s="228"/>
      <c r="Z29" s="228"/>
      <c r="AA29" s="228"/>
      <c r="AB29" s="228"/>
      <c r="AC29" s="228"/>
      <c r="AD29" s="228"/>
      <c r="AE29" s="228"/>
      <c r="AF29" s="228"/>
      <c r="AG29" s="228"/>
      <c r="AH29" s="228"/>
      <c r="AI29" s="228"/>
      <c r="AJ29" s="228"/>
      <c r="AK29" s="228"/>
      <c r="AL29" s="228"/>
      <c r="AM29" s="228"/>
      <c r="AN29" s="228"/>
      <c r="AO29" s="228"/>
      <c r="AP29" s="228"/>
      <c r="AQ29" s="228"/>
      <c r="AR29" s="201"/>
      <c r="AT29" s="142"/>
      <c r="AU29" s="142"/>
      <c r="AV29" s="142"/>
      <c r="AW29" s="142"/>
      <c r="AX29" s="142"/>
      <c r="AY29" s="142"/>
      <c r="AZ29" s="142"/>
      <c r="BA29" s="142"/>
      <c r="BB29" s="142"/>
      <c r="BC29" s="142"/>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99"/>
      <c r="CN29" s="199"/>
    </row>
    <row r="30" spans="1:93" s="202" customFormat="1" ht="38.25" customHeight="1" x14ac:dyDescent="0.2">
      <c r="X30" s="228"/>
      <c r="Y30" s="228"/>
      <c r="Z30" s="228"/>
      <c r="AA30" s="228"/>
      <c r="AB30" s="228"/>
      <c r="AN30" s="228"/>
      <c r="AO30" s="228"/>
      <c r="AP30" s="228"/>
      <c r="AQ30" s="228"/>
      <c r="AR30" s="201"/>
    </row>
    <row r="31" spans="1:93" s="202" customFormat="1" ht="24.75" customHeight="1" x14ac:dyDescent="0.2">
      <c r="A31" s="748"/>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c r="AQ31" s="748"/>
      <c r="AR31" s="748"/>
      <c r="AS31" s="748"/>
      <c r="AT31" s="748"/>
      <c r="AU31" s="748"/>
      <c r="AV31" s="748"/>
      <c r="AW31" s="748"/>
      <c r="AX31" s="748"/>
      <c r="AY31" s="748"/>
      <c r="AZ31" s="748"/>
      <c r="BA31" s="748"/>
      <c r="BB31" s="748"/>
      <c r="BC31" s="748"/>
      <c r="BD31" s="748"/>
      <c r="BE31" s="748"/>
      <c r="BF31" s="748"/>
      <c r="BG31" s="748"/>
      <c r="BH31" s="748"/>
      <c r="BI31" s="748"/>
      <c r="BJ31" s="748"/>
      <c r="BK31" s="748"/>
      <c r="BL31" s="748"/>
      <c r="BM31" s="748"/>
      <c r="BN31" s="748"/>
      <c r="BO31" s="748"/>
      <c r="BP31" s="748"/>
      <c r="BQ31" s="748"/>
      <c r="BR31" s="748"/>
      <c r="BS31" s="748"/>
      <c r="BT31" s="748"/>
      <c r="BU31" s="748"/>
      <c r="BV31" s="748"/>
      <c r="BW31" s="748"/>
      <c r="BX31" s="748"/>
      <c r="BY31" s="748"/>
      <c r="BZ31" s="748"/>
      <c r="CA31" s="748"/>
      <c r="CB31" s="748"/>
      <c r="CC31" s="748"/>
      <c r="CD31" s="748"/>
      <c r="CE31" s="748"/>
      <c r="CF31" s="748"/>
      <c r="CG31" s="748"/>
      <c r="CH31" s="748"/>
      <c r="CI31" s="748"/>
      <c r="CJ31" s="748"/>
      <c r="CK31" s="748"/>
      <c r="CL31" s="748"/>
      <c r="CM31" s="748"/>
      <c r="CN31" s="748"/>
    </row>
    <row r="32" spans="1:93" s="202" customFormat="1" ht="24.75" customHeight="1" x14ac:dyDescent="0.2">
      <c r="A32" s="747" t="s">
        <v>60</v>
      </c>
      <c r="B32" s="747"/>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47"/>
      <c r="AN32" s="747"/>
      <c r="AO32" s="747"/>
      <c r="AP32" s="747"/>
      <c r="AQ32" s="747"/>
      <c r="AR32" s="747"/>
      <c r="AS32" s="747"/>
      <c r="AT32" s="747"/>
      <c r="AU32" s="747"/>
      <c r="AV32" s="747"/>
      <c r="AW32" s="747"/>
      <c r="AX32" s="747"/>
      <c r="AY32" s="747"/>
      <c r="AZ32" s="747"/>
      <c r="BA32" s="747"/>
      <c r="BB32" s="747"/>
      <c r="BC32" s="747"/>
      <c r="BD32" s="747"/>
      <c r="BE32" s="747"/>
      <c r="BF32" s="747"/>
      <c r="BG32" s="747"/>
      <c r="BH32" s="747"/>
      <c r="BI32" s="747"/>
      <c r="BJ32" s="747"/>
      <c r="BK32" s="747"/>
      <c r="BL32" s="747"/>
      <c r="BM32" s="747"/>
      <c r="BN32" s="747"/>
      <c r="BO32" s="747"/>
      <c r="BP32" s="747"/>
      <c r="BQ32" s="747"/>
      <c r="BR32" s="747"/>
      <c r="BS32" s="747"/>
      <c r="BT32" s="747"/>
      <c r="BU32" s="747"/>
      <c r="BV32" s="747"/>
      <c r="BW32" s="747"/>
      <c r="BX32" s="747"/>
      <c r="BY32" s="747"/>
      <c r="BZ32" s="747"/>
      <c r="CA32" s="747"/>
      <c r="CB32" s="747"/>
      <c r="CC32" s="747"/>
      <c r="CD32" s="747"/>
      <c r="CE32" s="747"/>
      <c r="CF32" s="747"/>
      <c r="CG32" s="747"/>
      <c r="CH32" s="747"/>
      <c r="CI32" s="747"/>
      <c r="CJ32" s="747"/>
      <c r="CK32" s="747"/>
      <c r="CL32" s="747"/>
      <c r="CM32" s="747"/>
      <c r="CN32" s="747"/>
    </row>
    <row r="33" spans="1:92" s="202" customFormat="1" ht="24.75" customHeight="1" x14ac:dyDescent="0.2">
      <c r="A33" s="747" t="s">
        <v>148</v>
      </c>
      <c r="B33" s="747"/>
      <c r="C33" s="747"/>
      <c r="D33" s="747"/>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7"/>
      <c r="AJ33" s="747"/>
      <c r="AK33" s="747"/>
      <c r="AL33" s="747"/>
      <c r="AM33" s="747"/>
      <c r="AN33" s="747"/>
      <c r="AO33" s="747"/>
      <c r="AP33" s="747"/>
      <c r="AQ33" s="747"/>
      <c r="AR33" s="747"/>
      <c r="AS33" s="747"/>
      <c r="AT33" s="747"/>
      <c r="AU33" s="747"/>
      <c r="AV33" s="747"/>
      <c r="AW33" s="747"/>
      <c r="AX33" s="747"/>
      <c r="AY33" s="747"/>
      <c r="AZ33" s="747"/>
      <c r="BA33" s="747"/>
      <c r="BB33" s="747"/>
      <c r="BC33" s="747"/>
      <c r="BD33" s="747"/>
      <c r="BE33" s="747"/>
      <c r="BF33" s="747"/>
      <c r="BG33" s="747"/>
      <c r="BH33" s="747"/>
      <c r="BI33" s="747"/>
      <c r="BJ33" s="747"/>
      <c r="BK33" s="747"/>
      <c r="BL33" s="747"/>
      <c r="BM33" s="747"/>
      <c r="BN33" s="747"/>
      <c r="BO33" s="747"/>
      <c r="BP33" s="747"/>
      <c r="BQ33" s="747"/>
      <c r="BR33" s="747"/>
      <c r="BS33" s="747"/>
      <c r="BT33" s="747"/>
      <c r="BU33" s="747"/>
      <c r="BV33" s="747"/>
      <c r="BW33" s="747"/>
      <c r="BX33" s="747"/>
      <c r="BY33" s="747"/>
      <c r="BZ33" s="747"/>
      <c r="CA33" s="747"/>
      <c r="CB33" s="747"/>
      <c r="CC33" s="747"/>
      <c r="CD33" s="747"/>
      <c r="CE33" s="747"/>
      <c r="CF33" s="747"/>
      <c r="CG33" s="747"/>
      <c r="CH33" s="747"/>
      <c r="CI33" s="747"/>
      <c r="CJ33" s="747"/>
      <c r="CK33" s="747"/>
      <c r="CL33" s="747"/>
      <c r="CM33" s="747"/>
      <c r="CN33" s="747"/>
    </row>
    <row r="34" spans="1:92" s="202" customFormat="1" ht="24.75" customHeight="1" x14ac:dyDescent="0.2">
      <c r="A34" s="748" t="s">
        <v>216</v>
      </c>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c r="AQ34" s="748"/>
      <c r="AR34" s="748"/>
      <c r="AS34" s="748"/>
      <c r="AT34" s="748"/>
      <c r="AU34" s="748"/>
      <c r="AV34" s="748"/>
      <c r="AW34" s="748"/>
      <c r="AX34" s="748"/>
      <c r="AY34" s="748"/>
      <c r="AZ34" s="748"/>
      <c r="BA34" s="748"/>
      <c r="BB34" s="748"/>
      <c r="BC34" s="748"/>
      <c r="BD34" s="748"/>
      <c r="BE34" s="748"/>
      <c r="BF34" s="748"/>
      <c r="BG34" s="748"/>
      <c r="BH34" s="748"/>
      <c r="BI34" s="748"/>
      <c r="BJ34" s="748"/>
      <c r="BK34" s="748"/>
      <c r="BL34" s="748"/>
      <c r="BM34" s="748"/>
      <c r="BN34" s="748"/>
      <c r="BO34" s="748"/>
      <c r="BP34" s="748"/>
      <c r="BQ34" s="748"/>
      <c r="BR34" s="748"/>
      <c r="BS34" s="748"/>
      <c r="BT34" s="748"/>
      <c r="BU34" s="748"/>
      <c r="BV34" s="748"/>
      <c r="BW34" s="748"/>
      <c r="BX34" s="748"/>
      <c r="BY34" s="748"/>
      <c r="BZ34" s="748"/>
      <c r="CA34" s="748"/>
      <c r="CB34" s="748"/>
      <c r="CC34" s="748"/>
      <c r="CD34" s="748"/>
      <c r="CE34" s="748"/>
      <c r="CF34" s="748"/>
      <c r="CG34" s="748"/>
      <c r="CH34" s="748"/>
      <c r="CI34" s="748"/>
      <c r="CJ34" s="748"/>
      <c r="CK34" s="748"/>
      <c r="CL34" s="748"/>
      <c r="CM34" s="748"/>
      <c r="CN34" s="748"/>
    </row>
    <row r="35" spans="1:92" s="202" customFormat="1" ht="36" customHeight="1" x14ac:dyDescent="0.2">
      <c r="A35" s="229"/>
      <c r="B35" s="229"/>
      <c r="C35" s="229"/>
      <c r="F35" s="141"/>
      <c r="G35" s="227"/>
      <c r="H35" s="227"/>
      <c r="I35" s="141"/>
      <c r="J35" s="141"/>
    </row>
    <row r="36" spans="1:92" s="202" customFormat="1" ht="29.25" customHeight="1" x14ac:dyDescent="0.2">
      <c r="A36" s="752" t="s">
        <v>183</v>
      </c>
      <c r="B36" s="752"/>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2"/>
      <c r="AS36" s="752"/>
      <c r="AT36" s="752"/>
      <c r="AU36" s="752"/>
      <c r="AV36" s="752"/>
      <c r="AW36" s="752"/>
      <c r="AX36" s="752"/>
      <c r="AY36" s="752"/>
      <c r="AZ36" s="752"/>
      <c r="BA36" s="752"/>
      <c r="BB36" s="752"/>
      <c r="BC36" s="752"/>
      <c r="BD36" s="752"/>
      <c r="BE36" s="752"/>
      <c r="BF36" s="752"/>
      <c r="BG36" s="752"/>
      <c r="BH36" s="752"/>
      <c r="BI36" s="752"/>
      <c r="BJ36" s="752"/>
      <c r="BK36" s="752"/>
      <c r="BL36" s="752"/>
      <c r="BM36" s="752"/>
      <c r="BN36" s="752"/>
      <c r="BO36" s="752"/>
      <c r="BP36" s="752"/>
      <c r="BQ36" s="752"/>
      <c r="BR36" s="752"/>
      <c r="BS36" s="752"/>
      <c r="BT36" s="752"/>
      <c r="BU36" s="752"/>
      <c r="BV36" s="752"/>
      <c r="BW36" s="752"/>
      <c r="BX36" s="752"/>
      <c r="BY36" s="752"/>
      <c r="BZ36" s="752"/>
      <c r="CA36" s="752"/>
      <c r="CB36" s="752"/>
      <c r="CC36" s="752"/>
      <c r="CD36" s="752"/>
      <c r="CE36" s="752"/>
      <c r="CF36" s="752"/>
      <c r="CG36" s="752"/>
      <c r="CH36" s="752"/>
      <c r="CI36" s="752"/>
      <c r="CJ36" s="752"/>
      <c r="CK36" s="752"/>
      <c r="CL36" s="752"/>
      <c r="CM36" s="752"/>
      <c r="CN36" s="752"/>
    </row>
    <row r="37" spans="1:92" s="202" customFormat="1" ht="29.25" customHeight="1" x14ac:dyDescent="0.2">
      <c r="A37" s="752"/>
      <c r="B37" s="752"/>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52"/>
      <c r="AL37" s="752"/>
      <c r="AM37" s="752"/>
      <c r="AN37" s="752"/>
      <c r="AO37" s="752"/>
      <c r="AP37" s="752"/>
      <c r="AQ37" s="752"/>
      <c r="AR37" s="752"/>
      <c r="AS37" s="752"/>
      <c r="AT37" s="752"/>
      <c r="AU37" s="752"/>
      <c r="AV37" s="752"/>
      <c r="AW37" s="752"/>
      <c r="AX37" s="752"/>
      <c r="AY37" s="752"/>
      <c r="AZ37" s="752"/>
      <c r="BA37" s="752"/>
      <c r="BB37" s="752"/>
      <c r="BC37" s="752"/>
      <c r="BD37" s="752"/>
      <c r="BE37" s="752"/>
      <c r="BF37" s="752"/>
      <c r="BG37" s="752"/>
      <c r="BH37" s="752"/>
      <c r="BI37" s="752"/>
      <c r="BJ37" s="752"/>
      <c r="BK37" s="752"/>
      <c r="BL37" s="752"/>
      <c r="BM37" s="752"/>
      <c r="BN37" s="752"/>
      <c r="BO37" s="752"/>
      <c r="BP37" s="752"/>
      <c r="BQ37" s="752"/>
      <c r="BR37" s="752"/>
      <c r="BS37" s="752"/>
      <c r="BT37" s="752"/>
      <c r="BU37" s="752"/>
      <c r="BV37" s="752"/>
      <c r="BW37" s="752"/>
      <c r="BX37" s="752"/>
      <c r="BY37" s="752"/>
      <c r="BZ37" s="752"/>
      <c r="CA37" s="752"/>
      <c r="CB37" s="752"/>
      <c r="CC37" s="752"/>
      <c r="CD37" s="752"/>
      <c r="CE37" s="752"/>
      <c r="CF37" s="752"/>
      <c r="CG37" s="752"/>
      <c r="CH37" s="752"/>
      <c r="CI37" s="752"/>
      <c r="CJ37" s="752"/>
      <c r="CK37" s="752"/>
      <c r="CL37" s="752"/>
      <c r="CM37" s="752"/>
      <c r="CN37" s="752"/>
    </row>
    <row r="38" spans="1:92" s="216" customFormat="1" ht="29.25" customHeight="1" x14ac:dyDescent="0.2">
      <c r="A38" s="752"/>
      <c r="B38" s="752"/>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2"/>
      <c r="AS38" s="752"/>
      <c r="AT38" s="752"/>
      <c r="AU38" s="752"/>
      <c r="AV38" s="752"/>
      <c r="AW38" s="752"/>
      <c r="AX38" s="752"/>
      <c r="AY38" s="752"/>
      <c r="AZ38" s="752"/>
      <c r="BA38" s="752"/>
      <c r="BB38" s="752"/>
      <c r="BC38" s="752"/>
      <c r="BD38" s="752"/>
      <c r="BE38" s="752"/>
      <c r="BF38" s="752"/>
      <c r="BG38" s="752"/>
      <c r="BH38" s="752"/>
      <c r="BI38" s="752"/>
      <c r="BJ38" s="752"/>
      <c r="BK38" s="752"/>
      <c r="BL38" s="752"/>
      <c r="BM38" s="752"/>
      <c r="BN38" s="752"/>
      <c r="BO38" s="752"/>
      <c r="BP38" s="752"/>
      <c r="BQ38" s="752"/>
      <c r="BR38" s="752"/>
      <c r="BS38" s="752"/>
      <c r="BT38" s="752"/>
      <c r="BU38" s="752"/>
      <c r="BV38" s="752"/>
      <c r="BW38" s="752"/>
      <c r="BX38" s="752"/>
      <c r="BY38" s="752"/>
      <c r="BZ38" s="752"/>
      <c r="CA38" s="752"/>
      <c r="CB38" s="752"/>
      <c r="CC38" s="752"/>
      <c r="CD38" s="752"/>
      <c r="CE38" s="752"/>
      <c r="CF38" s="752"/>
      <c r="CG38" s="752"/>
      <c r="CH38" s="752"/>
      <c r="CI38" s="752"/>
      <c r="CJ38" s="752"/>
      <c r="CK38" s="752"/>
      <c r="CL38" s="752"/>
      <c r="CM38" s="752"/>
      <c r="CN38" s="752"/>
    </row>
    <row r="39" spans="1:92" s="216" customFormat="1" ht="29.25" customHeight="1" x14ac:dyDescent="0.2">
      <c r="A39" s="752"/>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2"/>
      <c r="AS39" s="752"/>
      <c r="AT39" s="752"/>
      <c r="AU39" s="752"/>
      <c r="AV39" s="752"/>
      <c r="AW39" s="752"/>
      <c r="AX39" s="752"/>
      <c r="AY39" s="752"/>
      <c r="AZ39" s="752"/>
      <c r="BA39" s="752"/>
      <c r="BB39" s="752"/>
      <c r="BC39" s="752"/>
      <c r="BD39" s="752"/>
      <c r="BE39" s="752"/>
      <c r="BF39" s="752"/>
      <c r="BG39" s="752"/>
      <c r="BH39" s="752"/>
      <c r="BI39" s="752"/>
      <c r="BJ39" s="752"/>
      <c r="BK39" s="752"/>
      <c r="BL39" s="752"/>
      <c r="BM39" s="752"/>
      <c r="BN39" s="752"/>
      <c r="BO39" s="752"/>
      <c r="BP39" s="752"/>
      <c r="BQ39" s="752"/>
      <c r="BR39" s="752"/>
      <c r="BS39" s="752"/>
      <c r="BT39" s="752"/>
      <c r="BU39" s="752"/>
      <c r="BV39" s="752"/>
      <c r="BW39" s="752"/>
      <c r="BX39" s="752"/>
      <c r="BY39" s="752"/>
      <c r="BZ39" s="752"/>
      <c r="CA39" s="752"/>
      <c r="CB39" s="752"/>
      <c r="CC39" s="752"/>
      <c r="CD39" s="752"/>
      <c r="CE39" s="752"/>
      <c r="CF39" s="752"/>
      <c r="CG39" s="752"/>
      <c r="CH39" s="752"/>
      <c r="CI39" s="752"/>
      <c r="CJ39" s="752"/>
      <c r="CK39" s="752"/>
      <c r="CL39" s="752"/>
      <c r="CM39" s="752"/>
      <c r="CN39" s="752"/>
    </row>
    <row r="40" spans="1:92" s="216" customFormat="1" ht="29.25" customHeight="1" x14ac:dyDescent="0.2">
      <c r="A40" s="752"/>
      <c r="B40" s="752"/>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752"/>
      <c r="AQ40" s="752"/>
      <c r="AR40" s="752"/>
      <c r="AS40" s="752"/>
      <c r="AT40" s="752"/>
      <c r="AU40" s="752"/>
      <c r="AV40" s="752"/>
      <c r="AW40" s="752"/>
      <c r="AX40" s="752"/>
      <c r="AY40" s="752"/>
      <c r="AZ40" s="752"/>
      <c r="BA40" s="752"/>
      <c r="BB40" s="752"/>
      <c r="BC40" s="752"/>
      <c r="BD40" s="752"/>
      <c r="BE40" s="752"/>
      <c r="BF40" s="752"/>
      <c r="BG40" s="752"/>
      <c r="BH40" s="752"/>
      <c r="BI40" s="752"/>
      <c r="BJ40" s="752"/>
      <c r="BK40" s="752"/>
      <c r="BL40" s="752"/>
      <c r="BM40" s="752"/>
      <c r="BN40" s="752"/>
      <c r="BO40" s="752"/>
      <c r="BP40" s="752"/>
      <c r="BQ40" s="752"/>
      <c r="BR40" s="752"/>
      <c r="BS40" s="752"/>
      <c r="BT40" s="752"/>
      <c r="BU40" s="752"/>
      <c r="BV40" s="752"/>
      <c r="BW40" s="752"/>
      <c r="BX40" s="752"/>
      <c r="BY40" s="752"/>
      <c r="BZ40" s="752"/>
      <c r="CA40" s="752"/>
      <c r="CB40" s="752"/>
      <c r="CC40" s="752"/>
      <c r="CD40" s="752"/>
      <c r="CE40" s="752"/>
      <c r="CF40" s="752"/>
      <c r="CG40" s="752"/>
      <c r="CH40" s="752"/>
      <c r="CI40" s="752"/>
      <c r="CJ40" s="752"/>
      <c r="CK40" s="752"/>
      <c r="CL40" s="752"/>
      <c r="CM40" s="752"/>
      <c r="CN40" s="752"/>
    </row>
    <row r="41" spans="1:92" s="216" customFormat="1" ht="29.25" customHeight="1" x14ac:dyDescent="0.2">
      <c r="A41" s="752"/>
      <c r="B41" s="752"/>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2"/>
      <c r="AO41" s="752"/>
      <c r="AP41" s="752"/>
      <c r="AQ41" s="752"/>
      <c r="AR41" s="752"/>
      <c r="AS41" s="752"/>
      <c r="AT41" s="752"/>
      <c r="AU41" s="752"/>
      <c r="AV41" s="752"/>
      <c r="AW41" s="752"/>
      <c r="AX41" s="752"/>
      <c r="AY41" s="752"/>
      <c r="AZ41" s="752"/>
      <c r="BA41" s="752"/>
      <c r="BB41" s="752"/>
      <c r="BC41" s="752"/>
      <c r="BD41" s="752"/>
      <c r="BE41" s="752"/>
      <c r="BF41" s="752"/>
      <c r="BG41" s="752"/>
      <c r="BH41" s="752"/>
      <c r="BI41" s="752"/>
      <c r="BJ41" s="752"/>
      <c r="BK41" s="752"/>
      <c r="BL41" s="752"/>
      <c r="BM41" s="752"/>
      <c r="BN41" s="752"/>
      <c r="BO41" s="752"/>
      <c r="BP41" s="752"/>
      <c r="BQ41" s="752"/>
      <c r="BR41" s="752"/>
      <c r="BS41" s="752"/>
      <c r="BT41" s="752"/>
      <c r="BU41" s="752"/>
      <c r="BV41" s="752"/>
      <c r="BW41" s="752"/>
      <c r="BX41" s="752"/>
      <c r="BY41" s="752"/>
      <c r="BZ41" s="752"/>
      <c r="CA41" s="752"/>
      <c r="CB41" s="752"/>
      <c r="CC41" s="752"/>
      <c r="CD41" s="752"/>
      <c r="CE41" s="752"/>
      <c r="CF41" s="752"/>
      <c r="CG41" s="752"/>
      <c r="CH41" s="752"/>
      <c r="CI41" s="752"/>
      <c r="CJ41" s="752"/>
      <c r="CK41" s="752"/>
      <c r="CL41" s="752"/>
      <c r="CM41" s="752"/>
      <c r="CN41" s="752"/>
    </row>
    <row r="42" spans="1:92" s="216" customFormat="1" ht="29.25" customHeight="1" x14ac:dyDescent="0.2">
      <c r="A42" s="752"/>
      <c r="B42" s="752"/>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2"/>
      <c r="AT42" s="752"/>
      <c r="AU42" s="752"/>
      <c r="AV42" s="752"/>
      <c r="AW42" s="752"/>
      <c r="AX42" s="752"/>
      <c r="AY42" s="752"/>
      <c r="AZ42" s="752"/>
      <c r="BA42" s="752"/>
      <c r="BB42" s="752"/>
      <c r="BC42" s="752"/>
      <c r="BD42" s="752"/>
      <c r="BE42" s="752"/>
      <c r="BF42" s="752"/>
      <c r="BG42" s="752"/>
      <c r="BH42" s="752"/>
      <c r="BI42" s="752"/>
      <c r="BJ42" s="752"/>
      <c r="BK42" s="752"/>
      <c r="BL42" s="752"/>
      <c r="BM42" s="752"/>
      <c r="BN42" s="752"/>
      <c r="BO42" s="752"/>
      <c r="BP42" s="752"/>
      <c r="BQ42" s="752"/>
      <c r="BR42" s="752"/>
      <c r="BS42" s="752"/>
      <c r="BT42" s="752"/>
      <c r="BU42" s="752"/>
      <c r="BV42" s="752"/>
      <c r="BW42" s="752"/>
      <c r="BX42" s="752"/>
      <c r="BY42" s="752"/>
      <c r="BZ42" s="752"/>
      <c r="CA42" s="752"/>
      <c r="CB42" s="752"/>
      <c r="CC42" s="752"/>
      <c r="CD42" s="752"/>
      <c r="CE42" s="752"/>
      <c r="CF42" s="752"/>
      <c r="CG42" s="752"/>
      <c r="CH42" s="752"/>
      <c r="CI42" s="752"/>
      <c r="CJ42" s="752"/>
      <c r="CK42" s="752"/>
      <c r="CL42" s="752"/>
      <c r="CM42" s="752"/>
      <c r="CN42" s="752"/>
    </row>
    <row r="43" spans="1:92" s="216" customFormat="1" ht="27.75" customHeight="1" x14ac:dyDescent="0.2">
      <c r="A43" s="230"/>
      <c r="B43" s="230"/>
      <c r="C43" s="230"/>
      <c r="D43" s="230"/>
      <c r="E43" s="230"/>
      <c r="F43" s="230"/>
      <c r="G43" s="230"/>
      <c r="H43" s="230"/>
      <c r="I43" s="230"/>
      <c r="J43" s="230"/>
      <c r="K43" s="230"/>
      <c r="L43" s="230"/>
      <c r="M43" s="230"/>
      <c r="N43" s="230"/>
      <c r="O43" s="230"/>
      <c r="P43" s="231"/>
      <c r="Q43" s="231"/>
      <c r="R43" s="231"/>
      <c r="S43" s="231"/>
      <c r="T43" s="231"/>
      <c r="U43" s="231"/>
      <c r="V43" s="231"/>
      <c r="W43" s="231"/>
      <c r="X43" s="231"/>
      <c r="Y43" s="231"/>
      <c r="Z43" s="231"/>
      <c r="AA43" s="231"/>
      <c r="AB43" s="231"/>
      <c r="AC43" s="230"/>
      <c r="AD43" s="230"/>
      <c r="AE43" s="230"/>
      <c r="AF43" s="230"/>
      <c r="AG43" s="230"/>
      <c r="AH43" s="230"/>
      <c r="AI43" s="230"/>
      <c r="AJ43" s="230"/>
      <c r="AK43" s="230"/>
      <c r="AL43" s="230"/>
      <c r="AM43" s="230"/>
      <c r="AN43" s="230"/>
      <c r="AO43" s="230"/>
      <c r="AP43" s="230"/>
      <c r="AQ43" s="230"/>
      <c r="AR43" s="231"/>
      <c r="AS43" s="230"/>
      <c r="AT43" s="230"/>
      <c r="AU43" s="230"/>
      <c r="AV43" s="230"/>
      <c r="AW43" s="230"/>
      <c r="AX43" s="230"/>
      <c r="AY43" s="230"/>
      <c r="AZ43" s="230"/>
      <c r="BA43" s="230"/>
      <c r="BB43" s="230"/>
      <c r="BC43" s="230"/>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row>
    <row r="44" spans="1:92" s="68" customFormat="1" ht="27.75" customHeight="1" x14ac:dyDescent="0.2">
      <c r="A44" s="73"/>
      <c r="B44" s="73"/>
      <c r="C44" s="73"/>
      <c r="D44" s="73"/>
      <c r="E44" s="73"/>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0"/>
      <c r="AX44" s="70"/>
      <c r="AY44" s="70"/>
      <c r="AZ44" s="70"/>
      <c r="BA44" s="70"/>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66"/>
      <c r="CE44" s="66"/>
      <c r="CF44" s="66"/>
      <c r="CG44" s="66"/>
      <c r="CH44" s="66"/>
      <c r="CI44" s="66"/>
      <c r="CJ44" s="66"/>
      <c r="CK44" s="66"/>
      <c r="CL44" s="66"/>
      <c r="CM44" s="66"/>
      <c r="CN44" s="66"/>
    </row>
    <row r="45" spans="1:92" s="68" customFormat="1" ht="27.75" customHeight="1" x14ac:dyDescent="0.2">
      <c r="A45" s="73"/>
      <c r="B45" s="73"/>
      <c r="C45" s="73"/>
      <c r="D45" s="73"/>
      <c r="E45" s="73"/>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0"/>
      <c r="AX45" s="70"/>
      <c r="AY45" s="70"/>
      <c r="AZ45" s="70"/>
      <c r="BA45" s="70"/>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66"/>
      <c r="CE45" s="66"/>
      <c r="CF45" s="66"/>
      <c r="CG45" s="66"/>
      <c r="CH45" s="66"/>
      <c r="CI45" s="66"/>
      <c r="CJ45" s="66"/>
      <c r="CK45" s="66"/>
      <c r="CL45" s="66"/>
      <c r="CM45" s="66"/>
      <c r="CN45" s="66"/>
    </row>
    <row r="46" spans="1:92" s="68" customFormat="1" ht="27.75" customHeight="1"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row>
    <row r="47" spans="1:92" s="68" customFormat="1" ht="27.75" customHeight="1" x14ac:dyDescent="0.2">
      <c r="A47" s="88"/>
      <c r="B47" s="88"/>
      <c r="C47" s="88"/>
      <c r="D47" s="88"/>
      <c r="E47" s="88"/>
      <c r="F47" s="88"/>
      <c r="G47" s="88"/>
      <c r="H47" s="88"/>
      <c r="I47" s="88"/>
      <c r="J47" s="88"/>
      <c r="K47" s="88"/>
      <c r="L47" s="88"/>
      <c r="M47" s="88"/>
      <c r="N47" s="88"/>
      <c r="O47" s="91"/>
      <c r="P47" s="91"/>
      <c r="Q47" s="91"/>
      <c r="R47" s="91"/>
      <c r="S47" s="91"/>
      <c r="T47" s="69"/>
      <c r="U47" s="69"/>
      <c r="V47" s="69"/>
      <c r="W47" s="69"/>
      <c r="X47" s="69"/>
      <c r="Y47" s="91"/>
      <c r="Z47" s="91"/>
      <c r="AA47" s="91"/>
      <c r="AB47" s="91"/>
      <c r="AC47" s="69"/>
      <c r="AD47" s="69"/>
      <c r="AE47" s="69"/>
      <c r="AF47" s="69"/>
      <c r="AG47" s="69"/>
      <c r="AH47" s="91"/>
      <c r="AI47" s="91"/>
      <c r="AJ47" s="91"/>
      <c r="AK47" s="91"/>
      <c r="AL47" s="69"/>
      <c r="AM47" s="69"/>
      <c r="AN47" s="69"/>
      <c r="AO47" s="69"/>
      <c r="AP47" s="69"/>
      <c r="AQ47" s="91"/>
      <c r="AR47" s="91"/>
      <c r="AS47" s="91"/>
      <c r="AT47" s="91"/>
      <c r="AV47" s="88"/>
      <c r="AW47" s="88"/>
      <c r="AX47" s="88"/>
      <c r="AY47" s="88"/>
      <c r="AZ47" s="88"/>
      <c r="BA47" s="88"/>
      <c r="BB47" s="88"/>
      <c r="BC47" s="88"/>
      <c r="BD47" s="88"/>
      <c r="BE47" s="88"/>
      <c r="BF47" s="88"/>
      <c r="BG47" s="88"/>
      <c r="BH47" s="72"/>
      <c r="BM47" s="72"/>
      <c r="BN47" s="72"/>
      <c r="BO47" s="72"/>
      <c r="BP47" s="72"/>
      <c r="BQ47" s="72"/>
      <c r="BV47" s="72"/>
      <c r="BW47" s="72"/>
      <c r="BX47" s="72"/>
      <c r="BY47" s="72"/>
      <c r="BZ47" s="72"/>
      <c r="CE47" s="72"/>
      <c r="CF47" s="72"/>
      <c r="CG47" s="72"/>
      <c r="CH47" s="72"/>
      <c r="CI47" s="72"/>
      <c r="CN47" s="72"/>
    </row>
    <row r="48" spans="1:92" s="68" customFormat="1" ht="57" customHeight="1"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row>
    <row r="49" spans="1:93" s="68" customFormat="1" ht="16.5" customHeight="1" x14ac:dyDescent="0.2">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5"/>
      <c r="AT49" s="145"/>
      <c r="AU49" s="145"/>
      <c r="AV49" s="145"/>
      <c r="AW49" s="145"/>
      <c r="AX49" s="145"/>
      <c r="AY49" s="145"/>
      <c r="AZ49" s="145"/>
      <c r="BA49" s="145"/>
      <c r="BB49" s="145"/>
      <c r="BC49" s="290" t="str">
        <f>$BM$2</f>
        <v>事業番号</v>
      </c>
      <c r="BD49" s="291"/>
      <c r="BE49" s="767" t="str">
        <f>$BO$2&amp;""</f>
        <v/>
      </c>
      <c r="BF49" s="767"/>
      <c r="BG49" s="767"/>
      <c r="BH49" s="767"/>
      <c r="BI49" s="767"/>
      <c r="BJ49" s="767"/>
      <c r="BK49" s="767"/>
      <c r="BL49" s="767"/>
      <c r="BM49" s="767"/>
      <c r="BN49" s="767"/>
      <c r="BO49" s="767"/>
      <c r="BP49" s="767"/>
      <c r="BQ49" s="767"/>
      <c r="BR49" s="767"/>
      <c r="BS49" s="767"/>
      <c r="BT49" s="767"/>
      <c r="BU49" s="767"/>
      <c r="BV49" s="767"/>
      <c r="BW49" s="767"/>
      <c r="BX49" s="767"/>
      <c r="BY49" s="767"/>
      <c r="BZ49" s="767"/>
      <c r="CA49" s="767"/>
      <c r="CB49" s="767"/>
      <c r="CC49" s="767"/>
      <c r="CD49" s="767"/>
      <c r="CE49" s="767"/>
      <c r="CF49" s="767"/>
      <c r="CG49" s="767"/>
      <c r="CH49" s="767"/>
      <c r="CI49" s="767"/>
      <c r="CJ49" s="767"/>
      <c r="CK49" s="767"/>
      <c r="CL49" s="767"/>
      <c r="CM49" s="144"/>
      <c r="CN49" s="144"/>
    </row>
    <row r="50" spans="1:93" ht="17.25" customHeight="1" x14ac:dyDescent="0.2">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290" t="str">
        <f>$BM$3</f>
        <v>申請者名</v>
      </c>
      <c r="BD50" s="291"/>
      <c r="BE50" s="767" t="str">
        <f>$BO$3&amp;""</f>
        <v/>
      </c>
      <c r="BF50" s="767"/>
      <c r="BG50" s="767"/>
      <c r="BH50" s="767"/>
      <c r="BI50" s="767"/>
      <c r="BJ50" s="767"/>
      <c r="BK50" s="767"/>
      <c r="BL50" s="767"/>
      <c r="BM50" s="767"/>
      <c r="BN50" s="767"/>
      <c r="BO50" s="767"/>
      <c r="BP50" s="767"/>
      <c r="BQ50" s="767"/>
      <c r="BR50" s="767"/>
      <c r="BS50" s="767"/>
      <c r="BT50" s="767"/>
      <c r="BU50" s="767"/>
      <c r="BV50" s="767"/>
      <c r="BW50" s="767"/>
      <c r="BX50" s="767"/>
      <c r="BY50" s="767"/>
      <c r="BZ50" s="767"/>
      <c r="CA50" s="767"/>
      <c r="CB50" s="767"/>
      <c r="CC50" s="767"/>
      <c r="CD50" s="767"/>
      <c r="CE50" s="767"/>
      <c r="CF50" s="767"/>
      <c r="CG50" s="767"/>
      <c r="CH50" s="767"/>
      <c r="CI50" s="767"/>
      <c r="CJ50" s="767"/>
      <c r="CK50" s="767"/>
      <c r="CL50" s="767"/>
      <c r="CM50" s="145"/>
      <c r="CN50" s="145"/>
      <c r="CO50" s="145"/>
    </row>
    <row r="51" spans="1:93" ht="18" customHeight="1" x14ac:dyDescent="0.2">
      <c r="A51" s="749" t="s">
        <v>125</v>
      </c>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49"/>
      <c r="AY51" s="749"/>
      <c r="AZ51" s="749"/>
      <c r="BA51" s="749"/>
      <c r="BB51" s="749"/>
      <c r="BC51" s="749"/>
      <c r="BD51" s="749"/>
      <c r="BE51" s="749"/>
      <c r="BF51" s="749"/>
      <c r="BG51" s="749"/>
      <c r="BH51" s="749"/>
      <c r="BI51" s="749"/>
      <c r="BJ51" s="749"/>
      <c r="BK51" s="749"/>
      <c r="BL51" s="749"/>
      <c r="BM51" s="749"/>
      <c r="BN51" s="749"/>
      <c r="BO51" s="749"/>
      <c r="BP51" s="749"/>
      <c r="BQ51" s="749"/>
      <c r="BR51" s="749"/>
      <c r="BS51" s="749"/>
      <c r="BT51" s="749"/>
      <c r="BU51" s="749"/>
      <c r="BV51" s="749"/>
      <c r="BW51" s="749"/>
      <c r="BX51" s="749"/>
      <c r="BY51" s="749"/>
      <c r="BZ51" s="749"/>
      <c r="CA51" s="749"/>
      <c r="CB51" s="749"/>
      <c r="CC51" s="749"/>
      <c r="CD51" s="749"/>
      <c r="CE51" s="749"/>
      <c r="CF51" s="749"/>
      <c r="CG51" s="749"/>
      <c r="CH51" s="749"/>
      <c r="CI51" s="749"/>
      <c r="CJ51" s="749"/>
      <c r="CK51" s="749"/>
      <c r="CL51" s="749"/>
      <c r="CM51" s="749"/>
      <c r="CN51" s="749"/>
    </row>
    <row r="52" spans="1:93" ht="18" customHeight="1" x14ac:dyDescent="0.2">
      <c r="C52" s="52"/>
      <c r="D52" s="52"/>
      <c r="E52" s="53"/>
      <c r="F52" s="53"/>
      <c r="G52" s="54"/>
      <c r="H52" s="54"/>
      <c r="I52" s="52"/>
      <c r="J52" s="55"/>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119"/>
    </row>
    <row r="53" spans="1:93" s="216" customFormat="1" ht="23.25" customHeight="1" x14ac:dyDescent="0.2">
      <c r="A53" s="616" t="s">
        <v>129</v>
      </c>
      <c r="B53" s="616"/>
      <c r="C53" s="616"/>
      <c r="D53" s="616"/>
      <c r="E53" s="616"/>
      <c r="F53" s="616"/>
      <c r="G53" s="616"/>
      <c r="H53" s="616"/>
      <c r="I53" s="616"/>
      <c r="J53" s="616"/>
      <c r="K53" s="616"/>
      <c r="L53" s="607"/>
      <c r="M53" s="607"/>
      <c r="N53" s="607"/>
      <c r="O53" s="607"/>
      <c r="P53" s="607"/>
      <c r="Q53" s="607"/>
      <c r="R53" s="607"/>
      <c r="S53" s="607"/>
      <c r="T53" s="607"/>
      <c r="U53" s="607"/>
      <c r="V53" s="607"/>
      <c r="W53" s="607"/>
      <c r="X53" s="607"/>
      <c r="Y53" s="233"/>
      <c r="Z53" s="233"/>
      <c r="AA53" s="233"/>
      <c r="AB53" s="233"/>
      <c r="AC53" s="214"/>
      <c r="AD53" s="214"/>
      <c r="AE53" s="214"/>
      <c r="AF53" s="214"/>
      <c r="AG53" s="214"/>
      <c r="AH53" s="233"/>
      <c r="AI53" s="233"/>
      <c r="AJ53" s="233"/>
      <c r="AK53" s="233"/>
      <c r="AL53" s="214"/>
      <c r="AM53" s="214"/>
      <c r="AN53" s="214"/>
      <c r="AO53" s="214"/>
      <c r="AP53" s="214"/>
      <c r="AQ53" s="233"/>
      <c r="AR53" s="233"/>
      <c r="AS53" s="233"/>
      <c r="AT53" s="233"/>
      <c r="AV53" s="234"/>
      <c r="AW53" s="234"/>
      <c r="AX53" s="234"/>
      <c r="AY53" s="234"/>
      <c r="AZ53" s="234"/>
      <c r="BA53" s="234"/>
      <c r="BB53" s="234"/>
      <c r="BC53" s="234"/>
      <c r="BD53" s="234"/>
      <c r="BE53" s="234"/>
      <c r="BF53" s="234"/>
      <c r="BG53" s="234"/>
      <c r="BH53" s="230"/>
      <c r="BM53" s="230"/>
      <c r="BN53" s="230"/>
      <c r="BO53" s="230"/>
      <c r="BP53" s="230"/>
      <c r="BQ53" s="230"/>
      <c r="BV53" s="230"/>
      <c r="BW53" s="230"/>
      <c r="BX53" s="230"/>
      <c r="BY53" s="230"/>
      <c r="BZ53" s="230"/>
      <c r="CE53" s="230"/>
      <c r="CF53" s="230"/>
      <c r="CG53" s="230"/>
      <c r="CH53" s="230"/>
      <c r="CI53" s="230"/>
      <c r="CN53" s="230"/>
    </row>
    <row r="54" spans="1:93" s="216" customFormat="1" ht="33" customHeight="1" x14ac:dyDescent="0.2">
      <c r="A54" s="636" t="s">
        <v>130</v>
      </c>
      <c r="B54" s="637"/>
      <c r="C54" s="637"/>
      <c r="D54" s="637"/>
      <c r="E54" s="637"/>
      <c r="F54" s="637"/>
      <c r="G54" s="637"/>
      <c r="H54" s="637"/>
      <c r="I54" s="637"/>
      <c r="J54" s="637"/>
      <c r="K54" s="638"/>
      <c r="L54" s="761" t="str">
        <f>IF(BD15="","",BD15)</f>
        <v/>
      </c>
      <c r="M54" s="762"/>
      <c r="N54" s="762"/>
      <c r="O54" s="762"/>
      <c r="P54" s="762"/>
      <c r="Q54" s="762"/>
      <c r="R54" s="762"/>
      <c r="S54" s="762"/>
      <c r="T54" s="762"/>
      <c r="U54" s="762"/>
      <c r="V54" s="762"/>
      <c r="W54" s="762"/>
      <c r="X54" s="762"/>
      <c r="Y54" s="762"/>
      <c r="Z54" s="762"/>
      <c r="AA54" s="762"/>
      <c r="AB54" s="762"/>
      <c r="AC54" s="762"/>
      <c r="AD54" s="762"/>
      <c r="AE54" s="762"/>
      <c r="AF54" s="762"/>
      <c r="AG54" s="762"/>
      <c r="AH54" s="762"/>
      <c r="AI54" s="762"/>
      <c r="AJ54" s="762"/>
      <c r="AK54" s="762"/>
      <c r="AL54" s="762"/>
      <c r="AM54" s="762"/>
      <c r="AN54" s="762"/>
      <c r="AO54" s="762"/>
      <c r="AP54" s="762"/>
      <c r="AQ54" s="762"/>
      <c r="AR54" s="762"/>
      <c r="AS54" s="762"/>
      <c r="AT54" s="762"/>
      <c r="AU54" s="762"/>
      <c r="AV54" s="762"/>
      <c r="AW54" s="762"/>
      <c r="AX54" s="762"/>
      <c r="AY54" s="762"/>
      <c r="AZ54" s="762"/>
      <c r="BA54" s="762"/>
      <c r="BB54" s="762"/>
      <c r="BC54" s="763"/>
      <c r="BD54" s="235"/>
      <c r="BE54" s="236" t="s">
        <v>175</v>
      </c>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5"/>
      <c r="CG54" s="235"/>
      <c r="CH54" s="235"/>
      <c r="CI54" s="235"/>
      <c r="CJ54" s="235"/>
      <c r="CK54" s="235"/>
      <c r="CL54" s="235"/>
      <c r="CM54" s="235"/>
      <c r="CN54" s="235"/>
    </row>
    <row r="55" spans="1:93" s="223" customFormat="1" ht="33" customHeight="1" x14ac:dyDescent="0.2">
      <c r="A55" s="636" t="s">
        <v>25</v>
      </c>
      <c r="B55" s="637"/>
      <c r="C55" s="637"/>
      <c r="D55" s="637"/>
      <c r="E55" s="637"/>
      <c r="F55" s="637"/>
      <c r="G55" s="637"/>
      <c r="H55" s="637"/>
      <c r="I55" s="637"/>
      <c r="J55" s="637"/>
      <c r="K55" s="638"/>
      <c r="L55" s="744" t="s">
        <v>75</v>
      </c>
      <c r="M55" s="739"/>
      <c r="N55" s="740"/>
      <c r="O55" s="740"/>
      <c r="P55" s="740"/>
      <c r="Q55" s="740"/>
      <c r="R55" s="740"/>
      <c r="S55" s="740"/>
      <c r="T55" s="740"/>
      <c r="U55" s="740"/>
      <c r="V55" s="740"/>
      <c r="W55" s="739" t="s">
        <v>76</v>
      </c>
      <c r="X55" s="739"/>
      <c r="Y55" s="740"/>
      <c r="Z55" s="740"/>
      <c r="AA55" s="740"/>
      <c r="AB55" s="740"/>
      <c r="AC55" s="740"/>
      <c r="AD55" s="740"/>
      <c r="AE55" s="740"/>
      <c r="AF55" s="740"/>
      <c r="AG55" s="740"/>
      <c r="AH55" s="739" t="s">
        <v>90</v>
      </c>
      <c r="AI55" s="739"/>
      <c r="AJ55" s="740"/>
      <c r="AK55" s="740"/>
      <c r="AL55" s="740"/>
      <c r="AM55" s="740"/>
      <c r="AN55" s="740"/>
      <c r="AO55" s="740"/>
      <c r="AP55" s="740"/>
      <c r="AQ55" s="740"/>
      <c r="AR55" s="743"/>
      <c r="AS55" s="754" t="s">
        <v>91</v>
      </c>
      <c r="AT55" s="755"/>
      <c r="AU55" s="755"/>
      <c r="AV55" s="755"/>
      <c r="AW55" s="755"/>
      <c r="AX55" s="755"/>
      <c r="AY55" s="755"/>
      <c r="AZ55" s="755"/>
      <c r="BA55" s="755"/>
      <c r="BB55" s="755"/>
      <c r="BC55" s="756"/>
      <c r="BD55" s="757"/>
      <c r="BE55" s="758"/>
      <c r="BF55" s="758"/>
      <c r="BG55" s="758"/>
      <c r="BH55" s="758"/>
      <c r="BI55" s="758"/>
      <c r="BJ55" s="758"/>
      <c r="BK55" s="758"/>
      <c r="BL55" s="758"/>
      <c r="BM55" s="758"/>
      <c r="BN55" s="758"/>
      <c r="BO55" s="758"/>
      <c r="BP55" s="758"/>
      <c r="BQ55" s="758"/>
      <c r="BR55" s="758"/>
      <c r="BS55" s="759" t="s">
        <v>169</v>
      </c>
      <c r="BT55" s="759"/>
      <c r="BU55" s="758"/>
      <c r="BV55" s="758"/>
      <c r="BW55" s="758"/>
      <c r="BX55" s="758"/>
      <c r="BY55" s="758"/>
      <c r="BZ55" s="758"/>
      <c r="CA55" s="758"/>
      <c r="CB55" s="758"/>
      <c r="CC55" s="758"/>
      <c r="CD55" s="758"/>
      <c r="CE55" s="758"/>
      <c r="CF55" s="758"/>
      <c r="CG55" s="758"/>
      <c r="CH55" s="758"/>
      <c r="CI55" s="758"/>
      <c r="CJ55" s="758"/>
      <c r="CK55" s="758"/>
      <c r="CL55" s="758"/>
      <c r="CM55" s="758"/>
      <c r="CN55" s="760"/>
      <c r="CO55" s="206"/>
    </row>
    <row r="56" spans="1:93" s="216" customFormat="1" ht="33" customHeight="1" x14ac:dyDescent="0.2">
      <c r="A56" s="671" t="s">
        <v>26</v>
      </c>
      <c r="B56" s="673"/>
      <c r="C56" s="637"/>
      <c r="D56" s="637"/>
      <c r="E56" s="637"/>
      <c r="F56" s="637"/>
      <c r="G56" s="637"/>
      <c r="H56" s="637"/>
      <c r="I56" s="637"/>
      <c r="J56" s="637"/>
      <c r="K56" s="638"/>
      <c r="L56" s="744" t="s">
        <v>75</v>
      </c>
      <c r="M56" s="739"/>
      <c r="N56" s="740"/>
      <c r="O56" s="740"/>
      <c r="P56" s="740"/>
      <c r="Q56" s="740"/>
      <c r="R56" s="740"/>
      <c r="S56" s="740"/>
      <c r="T56" s="740"/>
      <c r="U56" s="740"/>
      <c r="V56" s="740"/>
      <c r="W56" s="739" t="s">
        <v>76</v>
      </c>
      <c r="X56" s="739"/>
      <c r="Y56" s="740"/>
      <c r="Z56" s="740"/>
      <c r="AA56" s="740"/>
      <c r="AB56" s="740"/>
      <c r="AC56" s="740"/>
      <c r="AD56" s="740"/>
      <c r="AE56" s="740"/>
      <c r="AF56" s="740"/>
      <c r="AG56" s="740"/>
      <c r="AH56" s="739" t="s">
        <v>90</v>
      </c>
      <c r="AI56" s="739"/>
      <c r="AJ56" s="740"/>
      <c r="AK56" s="740"/>
      <c r="AL56" s="740"/>
      <c r="AM56" s="740"/>
      <c r="AN56" s="740"/>
      <c r="AO56" s="740"/>
      <c r="AP56" s="740"/>
      <c r="AQ56" s="740"/>
      <c r="AR56" s="743"/>
      <c r="AS56" s="646" t="s">
        <v>27</v>
      </c>
      <c r="AT56" s="647"/>
      <c r="AU56" s="647"/>
      <c r="AV56" s="647"/>
      <c r="AW56" s="647"/>
      <c r="AX56" s="647"/>
      <c r="AY56" s="647"/>
      <c r="AZ56" s="647"/>
      <c r="BA56" s="647"/>
      <c r="BB56" s="647"/>
      <c r="BC56" s="648"/>
      <c r="BD56" s="744" t="s">
        <v>75</v>
      </c>
      <c r="BE56" s="739"/>
      <c r="BF56" s="743"/>
      <c r="BG56" s="745"/>
      <c r="BH56" s="745"/>
      <c r="BI56" s="745"/>
      <c r="BJ56" s="745"/>
      <c r="BK56" s="745"/>
      <c r="BL56" s="745"/>
      <c r="BM56" s="745"/>
      <c r="BN56" s="746"/>
      <c r="BO56" s="751" t="s">
        <v>92</v>
      </c>
      <c r="BP56" s="751"/>
      <c r="BQ56" s="743"/>
      <c r="BR56" s="745"/>
      <c r="BS56" s="745"/>
      <c r="BT56" s="745"/>
      <c r="BU56" s="745"/>
      <c r="BV56" s="745"/>
      <c r="BW56" s="745"/>
      <c r="BX56" s="745"/>
      <c r="BY56" s="745"/>
      <c r="BZ56" s="746"/>
      <c r="CA56" s="739" t="s">
        <v>90</v>
      </c>
      <c r="CB56" s="739"/>
      <c r="CC56" s="743"/>
      <c r="CD56" s="745"/>
      <c r="CE56" s="745"/>
      <c r="CF56" s="745"/>
      <c r="CG56" s="745"/>
      <c r="CH56" s="745"/>
      <c r="CI56" s="745"/>
      <c r="CJ56" s="745"/>
      <c r="CK56" s="745"/>
      <c r="CL56" s="745"/>
      <c r="CM56" s="745"/>
      <c r="CN56" s="745"/>
    </row>
    <row r="57" spans="1:93" s="216" customFormat="1" ht="22.5" customHeight="1" x14ac:dyDescent="0.2">
      <c r="A57" s="237"/>
      <c r="B57" s="237"/>
      <c r="C57" s="238"/>
      <c r="D57" s="238"/>
      <c r="E57" s="238"/>
      <c r="F57" s="238"/>
      <c r="G57" s="238"/>
      <c r="H57" s="238"/>
      <c r="I57" s="238"/>
      <c r="J57" s="238"/>
      <c r="K57" s="238"/>
      <c r="L57" s="239"/>
      <c r="M57" s="239"/>
      <c r="N57" s="240"/>
      <c r="O57" s="240"/>
      <c r="P57" s="240"/>
      <c r="Q57" s="240"/>
      <c r="R57" s="240"/>
      <c r="S57" s="240"/>
      <c r="T57" s="240"/>
      <c r="U57" s="240"/>
      <c r="V57" s="240"/>
      <c r="W57" s="239"/>
      <c r="X57" s="239"/>
      <c r="Y57" s="240"/>
      <c r="Z57" s="240"/>
      <c r="AA57" s="240"/>
      <c r="AB57" s="240"/>
      <c r="AC57" s="240"/>
      <c r="AD57" s="240"/>
      <c r="AE57" s="240"/>
      <c r="AF57" s="240"/>
      <c r="AG57" s="240"/>
      <c r="AH57" s="239"/>
      <c r="AI57" s="239"/>
      <c r="AJ57" s="240"/>
      <c r="AK57" s="240"/>
      <c r="AL57" s="240"/>
      <c r="AM57" s="240"/>
      <c r="AN57" s="240"/>
      <c r="AO57" s="240"/>
      <c r="AP57" s="240"/>
      <c r="AQ57" s="240"/>
      <c r="AR57" s="240"/>
      <c r="AS57" s="238"/>
      <c r="AT57" s="238"/>
      <c r="AU57" s="238"/>
      <c r="AV57" s="238"/>
      <c r="AW57" s="238"/>
      <c r="AX57" s="238"/>
      <c r="AY57" s="238"/>
      <c r="AZ57" s="238"/>
      <c r="BA57" s="238"/>
      <c r="BB57" s="238"/>
      <c r="BC57" s="238"/>
      <c r="BD57" s="241"/>
      <c r="BE57" s="239"/>
      <c r="BF57" s="239"/>
      <c r="BG57" s="240"/>
      <c r="BH57" s="240"/>
      <c r="BI57" s="240"/>
      <c r="BJ57" s="240"/>
      <c r="BK57" s="240"/>
      <c r="BL57" s="240"/>
      <c r="BM57" s="240"/>
      <c r="BN57" s="240"/>
      <c r="BO57" s="240"/>
      <c r="BP57" s="239"/>
      <c r="BQ57" s="239"/>
      <c r="BR57" s="240"/>
      <c r="BS57" s="240"/>
      <c r="BT57" s="240"/>
      <c r="BU57" s="240"/>
      <c r="BV57" s="240"/>
      <c r="BW57" s="240"/>
      <c r="BX57" s="240"/>
      <c r="BY57" s="240"/>
      <c r="BZ57" s="240"/>
      <c r="CA57" s="240"/>
      <c r="CB57" s="239"/>
      <c r="CC57" s="239"/>
      <c r="CD57" s="240"/>
      <c r="CE57" s="240"/>
      <c r="CF57" s="240"/>
      <c r="CG57" s="240"/>
      <c r="CH57" s="240"/>
      <c r="CI57" s="240"/>
      <c r="CJ57" s="240"/>
      <c r="CK57" s="240"/>
      <c r="CL57" s="240"/>
      <c r="CM57" s="240"/>
      <c r="CN57" s="240"/>
    </row>
    <row r="58" spans="1:93" s="216" customFormat="1" ht="22.5" customHeight="1" x14ac:dyDescent="0.2">
      <c r="A58" s="237"/>
      <c r="B58" s="237"/>
      <c r="C58" s="238"/>
      <c r="D58" s="238"/>
      <c r="E58" s="238"/>
      <c r="F58" s="238"/>
      <c r="G58" s="238"/>
      <c r="H58" s="238"/>
      <c r="I58" s="238"/>
      <c r="J58" s="238"/>
      <c r="K58" s="238"/>
      <c r="L58" s="239"/>
      <c r="M58" s="239"/>
      <c r="N58" s="240"/>
      <c r="O58" s="240"/>
      <c r="P58" s="240"/>
      <c r="Q58" s="240"/>
      <c r="R58" s="240"/>
      <c r="S58" s="240"/>
      <c r="T58" s="240"/>
      <c r="U58" s="240"/>
      <c r="V58" s="240"/>
      <c r="W58" s="239"/>
      <c r="X58" s="239"/>
      <c r="Y58" s="240"/>
      <c r="Z58" s="240"/>
      <c r="AA58" s="240"/>
      <c r="AB58" s="240"/>
      <c r="AC58" s="240"/>
      <c r="AD58" s="240"/>
      <c r="AE58" s="240"/>
      <c r="AF58" s="240"/>
      <c r="AG58" s="240"/>
      <c r="AH58" s="239"/>
      <c r="AI58" s="239"/>
      <c r="AJ58" s="240"/>
      <c r="AK58" s="240"/>
      <c r="AL58" s="240"/>
      <c r="AM58" s="240"/>
      <c r="AN58" s="240"/>
      <c r="AO58" s="240"/>
      <c r="AP58" s="240"/>
      <c r="AQ58" s="240"/>
      <c r="AR58" s="240"/>
      <c r="AS58" s="238"/>
      <c r="AT58" s="238"/>
      <c r="AU58" s="238"/>
      <c r="AV58" s="238"/>
      <c r="AW58" s="238"/>
      <c r="AX58" s="238"/>
      <c r="AY58" s="238"/>
      <c r="AZ58" s="238"/>
      <c r="BA58" s="238"/>
      <c r="BB58" s="238"/>
      <c r="BC58" s="238"/>
      <c r="BD58" s="241"/>
      <c r="BE58" s="239"/>
      <c r="BF58" s="239"/>
      <c r="BG58" s="240"/>
      <c r="BH58" s="240"/>
      <c r="BI58" s="240"/>
      <c r="BJ58" s="240"/>
      <c r="BK58" s="240"/>
      <c r="BL58" s="240"/>
      <c r="BM58" s="240"/>
      <c r="BN58" s="240"/>
      <c r="BO58" s="240"/>
      <c r="BP58" s="239"/>
      <c r="BQ58" s="239"/>
      <c r="BR58" s="240"/>
      <c r="BS58" s="240"/>
      <c r="BT58" s="240"/>
      <c r="BU58" s="240"/>
      <c r="BV58" s="240"/>
      <c r="BW58" s="240"/>
      <c r="BX58" s="240"/>
      <c r="BY58" s="240"/>
      <c r="BZ58" s="240"/>
      <c r="CA58" s="240"/>
      <c r="CB58" s="239"/>
      <c r="CC58" s="239"/>
      <c r="CD58" s="240"/>
      <c r="CE58" s="240"/>
      <c r="CF58" s="240"/>
      <c r="CG58" s="240"/>
      <c r="CH58" s="240"/>
      <c r="CI58" s="240"/>
      <c r="CJ58" s="240"/>
      <c r="CK58" s="240"/>
      <c r="CL58" s="240"/>
      <c r="CM58" s="240"/>
      <c r="CN58" s="240"/>
    </row>
    <row r="59" spans="1:93" ht="18" customHeight="1" x14ac:dyDescent="0.2">
      <c r="A59" s="627" t="s">
        <v>131</v>
      </c>
      <c r="B59" s="627"/>
      <c r="C59" s="627"/>
      <c r="D59" s="627"/>
      <c r="E59" s="627"/>
      <c r="F59" s="627"/>
      <c r="G59" s="627"/>
      <c r="H59" s="627"/>
      <c r="I59" s="627"/>
      <c r="J59" s="627"/>
      <c r="K59" s="627"/>
      <c r="L59" s="627"/>
      <c r="M59" s="627"/>
      <c r="N59" s="627"/>
      <c r="O59" s="627"/>
      <c r="P59" s="627"/>
      <c r="Q59" s="627"/>
      <c r="R59" s="627"/>
      <c r="S59" s="627"/>
      <c r="T59" s="627"/>
      <c r="U59" s="627"/>
      <c r="V59" s="627"/>
      <c r="W59" s="627"/>
      <c r="X59" s="627"/>
      <c r="Y59" s="93"/>
      <c r="Z59" s="93"/>
      <c r="AA59" s="93"/>
      <c r="AB59" s="93"/>
      <c r="AC59" s="93"/>
      <c r="AD59" s="93"/>
      <c r="AE59" s="93"/>
      <c r="AF59" s="93"/>
      <c r="AG59" s="93"/>
      <c r="AH59" s="93"/>
      <c r="AI59" s="93"/>
      <c r="AJ59" s="93"/>
      <c r="AK59" s="93"/>
      <c r="AL59" s="93"/>
      <c r="AM59" s="93"/>
      <c r="AN59" s="93"/>
      <c r="AO59" s="93"/>
      <c r="AP59" s="93"/>
      <c r="AQ59" s="93"/>
      <c r="AR59" s="93"/>
      <c r="AS59" s="93"/>
      <c r="AT59" s="93"/>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row>
    <row r="60" spans="1:93" ht="33" customHeight="1" x14ac:dyDescent="0.2">
      <c r="A60" s="636" t="s">
        <v>24</v>
      </c>
      <c r="B60" s="637"/>
      <c r="C60" s="637"/>
      <c r="D60" s="637"/>
      <c r="E60" s="637"/>
      <c r="F60" s="637"/>
      <c r="G60" s="637"/>
      <c r="H60" s="637"/>
      <c r="I60" s="637"/>
      <c r="J60" s="637"/>
      <c r="K60" s="638"/>
      <c r="L60" s="639" t="s">
        <v>80</v>
      </c>
      <c r="M60" s="631"/>
      <c r="N60" s="631"/>
      <c r="O60" s="633" t="s">
        <v>61</v>
      </c>
      <c r="P60" s="633"/>
      <c r="Q60" s="633"/>
      <c r="R60" s="633"/>
      <c r="S60" s="633"/>
      <c r="T60" s="633"/>
      <c r="U60" s="633"/>
      <c r="V60" s="633"/>
      <c r="W60" s="633"/>
      <c r="X60" s="633"/>
      <c r="Y60" s="633"/>
      <c r="Z60" s="633"/>
      <c r="AA60" s="633"/>
      <c r="AB60" s="633"/>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3"/>
    </row>
    <row r="61" spans="1:93" ht="33" customHeight="1" x14ac:dyDescent="0.2">
      <c r="A61" s="636" t="s">
        <v>23</v>
      </c>
      <c r="B61" s="637"/>
      <c r="C61" s="637"/>
      <c r="D61" s="637"/>
      <c r="E61" s="637"/>
      <c r="F61" s="637"/>
      <c r="G61" s="637"/>
      <c r="H61" s="637"/>
      <c r="I61" s="637"/>
      <c r="J61" s="637"/>
      <c r="K61" s="638"/>
      <c r="L61" s="634" t="s">
        <v>8</v>
      </c>
      <c r="M61" s="635"/>
      <c r="N61" s="635"/>
      <c r="O61" s="633" t="s">
        <v>62</v>
      </c>
      <c r="P61" s="633"/>
      <c r="Q61" s="633"/>
      <c r="R61" s="633"/>
      <c r="S61" s="633"/>
      <c r="T61" s="633"/>
      <c r="U61" s="633"/>
      <c r="V61" s="633"/>
      <c r="W61" s="633"/>
      <c r="X61" s="633"/>
      <c r="Y61" s="633"/>
      <c r="Z61" s="633"/>
      <c r="AA61" s="633"/>
      <c r="AB61" s="633"/>
      <c r="AC61" s="633"/>
      <c r="AD61" s="633"/>
      <c r="AE61" s="633"/>
      <c r="AF61" s="633"/>
      <c r="AG61" s="633"/>
      <c r="AH61" s="633"/>
      <c r="AI61" s="633"/>
      <c r="AJ61" s="634" t="s">
        <v>8</v>
      </c>
      <c r="AK61" s="635"/>
      <c r="AL61" s="635"/>
      <c r="AM61" s="633" t="s">
        <v>63</v>
      </c>
      <c r="AN61" s="633"/>
      <c r="AO61" s="633"/>
      <c r="AP61" s="633"/>
      <c r="AQ61" s="633"/>
      <c r="AR61" s="633"/>
      <c r="AS61" s="633"/>
      <c r="AT61" s="633"/>
      <c r="AU61" s="633"/>
      <c r="AV61" s="633"/>
      <c r="AW61" s="633"/>
      <c r="AX61" s="633"/>
      <c r="AY61" s="633"/>
      <c r="AZ61" s="633"/>
      <c r="BA61" s="633"/>
      <c r="BB61" s="633"/>
      <c r="BC61" s="633"/>
      <c r="BD61" s="633"/>
      <c r="BE61" s="633"/>
      <c r="BF61" s="633"/>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3"/>
    </row>
    <row r="62" spans="1:93" ht="18" customHeight="1" x14ac:dyDescent="0.2">
      <c r="A62" s="640" t="s">
        <v>109</v>
      </c>
      <c r="B62" s="641"/>
      <c r="C62" s="641"/>
      <c r="D62" s="641"/>
      <c r="E62" s="641"/>
      <c r="F62" s="641"/>
      <c r="G62" s="641"/>
      <c r="H62" s="641"/>
      <c r="I62" s="641"/>
      <c r="J62" s="641"/>
      <c r="K62" s="642"/>
      <c r="L62" s="649" t="s">
        <v>105</v>
      </c>
      <c r="M62" s="650"/>
      <c r="N62" s="650"/>
      <c r="O62" s="651"/>
      <c r="P62" s="651"/>
      <c r="Q62" s="651"/>
      <c r="R62" s="651"/>
      <c r="S62" s="651"/>
      <c r="T62" s="651"/>
      <c r="U62" s="651"/>
      <c r="V62" s="651"/>
      <c r="W62" s="651"/>
      <c r="X62" s="651"/>
      <c r="Y62" s="650" t="s">
        <v>106</v>
      </c>
      <c r="Z62" s="650"/>
      <c r="AA62" s="650"/>
      <c r="AB62" s="651"/>
      <c r="AC62" s="651"/>
      <c r="AD62" s="651"/>
      <c r="AE62" s="651"/>
      <c r="AF62" s="651"/>
      <c r="AG62" s="651"/>
      <c r="AH62" s="651"/>
      <c r="AI62" s="651"/>
      <c r="AJ62" s="651"/>
      <c r="AK62" s="651"/>
      <c r="AL62" s="193"/>
      <c r="AM62" s="193"/>
      <c r="AN62" s="193"/>
      <c r="AO62" s="193"/>
      <c r="AP62" s="193"/>
      <c r="AQ62" s="193"/>
      <c r="AR62" s="193"/>
      <c r="AS62" s="193"/>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94"/>
      <c r="CH62" s="94"/>
      <c r="CI62" s="94"/>
      <c r="CJ62" s="94"/>
      <c r="CK62" s="94"/>
      <c r="CL62" s="94"/>
      <c r="CM62" s="94"/>
      <c r="CN62" s="95"/>
    </row>
    <row r="63" spans="1:93" ht="45" customHeight="1" x14ac:dyDescent="0.2">
      <c r="A63" s="643"/>
      <c r="B63" s="644"/>
      <c r="C63" s="644"/>
      <c r="D63" s="644"/>
      <c r="E63" s="644"/>
      <c r="F63" s="644"/>
      <c r="G63" s="644"/>
      <c r="H63" s="644"/>
      <c r="I63" s="644"/>
      <c r="J63" s="644"/>
      <c r="K63" s="645"/>
      <c r="L63" s="652"/>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c r="AK63" s="653"/>
      <c r="AL63" s="653"/>
      <c r="AM63" s="653"/>
      <c r="AN63" s="653"/>
      <c r="AO63" s="653"/>
      <c r="AP63" s="653"/>
      <c r="AQ63" s="653"/>
      <c r="AR63" s="653"/>
      <c r="AS63" s="653"/>
      <c r="AT63" s="654"/>
      <c r="AU63" s="654"/>
      <c r="AV63" s="654"/>
      <c r="AW63" s="654"/>
      <c r="AX63" s="654"/>
      <c r="AY63" s="654"/>
      <c r="AZ63" s="654"/>
      <c r="BA63" s="654"/>
      <c r="BB63" s="654"/>
      <c r="BC63" s="654"/>
      <c r="BD63" s="654"/>
      <c r="BE63" s="654"/>
      <c r="BF63" s="654"/>
      <c r="BG63" s="654"/>
      <c r="BH63" s="654"/>
      <c r="BI63" s="654"/>
      <c r="BJ63" s="654"/>
      <c r="BK63" s="654"/>
      <c r="BL63" s="654"/>
      <c r="BM63" s="654"/>
      <c r="BN63" s="654"/>
      <c r="BO63" s="654"/>
      <c r="BP63" s="654"/>
      <c r="BQ63" s="654"/>
      <c r="BR63" s="654"/>
      <c r="BS63" s="654"/>
      <c r="BT63" s="654"/>
      <c r="BU63" s="654"/>
      <c r="BV63" s="654"/>
      <c r="BW63" s="654"/>
      <c r="BX63" s="654"/>
      <c r="BY63" s="654"/>
      <c r="BZ63" s="654"/>
      <c r="CA63" s="654"/>
      <c r="CB63" s="654"/>
      <c r="CC63" s="654"/>
      <c r="CD63" s="654"/>
      <c r="CE63" s="654"/>
      <c r="CF63" s="654"/>
      <c r="CG63" s="654"/>
      <c r="CH63" s="654"/>
      <c r="CI63" s="654"/>
      <c r="CJ63" s="654"/>
      <c r="CK63" s="654"/>
      <c r="CL63" s="654"/>
      <c r="CM63" s="654"/>
      <c r="CN63" s="655"/>
    </row>
    <row r="64" spans="1:93" ht="37.5" customHeight="1" x14ac:dyDescent="0.2">
      <c r="A64" s="646"/>
      <c r="B64" s="647"/>
      <c r="C64" s="647"/>
      <c r="D64" s="647"/>
      <c r="E64" s="647"/>
      <c r="F64" s="647"/>
      <c r="G64" s="647"/>
      <c r="H64" s="647"/>
      <c r="I64" s="647"/>
      <c r="J64" s="647"/>
      <c r="K64" s="648"/>
      <c r="L64" s="628"/>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c r="AN64" s="629"/>
      <c r="AO64" s="629"/>
      <c r="AP64" s="629"/>
      <c r="AQ64" s="629"/>
      <c r="AR64" s="629"/>
      <c r="AS64" s="629"/>
      <c r="AT64" s="629"/>
      <c r="AU64" s="629"/>
      <c r="AV64" s="629"/>
      <c r="AW64" s="629"/>
      <c r="AX64" s="629"/>
      <c r="AY64" s="629"/>
      <c r="AZ64" s="629"/>
      <c r="BA64" s="629"/>
      <c r="BB64" s="629"/>
      <c r="BC64" s="629"/>
      <c r="BD64" s="629"/>
      <c r="BE64" s="629"/>
      <c r="BF64" s="629"/>
      <c r="BG64" s="629"/>
      <c r="BH64" s="629"/>
      <c r="BI64" s="629"/>
      <c r="BJ64" s="629"/>
      <c r="BK64" s="629"/>
      <c r="BL64" s="629"/>
      <c r="BM64" s="629"/>
      <c r="BN64" s="629"/>
      <c r="BO64" s="629"/>
      <c r="BP64" s="629"/>
      <c r="BQ64" s="629"/>
      <c r="BR64" s="629"/>
      <c r="BS64" s="629"/>
      <c r="BT64" s="629"/>
      <c r="BU64" s="629"/>
      <c r="BV64" s="629"/>
      <c r="BW64" s="629"/>
      <c r="BX64" s="629"/>
      <c r="BY64" s="629"/>
      <c r="BZ64" s="629"/>
      <c r="CA64" s="629"/>
      <c r="CB64" s="629"/>
      <c r="CC64" s="629"/>
      <c r="CD64" s="629"/>
      <c r="CE64" s="629"/>
      <c r="CF64" s="629"/>
      <c r="CG64" s="629"/>
      <c r="CH64" s="629"/>
      <c r="CI64" s="629"/>
      <c r="CJ64" s="629"/>
      <c r="CK64" s="629"/>
      <c r="CL64" s="629"/>
      <c r="CM64" s="629"/>
      <c r="CN64" s="630"/>
    </row>
    <row r="65" spans="1:92" ht="37.5" customHeight="1" x14ac:dyDescent="0.2">
      <c r="A65" s="671" t="s">
        <v>110</v>
      </c>
      <c r="B65" s="673"/>
      <c r="C65" s="673"/>
      <c r="D65" s="673"/>
      <c r="E65" s="673"/>
      <c r="F65" s="673"/>
      <c r="G65" s="673"/>
      <c r="H65" s="673"/>
      <c r="I65" s="673"/>
      <c r="J65" s="673"/>
      <c r="K65" s="673"/>
      <c r="L65" s="706"/>
      <c r="M65" s="635"/>
      <c r="N65" s="635"/>
      <c r="O65" s="635"/>
      <c r="P65" s="635"/>
      <c r="Q65" s="635"/>
      <c r="R65" s="635"/>
      <c r="S65" s="635"/>
      <c r="T65" s="635"/>
      <c r="U65" s="635"/>
      <c r="V65" s="635"/>
      <c r="W65" s="635"/>
      <c r="X65" s="704" t="s">
        <v>111</v>
      </c>
      <c r="Y65" s="704"/>
      <c r="Z65" s="704"/>
      <c r="AA65" s="704"/>
      <c r="AB65" s="705"/>
      <c r="AC65" s="707" t="s">
        <v>112</v>
      </c>
      <c r="AD65" s="708"/>
      <c r="AE65" s="708"/>
      <c r="AF65" s="708"/>
      <c r="AG65" s="708"/>
      <c r="AH65" s="708"/>
      <c r="AI65" s="708"/>
      <c r="AJ65" s="708"/>
      <c r="AK65" s="708"/>
      <c r="AL65" s="708"/>
      <c r="AM65" s="708"/>
      <c r="AN65" s="708"/>
      <c r="AO65" s="708"/>
      <c r="AP65" s="708"/>
      <c r="AQ65" s="708"/>
      <c r="AR65" s="708"/>
      <c r="AS65" s="708"/>
      <c r="AT65" s="706"/>
      <c r="AU65" s="635"/>
      <c r="AV65" s="635"/>
      <c r="AW65" s="635"/>
      <c r="AX65" s="635"/>
      <c r="AY65" s="635"/>
      <c r="AZ65" s="635"/>
      <c r="BA65" s="635"/>
      <c r="BB65" s="635"/>
      <c r="BC65" s="704" t="s">
        <v>111</v>
      </c>
      <c r="BD65" s="704"/>
      <c r="BE65" s="704"/>
      <c r="BF65" s="704"/>
      <c r="BG65" s="705"/>
      <c r="BH65" s="636" t="s">
        <v>113</v>
      </c>
      <c r="BI65" s="637"/>
      <c r="BJ65" s="637"/>
      <c r="BK65" s="637"/>
      <c r="BL65" s="637"/>
      <c r="BM65" s="638"/>
      <c r="BN65" s="726"/>
      <c r="BO65" s="726"/>
      <c r="BP65" s="726"/>
      <c r="BQ65" s="726"/>
      <c r="BR65" s="726"/>
      <c r="BS65" s="631" t="s">
        <v>115</v>
      </c>
      <c r="BT65" s="631"/>
      <c r="BU65" s="631"/>
      <c r="BV65" s="631"/>
      <c r="BW65" s="632"/>
      <c r="BX65" s="723" t="s">
        <v>117</v>
      </c>
      <c r="BY65" s="724"/>
      <c r="BZ65" s="724"/>
      <c r="CA65" s="724"/>
      <c r="CB65" s="724"/>
      <c r="CC65" s="724"/>
      <c r="CD65" s="725"/>
      <c r="CE65" s="692"/>
      <c r="CF65" s="692"/>
      <c r="CG65" s="692"/>
      <c r="CH65" s="692"/>
      <c r="CI65" s="692"/>
      <c r="CJ65" s="709" t="s">
        <v>116</v>
      </c>
      <c r="CK65" s="709"/>
      <c r="CL65" s="709"/>
      <c r="CM65" s="709"/>
      <c r="CN65" s="710"/>
    </row>
    <row r="66" spans="1:92" ht="33" customHeight="1" x14ac:dyDescent="0.2">
      <c r="A66" s="640" t="s">
        <v>85</v>
      </c>
      <c r="B66" s="641"/>
      <c r="C66" s="641"/>
      <c r="D66" s="641"/>
      <c r="E66" s="641"/>
      <c r="F66" s="641"/>
      <c r="G66" s="641"/>
      <c r="H66" s="641"/>
      <c r="I66" s="641"/>
      <c r="J66" s="641"/>
      <c r="K66" s="641"/>
      <c r="L66" s="676" t="s">
        <v>8</v>
      </c>
      <c r="M66" s="677"/>
      <c r="N66" s="677"/>
      <c r="O66" s="678" t="s">
        <v>64</v>
      </c>
      <c r="P66" s="679"/>
      <c r="Q66" s="679"/>
      <c r="R66" s="679"/>
      <c r="S66" s="679"/>
      <c r="T66" s="679"/>
      <c r="U66" s="679"/>
      <c r="V66" s="679"/>
      <c r="W66" s="679"/>
      <c r="X66" s="679"/>
      <c r="Y66" s="679"/>
      <c r="Z66" s="679"/>
      <c r="AA66" s="679"/>
      <c r="AB66" s="680"/>
      <c r="AC66" s="677" t="s">
        <v>8</v>
      </c>
      <c r="AD66" s="677"/>
      <c r="AE66" s="677"/>
      <c r="AF66" s="678" t="s">
        <v>65</v>
      </c>
      <c r="AG66" s="678"/>
      <c r="AH66" s="678"/>
      <c r="AI66" s="678"/>
      <c r="AJ66" s="678"/>
      <c r="AK66" s="678"/>
      <c r="AL66" s="678"/>
      <c r="AM66" s="678"/>
      <c r="AN66" s="678"/>
      <c r="AO66" s="678"/>
      <c r="AP66" s="678"/>
      <c r="AQ66" s="678"/>
      <c r="AR66" s="678"/>
      <c r="AS66" s="681"/>
      <c r="AT66" s="668" t="s">
        <v>66</v>
      </c>
      <c r="AU66" s="669"/>
      <c r="AV66" s="669"/>
      <c r="AW66" s="669"/>
      <c r="AX66" s="669"/>
      <c r="AY66" s="669"/>
      <c r="AZ66" s="669"/>
      <c r="BA66" s="669"/>
      <c r="BB66" s="669"/>
      <c r="BC66" s="669"/>
      <c r="BD66" s="669"/>
      <c r="BE66" s="669"/>
      <c r="BF66" s="669"/>
      <c r="BG66" s="669"/>
      <c r="BH66" s="669"/>
      <c r="BI66" s="669"/>
      <c r="BJ66" s="669"/>
      <c r="BK66" s="669"/>
      <c r="BL66" s="669"/>
      <c r="BM66" s="669"/>
      <c r="BN66" s="669"/>
      <c r="BO66" s="669"/>
      <c r="BP66" s="669"/>
      <c r="BQ66" s="669"/>
      <c r="BR66" s="669"/>
      <c r="BS66" s="669"/>
      <c r="BT66" s="669"/>
      <c r="BU66" s="669"/>
      <c r="BV66" s="669"/>
      <c r="BW66" s="669"/>
      <c r="BX66" s="669"/>
      <c r="BY66" s="669"/>
      <c r="BZ66" s="669"/>
      <c r="CA66" s="669"/>
      <c r="CB66" s="669"/>
      <c r="CC66" s="669"/>
      <c r="CD66" s="669"/>
      <c r="CE66" s="669"/>
      <c r="CF66" s="669"/>
      <c r="CG66" s="669"/>
      <c r="CH66" s="669"/>
      <c r="CI66" s="669"/>
      <c r="CJ66" s="669"/>
      <c r="CK66" s="669"/>
      <c r="CL66" s="669"/>
      <c r="CM66" s="669"/>
      <c r="CN66" s="670"/>
    </row>
    <row r="67" spans="1:92" ht="22.5" customHeight="1" x14ac:dyDescent="0.2">
      <c r="A67" s="643"/>
      <c r="B67" s="644"/>
      <c r="C67" s="644"/>
      <c r="D67" s="644"/>
      <c r="E67" s="644"/>
      <c r="F67" s="644"/>
      <c r="G67" s="644"/>
      <c r="H67" s="644"/>
      <c r="I67" s="644"/>
      <c r="J67" s="644"/>
      <c r="K67" s="644"/>
      <c r="L67" s="684"/>
      <c r="M67" s="685"/>
      <c r="N67" s="685"/>
      <c r="O67" s="685"/>
      <c r="P67" s="685"/>
      <c r="Q67" s="685"/>
      <c r="R67" s="685"/>
      <c r="S67" s="685"/>
      <c r="T67" s="685"/>
      <c r="U67" s="685"/>
      <c r="V67" s="685"/>
      <c r="W67" s="685"/>
      <c r="X67" s="685"/>
      <c r="Y67" s="685"/>
      <c r="Z67" s="685"/>
      <c r="AA67" s="685"/>
      <c r="AB67" s="686"/>
      <c r="AC67" s="693" t="s">
        <v>114</v>
      </c>
      <c r="AD67" s="694"/>
      <c r="AE67" s="694"/>
      <c r="AF67" s="694"/>
      <c r="AG67" s="694"/>
      <c r="AH67" s="694"/>
      <c r="AI67" s="694"/>
      <c r="AJ67" s="694"/>
      <c r="AK67" s="694"/>
      <c r="AL67" s="694"/>
      <c r="AM67" s="694"/>
      <c r="AN67" s="694"/>
      <c r="AO67" s="694"/>
      <c r="AP67" s="694"/>
      <c r="AQ67" s="694"/>
      <c r="AR67" s="694"/>
      <c r="AS67" s="695"/>
      <c r="AT67" s="698" t="s">
        <v>86</v>
      </c>
      <c r="AU67" s="699"/>
      <c r="AV67" s="700"/>
      <c r="AW67" s="700"/>
      <c r="AX67" s="700"/>
      <c r="AY67" s="700"/>
      <c r="AZ67" s="700"/>
      <c r="BA67" s="700"/>
      <c r="BB67" s="700"/>
      <c r="BC67" s="700"/>
      <c r="BD67" s="700"/>
      <c r="BE67" s="700"/>
      <c r="BF67" s="700"/>
      <c r="BG67" s="700"/>
      <c r="BH67" s="700"/>
      <c r="BI67" s="700"/>
      <c r="BJ67" s="700"/>
      <c r="BK67" s="700"/>
      <c r="BL67" s="700"/>
      <c r="BM67" s="700"/>
      <c r="BN67" s="700"/>
      <c r="BO67" s="700"/>
      <c r="BP67" s="700"/>
      <c r="BQ67" s="700"/>
      <c r="BR67" s="700"/>
      <c r="BS67" s="700"/>
      <c r="BT67" s="700"/>
      <c r="BU67" s="700"/>
      <c r="BV67" s="700"/>
      <c r="BW67" s="700"/>
      <c r="BX67" s="700"/>
      <c r="BY67" s="700"/>
      <c r="BZ67" s="700"/>
      <c r="CA67" s="700"/>
      <c r="CB67" s="700"/>
      <c r="CC67" s="700"/>
      <c r="CD67" s="700"/>
      <c r="CE67" s="700"/>
      <c r="CF67" s="700"/>
      <c r="CG67" s="700"/>
      <c r="CH67" s="700"/>
      <c r="CI67" s="700"/>
      <c r="CJ67" s="700"/>
      <c r="CK67" s="700"/>
      <c r="CL67" s="700"/>
      <c r="CM67" s="656" t="s">
        <v>87</v>
      </c>
      <c r="CN67" s="657"/>
    </row>
    <row r="68" spans="1:92" ht="22.5" customHeight="1" x14ac:dyDescent="0.2">
      <c r="A68" s="643"/>
      <c r="B68" s="644"/>
      <c r="C68" s="644"/>
      <c r="D68" s="644"/>
      <c r="E68" s="644"/>
      <c r="F68" s="644"/>
      <c r="G68" s="644"/>
      <c r="H68" s="644"/>
      <c r="I68" s="644"/>
      <c r="J68" s="644"/>
      <c r="K68" s="644"/>
      <c r="L68" s="684"/>
      <c r="M68" s="685"/>
      <c r="N68" s="685"/>
      <c r="O68" s="685"/>
      <c r="P68" s="685"/>
      <c r="Q68" s="685"/>
      <c r="R68" s="685"/>
      <c r="S68" s="685"/>
      <c r="T68" s="685"/>
      <c r="U68" s="685"/>
      <c r="V68" s="685"/>
      <c r="W68" s="685"/>
      <c r="X68" s="685"/>
      <c r="Y68" s="685"/>
      <c r="Z68" s="685"/>
      <c r="AA68" s="685"/>
      <c r="AB68" s="686"/>
      <c r="AC68" s="684"/>
      <c r="AD68" s="685"/>
      <c r="AE68" s="685"/>
      <c r="AF68" s="685"/>
      <c r="AG68" s="685"/>
      <c r="AH68" s="685"/>
      <c r="AI68" s="685"/>
      <c r="AJ68" s="685"/>
      <c r="AK68" s="685"/>
      <c r="AL68" s="685"/>
      <c r="AM68" s="685"/>
      <c r="AN68" s="685"/>
      <c r="AO68" s="685"/>
      <c r="AP68" s="685"/>
      <c r="AQ68" s="685"/>
      <c r="AR68" s="685"/>
      <c r="AS68" s="696"/>
      <c r="AT68" s="658" t="s">
        <v>86</v>
      </c>
      <c r="AU68" s="659"/>
      <c r="AV68" s="660"/>
      <c r="AW68" s="660"/>
      <c r="AX68" s="660"/>
      <c r="AY68" s="660"/>
      <c r="AZ68" s="660"/>
      <c r="BA68" s="660"/>
      <c r="BB68" s="660"/>
      <c r="BC68" s="660"/>
      <c r="BD68" s="660"/>
      <c r="BE68" s="660"/>
      <c r="BF68" s="660"/>
      <c r="BG68" s="660"/>
      <c r="BH68" s="660"/>
      <c r="BI68" s="660"/>
      <c r="BJ68" s="660"/>
      <c r="BK68" s="660"/>
      <c r="BL68" s="660"/>
      <c r="BM68" s="660"/>
      <c r="BN68" s="660"/>
      <c r="BO68" s="660"/>
      <c r="BP68" s="660"/>
      <c r="BQ68" s="660"/>
      <c r="BR68" s="660"/>
      <c r="BS68" s="660"/>
      <c r="BT68" s="660"/>
      <c r="BU68" s="660"/>
      <c r="BV68" s="660"/>
      <c r="BW68" s="660"/>
      <c r="BX68" s="660"/>
      <c r="BY68" s="660"/>
      <c r="BZ68" s="660"/>
      <c r="CA68" s="660"/>
      <c r="CB68" s="660"/>
      <c r="CC68" s="660"/>
      <c r="CD68" s="660"/>
      <c r="CE68" s="660"/>
      <c r="CF68" s="660"/>
      <c r="CG68" s="660"/>
      <c r="CH68" s="660"/>
      <c r="CI68" s="660"/>
      <c r="CJ68" s="660"/>
      <c r="CK68" s="660"/>
      <c r="CL68" s="660"/>
      <c r="CM68" s="661" t="s">
        <v>87</v>
      </c>
      <c r="CN68" s="662"/>
    </row>
    <row r="69" spans="1:92" ht="22.5" customHeight="1" x14ac:dyDescent="0.2">
      <c r="A69" s="646"/>
      <c r="B69" s="647"/>
      <c r="C69" s="647"/>
      <c r="D69" s="647"/>
      <c r="E69" s="647"/>
      <c r="F69" s="647"/>
      <c r="G69" s="647"/>
      <c r="H69" s="647"/>
      <c r="I69" s="647"/>
      <c r="J69" s="647"/>
      <c r="K69" s="647"/>
      <c r="L69" s="687"/>
      <c r="M69" s="688"/>
      <c r="N69" s="688"/>
      <c r="O69" s="688"/>
      <c r="P69" s="688"/>
      <c r="Q69" s="688"/>
      <c r="R69" s="688"/>
      <c r="S69" s="688"/>
      <c r="T69" s="688"/>
      <c r="U69" s="688"/>
      <c r="V69" s="688"/>
      <c r="W69" s="688"/>
      <c r="X69" s="688"/>
      <c r="Y69" s="688"/>
      <c r="Z69" s="688"/>
      <c r="AA69" s="688"/>
      <c r="AB69" s="689"/>
      <c r="AC69" s="687"/>
      <c r="AD69" s="688"/>
      <c r="AE69" s="688"/>
      <c r="AF69" s="688"/>
      <c r="AG69" s="688"/>
      <c r="AH69" s="688"/>
      <c r="AI69" s="688"/>
      <c r="AJ69" s="688"/>
      <c r="AK69" s="688"/>
      <c r="AL69" s="688"/>
      <c r="AM69" s="688"/>
      <c r="AN69" s="688"/>
      <c r="AO69" s="688"/>
      <c r="AP69" s="688"/>
      <c r="AQ69" s="688"/>
      <c r="AR69" s="688"/>
      <c r="AS69" s="697"/>
      <c r="AT69" s="663" t="s">
        <v>86</v>
      </c>
      <c r="AU69" s="664"/>
      <c r="AV69" s="665"/>
      <c r="AW69" s="665"/>
      <c r="AX69" s="665"/>
      <c r="AY69" s="665"/>
      <c r="AZ69" s="665"/>
      <c r="BA69" s="665"/>
      <c r="BB69" s="665"/>
      <c r="BC69" s="665"/>
      <c r="BD69" s="665"/>
      <c r="BE69" s="665"/>
      <c r="BF69" s="665"/>
      <c r="BG69" s="665"/>
      <c r="BH69" s="665"/>
      <c r="BI69" s="665"/>
      <c r="BJ69" s="665"/>
      <c r="BK69" s="665"/>
      <c r="BL69" s="665"/>
      <c r="BM69" s="665"/>
      <c r="BN69" s="665"/>
      <c r="BO69" s="665"/>
      <c r="BP69" s="665"/>
      <c r="BQ69" s="665"/>
      <c r="BR69" s="665"/>
      <c r="BS69" s="665"/>
      <c r="BT69" s="665"/>
      <c r="BU69" s="665"/>
      <c r="BV69" s="665"/>
      <c r="BW69" s="665"/>
      <c r="BX69" s="665"/>
      <c r="BY69" s="665"/>
      <c r="BZ69" s="665"/>
      <c r="CA69" s="665"/>
      <c r="CB69" s="665"/>
      <c r="CC69" s="665"/>
      <c r="CD69" s="665"/>
      <c r="CE69" s="665"/>
      <c r="CF69" s="665"/>
      <c r="CG69" s="665"/>
      <c r="CH69" s="665"/>
      <c r="CI69" s="665"/>
      <c r="CJ69" s="665"/>
      <c r="CK69" s="665"/>
      <c r="CL69" s="665"/>
      <c r="CM69" s="666" t="s">
        <v>87</v>
      </c>
      <c r="CN69" s="667"/>
    </row>
    <row r="70" spans="1:92" ht="22.5" customHeight="1" x14ac:dyDescent="0.2">
      <c r="A70" s="96"/>
      <c r="B70" s="96"/>
      <c r="C70" s="96"/>
      <c r="D70" s="97"/>
      <c r="E70" s="97"/>
      <c r="F70" s="98"/>
      <c r="G70" s="98"/>
      <c r="H70" s="98"/>
      <c r="I70" s="97"/>
      <c r="J70" s="97"/>
      <c r="K70" s="90"/>
      <c r="L70" s="90"/>
      <c r="M70" s="90"/>
      <c r="N70" s="90"/>
      <c r="O70" s="90"/>
      <c r="P70" s="90"/>
      <c r="Q70" s="90"/>
      <c r="R70" s="90"/>
      <c r="S70" s="90"/>
      <c r="T70" s="90"/>
      <c r="U70" s="90"/>
      <c r="V70" s="90"/>
      <c r="W70" s="90"/>
      <c r="X70" s="90"/>
      <c r="Y70" s="90"/>
      <c r="Z70" s="90"/>
      <c r="AA70" s="90"/>
      <c r="AB70" s="90"/>
      <c r="AC70" s="90"/>
      <c r="AP70" s="90"/>
      <c r="AQ70" s="90"/>
      <c r="AR70" s="90"/>
      <c r="BI70" s="99"/>
      <c r="BJ70" s="99"/>
      <c r="BK70" s="99"/>
      <c r="BL70" s="99"/>
      <c r="BM70" s="99"/>
      <c r="BN70" s="99"/>
      <c r="BP70" s="99"/>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row>
    <row r="71" spans="1:92" ht="22.5" customHeight="1" x14ac:dyDescent="0.2">
      <c r="A71" s="73"/>
      <c r="B71" s="73"/>
      <c r="C71" s="73"/>
      <c r="D71" s="73"/>
      <c r="E71" s="73"/>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146"/>
      <c r="AT71" s="71"/>
      <c r="AU71" s="71"/>
      <c r="AV71" s="71"/>
      <c r="AW71" s="70"/>
      <c r="AX71" s="70"/>
      <c r="AY71" s="70"/>
      <c r="AZ71" s="70"/>
      <c r="BA71" s="70"/>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66"/>
      <c r="CE71" s="66"/>
      <c r="CF71" s="66"/>
      <c r="CG71" s="66"/>
      <c r="CH71" s="66"/>
      <c r="CI71" s="66"/>
      <c r="CJ71" s="66"/>
      <c r="CK71" s="66"/>
      <c r="CL71" s="66"/>
      <c r="CM71" s="66"/>
      <c r="CN71" s="66"/>
    </row>
    <row r="72" spans="1:92" ht="45" customHeight="1" x14ac:dyDescent="0.2">
      <c r="A72" s="607" t="s">
        <v>132</v>
      </c>
      <c r="B72" s="607"/>
      <c r="C72" s="607"/>
      <c r="D72" s="607"/>
      <c r="E72" s="607"/>
      <c r="F72" s="607"/>
      <c r="G72" s="607"/>
      <c r="H72" s="607"/>
      <c r="I72" s="607"/>
      <c r="J72" s="607"/>
      <c r="K72" s="607"/>
      <c r="L72" s="607"/>
      <c r="M72" s="607"/>
      <c r="N72" s="607"/>
      <c r="O72" s="607"/>
      <c r="P72" s="607"/>
      <c r="Q72" s="607"/>
      <c r="R72" s="607"/>
      <c r="S72" s="607"/>
      <c r="T72" s="607"/>
      <c r="U72" s="607"/>
      <c r="V72" s="607"/>
      <c r="W72" s="607"/>
      <c r="X72" s="608"/>
      <c r="Y72" s="609" t="str">
        <f>IF('定型様式1｜総括表'!$U$37=0,"",'定型様式1｜総括表'!$U$37)</f>
        <v/>
      </c>
      <c r="Z72" s="610"/>
      <c r="AA72" s="610"/>
      <c r="AB72" s="610"/>
      <c r="AC72" s="610"/>
      <c r="AD72" s="610"/>
      <c r="AE72" s="610"/>
      <c r="AF72" s="610"/>
      <c r="AG72" s="610"/>
      <c r="AH72" s="610"/>
      <c r="AI72" s="610"/>
      <c r="AJ72" s="610"/>
      <c r="AK72" s="610"/>
      <c r="AL72" s="610"/>
      <c r="AM72" s="610"/>
      <c r="AN72" s="610"/>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1"/>
      <c r="BP72" s="612" t="s">
        <v>67</v>
      </c>
      <c r="BQ72" s="613"/>
      <c r="BR72" s="613"/>
      <c r="BS72" s="613"/>
      <c r="BT72" s="613"/>
      <c r="BU72" s="613"/>
      <c r="BV72" s="613"/>
      <c r="BW72" s="613"/>
      <c r="BX72" s="613"/>
      <c r="BY72" s="613"/>
      <c r="BZ72" s="613"/>
      <c r="CA72" s="613"/>
      <c r="CB72" s="613"/>
      <c r="CC72" s="613"/>
      <c r="CD72" s="613"/>
      <c r="CE72" s="613"/>
      <c r="CF72" s="613"/>
      <c r="CG72" s="613"/>
      <c r="CH72" s="613"/>
      <c r="CI72" s="613"/>
      <c r="CJ72" s="613"/>
      <c r="CK72" s="613"/>
      <c r="CL72" s="613"/>
      <c r="CM72" s="613"/>
      <c r="CN72" s="613"/>
    </row>
    <row r="73" spans="1:92" ht="22.5" customHeight="1" x14ac:dyDescent="0.2">
      <c r="A73" s="96"/>
      <c r="B73" s="96"/>
      <c r="C73" s="96"/>
      <c r="D73" s="97"/>
      <c r="E73" s="97"/>
      <c r="F73" s="98"/>
      <c r="G73" s="98"/>
      <c r="H73" s="98"/>
      <c r="I73" s="97"/>
      <c r="J73" s="97"/>
      <c r="K73" s="90"/>
      <c r="L73" s="90"/>
      <c r="M73" s="90"/>
      <c r="N73" s="90"/>
      <c r="O73" s="90"/>
      <c r="P73" s="90"/>
      <c r="Q73" s="90"/>
      <c r="R73" s="90"/>
      <c r="S73" s="90"/>
      <c r="T73" s="90"/>
      <c r="U73" s="90"/>
      <c r="V73" s="90"/>
      <c r="W73" s="90"/>
      <c r="X73" s="90"/>
      <c r="Y73" s="90"/>
      <c r="Z73" s="90"/>
      <c r="AA73" s="90"/>
      <c r="AB73" s="90"/>
      <c r="AC73" s="90"/>
      <c r="AP73" s="90"/>
      <c r="AQ73" s="90"/>
      <c r="AR73" s="90"/>
      <c r="BI73" s="99"/>
      <c r="BJ73" s="99"/>
      <c r="BK73" s="99"/>
      <c r="BL73" s="99"/>
      <c r="BM73" s="99"/>
      <c r="BN73" s="99"/>
      <c r="BP73" s="99"/>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22.5" customHeight="1" x14ac:dyDescent="0.2">
      <c r="A74" s="96"/>
      <c r="B74" s="96"/>
      <c r="C74" s="96"/>
      <c r="D74" s="97"/>
      <c r="E74" s="97"/>
      <c r="F74" s="98"/>
      <c r="G74" s="98"/>
      <c r="H74" s="98"/>
      <c r="I74" s="97"/>
      <c r="J74" s="97"/>
      <c r="K74" s="90"/>
      <c r="L74" s="90"/>
      <c r="M74" s="90"/>
      <c r="N74" s="90"/>
      <c r="O74" s="90"/>
      <c r="P74" s="90"/>
      <c r="Q74" s="90"/>
      <c r="R74" s="90"/>
      <c r="S74" s="90"/>
      <c r="T74" s="90"/>
      <c r="U74" s="90"/>
      <c r="V74" s="90"/>
      <c r="W74" s="90"/>
      <c r="X74" s="90"/>
      <c r="Y74" s="90"/>
      <c r="Z74" s="90"/>
      <c r="AA74" s="90"/>
      <c r="AB74" s="90"/>
      <c r="AC74" s="90"/>
      <c r="AP74" s="90"/>
      <c r="AQ74" s="90"/>
      <c r="AR74" s="90"/>
      <c r="BI74" s="99"/>
      <c r="BJ74" s="99"/>
      <c r="BK74" s="99"/>
      <c r="BL74" s="99"/>
      <c r="BM74" s="99"/>
      <c r="BN74" s="99"/>
      <c r="BP74" s="99"/>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row>
    <row r="75" spans="1:92" ht="22.5" customHeight="1" x14ac:dyDescent="0.2">
      <c r="A75" s="73"/>
      <c r="B75" s="73"/>
      <c r="C75" s="73"/>
      <c r="D75" s="73"/>
      <c r="E75" s="73"/>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0"/>
      <c r="AX75" s="70"/>
      <c r="AY75" s="70"/>
      <c r="AZ75" s="70"/>
      <c r="BA75" s="70"/>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66"/>
      <c r="CE75" s="66"/>
      <c r="CF75" s="66"/>
      <c r="CG75" s="66"/>
      <c r="CH75" s="66"/>
      <c r="CI75" s="66"/>
      <c r="CJ75" s="66"/>
      <c r="CK75" s="66"/>
      <c r="CL75" s="66"/>
      <c r="CM75" s="66"/>
      <c r="CN75" s="66"/>
    </row>
    <row r="76" spans="1:92" s="68" customFormat="1" ht="18" customHeight="1" x14ac:dyDescent="0.2">
      <c r="A76" s="616" t="s">
        <v>133</v>
      </c>
      <c r="B76" s="616"/>
      <c r="C76" s="616"/>
      <c r="D76" s="616"/>
      <c r="E76" s="616"/>
      <c r="F76" s="616"/>
      <c r="G76" s="616"/>
      <c r="H76" s="616"/>
      <c r="I76" s="616"/>
      <c r="J76" s="616"/>
      <c r="K76" s="616"/>
      <c r="L76" s="616"/>
      <c r="M76" s="616"/>
      <c r="N76" s="616"/>
      <c r="O76" s="616"/>
      <c r="P76" s="616"/>
      <c r="Q76" s="616"/>
      <c r="R76" s="616"/>
      <c r="S76" s="616"/>
      <c r="T76" s="616"/>
      <c r="U76" s="616"/>
      <c r="V76" s="616"/>
      <c r="W76" s="616"/>
      <c r="X76" s="616"/>
      <c r="Y76" s="72"/>
      <c r="Z76" s="72"/>
      <c r="AA76" s="72"/>
      <c r="AB76" s="72"/>
      <c r="AC76" s="51"/>
      <c r="AD76" s="51"/>
      <c r="AE76" s="51"/>
      <c r="AF76" s="51"/>
      <c r="AG76" s="51"/>
      <c r="AH76" s="51"/>
      <c r="AI76" s="51"/>
      <c r="AJ76" s="51"/>
      <c r="AK76" s="51"/>
      <c r="AL76" s="51"/>
      <c r="AM76" s="51"/>
      <c r="AN76" s="51"/>
      <c r="AO76" s="51"/>
      <c r="AP76" s="51"/>
      <c r="AQ76" s="51"/>
      <c r="AR76" s="51"/>
      <c r="AS76" s="194"/>
      <c r="AT76" s="51"/>
      <c r="AU76" s="51"/>
      <c r="AV76" s="51"/>
      <c r="AW76" s="51"/>
      <c r="AX76" s="51"/>
      <c r="AY76" s="51"/>
      <c r="AZ76" s="51"/>
      <c r="BA76" s="51"/>
      <c r="BB76" s="51"/>
      <c r="BC76" s="51"/>
      <c r="BD76" s="51"/>
      <c r="BE76" s="51"/>
      <c r="BF76" s="51"/>
      <c r="BG76" s="51"/>
      <c r="BH76" s="51"/>
      <c r="BI76" s="51"/>
      <c r="BJ76" s="51"/>
      <c r="BK76" s="51"/>
      <c r="BL76" s="51"/>
      <c r="BM76" s="51"/>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51"/>
      <c r="CL76" s="51"/>
      <c r="CM76" s="51"/>
      <c r="CN76" s="51"/>
    </row>
    <row r="77" spans="1:92" s="68" customFormat="1" ht="33" customHeight="1" x14ac:dyDescent="0.2">
      <c r="A77" s="671" t="s">
        <v>123</v>
      </c>
      <c r="B77" s="637"/>
      <c r="C77" s="637"/>
      <c r="D77" s="637"/>
      <c r="E77" s="637"/>
      <c r="F77" s="637"/>
      <c r="G77" s="637"/>
      <c r="H77" s="637"/>
      <c r="I77" s="637"/>
      <c r="J77" s="637"/>
      <c r="K77" s="638"/>
      <c r="L77" s="100"/>
      <c r="M77" s="675" t="s">
        <v>158</v>
      </c>
      <c r="N77" s="675"/>
      <c r="O77" s="675"/>
      <c r="P77" s="675"/>
      <c r="Q77" s="675"/>
      <c r="R77" s="675"/>
      <c r="S77" s="675"/>
      <c r="T77" s="675"/>
      <c r="U77" s="675"/>
      <c r="V77" s="631" t="s">
        <v>10</v>
      </c>
      <c r="W77" s="631"/>
      <c r="X77" s="631"/>
      <c r="Y77" s="631"/>
      <c r="Z77" s="672"/>
      <c r="AA77" s="672"/>
      <c r="AB77" s="672"/>
      <c r="AC77" s="672"/>
      <c r="AD77" s="672"/>
      <c r="AE77" s="631" t="s">
        <v>11</v>
      </c>
      <c r="AF77" s="631"/>
      <c r="AG77" s="631"/>
      <c r="AH77" s="631"/>
      <c r="AI77" s="635"/>
      <c r="AJ77" s="635"/>
      <c r="AK77" s="635"/>
      <c r="AL77" s="635"/>
      <c r="AM77" s="635"/>
      <c r="AN77" s="631" t="s">
        <v>12</v>
      </c>
      <c r="AO77" s="631"/>
      <c r="AP77" s="631"/>
      <c r="AQ77" s="631"/>
      <c r="AR77" s="101"/>
      <c r="AS77" s="671" t="s">
        <v>139</v>
      </c>
      <c r="AT77" s="673"/>
      <c r="AU77" s="673"/>
      <c r="AV77" s="673"/>
      <c r="AW77" s="673"/>
      <c r="AX77" s="673"/>
      <c r="AY77" s="673"/>
      <c r="AZ77" s="673"/>
      <c r="BA77" s="673"/>
      <c r="BB77" s="673"/>
      <c r="BC77" s="674"/>
      <c r="BD77" s="690"/>
      <c r="BE77" s="691"/>
      <c r="BF77" s="691"/>
      <c r="BG77" s="675" t="s">
        <v>158</v>
      </c>
      <c r="BH77" s="675"/>
      <c r="BI77" s="675"/>
      <c r="BJ77" s="675"/>
      <c r="BK77" s="675"/>
      <c r="BL77" s="675"/>
      <c r="BM77" s="675"/>
      <c r="BN77" s="675"/>
      <c r="BO77" s="675"/>
      <c r="BP77" s="682" t="s">
        <v>10</v>
      </c>
      <c r="BQ77" s="682"/>
      <c r="BR77" s="682"/>
      <c r="BS77" s="682"/>
      <c r="BT77" s="682"/>
      <c r="BU77" s="675"/>
      <c r="BV77" s="675"/>
      <c r="BW77" s="675"/>
      <c r="BX77" s="675"/>
      <c r="BY77" s="675"/>
      <c r="BZ77" s="683" t="s">
        <v>11</v>
      </c>
      <c r="CA77" s="683"/>
      <c r="CB77" s="683"/>
      <c r="CC77" s="683"/>
      <c r="CD77" s="675"/>
      <c r="CE77" s="675"/>
      <c r="CF77" s="675"/>
      <c r="CG77" s="675"/>
      <c r="CH77" s="675"/>
      <c r="CI77" s="683" t="s">
        <v>12</v>
      </c>
      <c r="CJ77" s="683"/>
      <c r="CK77" s="683"/>
      <c r="CL77" s="683"/>
      <c r="CM77" s="442"/>
      <c r="CN77" s="443"/>
    </row>
    <row r="78" spans="1:92" ht="22.5" customHeight="1" x14ac:dyDescent="0.2">
      <c r="A78" s="104"/>
      <c r="B78" s="104"/>
      <c r="C78" s="105"/>
      <c r="D78" s="105"/>
      <c r="E78" s="105"/>
      <c r="F78" s="105"/>
      <c r="G78" s="105"/>
      <c r="H78" s="105"/>
      <c r="I78" s="105"/>
      <c r="J78" s="105"/>
      <c r="K78" s="105"/>
      <c r="L78" s="106"/>
      <c r="M78" s="106"/>
      <c r="N78" s="121"/>
      <c r="O78" s="121"/>
      <c r="P78" s="121"/>
      <c r="Q78" s="121"/>
      <c r="R78" s="121"/>
      <c r="S78" s="121"/>
      <c r="T78" s="121"/>
      <c r="U78" s="121"/>
      <c r="V78" s="121"/>
      <c r="W78" s="106"/>
      <c r="X78" s="106"/>
      <c r="Y78" s="121"/>
      <c r="Z78" s="121"/>
      <c r="AA78" s="121"/>
      <c r="AB78" s="121"/>
      <c r="AC78" s="121"/>
      <c r="AD78" s="121"/>
      <c r="AE78" s="121"/>
      <c r="AF78" s="121"/>
      <c r="AG78" s="121"/>
      <c r="AH78" s="106"/>
      <c r="AI78" s="106"/>
      <c r="AJ78" s="121"/>
      <c r="AK78" s="121"/>
      <c r="AL78" s="121"/>
      <c r="AM78" s="121"/>
      <c r="AN78" s="121"/>
      <c r="AO78" s="121"/>
      <c r="AP78" s="121"/>
      <c r="AQ78" s="121"/>
      <c r="AR78" s="121"/>
      <c r="AS78" s="105"/>
      <c r="AT78" s="105"/>
      <c r="AU78" s="105"/>
      <c r="AV78" s="105"/>
      <c r="AW78" s="105"/>
      <c r="AX78" s="105"/>
      <c r="AY78" s="105"/>
      <c r="AZ78" s="105"/>
      <c r="BA78" s="105"/>
      <c r="BB78" s="105"/>
      <c r="BC78" s="105"/>
      <c r="BD78" s="107"/>
      <c r="BE78" s="106"/>
      <c r="BF78" s="106"/>
      <c r="BG78" s="121"/>
      <c r="BH78" s="121"/>
      <c r="BI78" s="121"/>
      <c r="BJ78" s="121"/>
      <c r="BK78" s="121"/>
      <c r="BL78" s="121"/>
      <c r="BM78" s="121"/>
      <c r="BN78" s="121"/>
      <c r="BO78" s="121"/>
      <c r="BP78" s="106"/>
      <c r="BQ78" s="106"/>
      <c r="BR78" s="121"/>
      <c r="BS78" s="121"/>
      <c r="BT78" s="121"/>
      <c r="BU78" s="121"/>
      <c r="BV78" s="121"/>
      <c r="BW78" s="121"/>
      <c r="BX78" s="121"/>
      <c r="BY78" s="121"/>
      <c r="BZ78" s="121"/>
      <c r="CA78" s="121"/>
      <c r="CB78" s="106"/>
      <c r="CC78" s="106"/>
      <c r="CD78" s="121"/>
      <c r="CE78" s="121"/>
      <c r="CF78" s="121"/>
      <c r="CG78" s="121"/>
      <c r="CH78" s="121"/>
      <c r="CI78" s="121"/>
      <c r="CJ78" s="121"/>
      <c r="CK78" s="121"/>
      <c r="CL78" s="121"/>
      <c r="CM78" s="121"/>
      <c r="CN78" s="121"/>
    </row>
    <row r="79" spans="1:92" ht="22.5" customHeight="1" x14ac:dyDescent="0.2">
      <c r="A79" s="104"/>
      <c r="B79" s="104"/>
      <c r="C79" s="105"/>
      <c r="D79" s="105"/>
      <c r="E79" s="105"/>
      <c r="F79" s="105"/>
      <c r="G79" s="105"/>
      <c r="H79" s="105"/>
      <c r="I79" s="105"/>
      <c r="J79" s="105"/>
      <c r="K79" s="105"/>
      <c r="L79" s="106"/>
      <c r="M79" s="106"/>
      <c r="N79" s="121"/>
      <c r="O79" s="121"/>
      <c r="P79" s="121"/>
      <c r="Q79" s="121"/>
      <c r="R79" s="121"/>
      <c r="S79" s="121"/>
      <c r="T79" s="121"/>
      <c r="U79" s="121"/>
      <c r="V79" s="121"/>
      <c r="W79" s="106"/>
      <c r="X79" s="106"/>
      <c r="Y79" s="121"/>
      <c r="Z79" s="121"/>
      <c r="AA79" s="121"/>
      <c r="AB79" s="121"/>
      <c r="AC79" s="121"/>
      <c r="AD79" s="121"/>
      <c r="AE79" s="121"/>
      <c r="AF79" s="121"/>
      <c r="AG79" s="121"/>
      <c r="AH79" s="106"/>
      <c r="AI79" s="106"/>
      <c r="AJ79" s="121"/>
      <c r="AK79" s="121"/>
      <c r="AL79" s="121"/>
      <c r="AM79" s="121"/>
      <c r="AN79" s="121"/>
      <c r="AO79" s="121"/>
      <c r="AP79" s="121"/>
      <c r="AQ79" s="121"/>
      <c r="AR79" s="121"/>
      <c r="AS79" s="105"/>
      <c r="AT79" s="105"/>
      <c r="AU79" s="105"/>
      <c r="AV79" s="105"/>
      <c r="AW79" s="105"/>
      <c r="AX79" s="105"/>
      <c r="AY79" s="105"/>
      <c r="AZ79" s="105"/>
      <c r="BA79" s="105"/>
      <c r="BB79" s="105"/>
      <c r="BC79" s="105"/>
      <c r="BD79" s="107"/>
      <c r="BE79" s="106"/>
      <c r="BF79" s="106"/>
      <c r="BG79" s="121"/>
      <c r="BH79" s="121"/>
      <c r="BI79" s="121"/>
      <c r="BJ79" s="121"/>
      <c r="BK79" s="121"/>
      <c r="BL79" s="121"/>
      <c r="BM79" s="121"/>
      <c r="BN79" s="121"/>
      <c r="BO79" s="121"/>
      <c r="BP79" s="106"/>
      <c r="BQ79" s="106"/>
      <c r="BR79" s="121"/>
      <c r="BS79" s="121"/>
      <c r="BT79" s="121"/>
      <c r="BU79" s="121"/>
      <c r="BV79" s="121"/>
      <c r="BW79" s="121"/>
      <c r="BX79" s="121"/>
      <c r="BY79" s="121"/>
      <c r="BZ79" s="121"/>
      <c r="CA79" s="121"/>
      <c r="CB79" s="106"/>
      <c r="CC79" s="106"/>
      <c r="CD79" s="121"/>
      <c r="CE79" s="121"/>
      <c r="CF79" s="121"/>
      <c r="CG79" s="121"/>
      <c r="CH79" s="121"/>
      <c r="CI79" s="121"/>
      <c r="CJ79" s="121"/>
      <c r="CK79" s="121"/>
      <c r="CL79" s="121"/>
      <c r="CM79" s="121"/>
      <c r="CN79" s="121"/>
    </row>
    <row r="80" spans="1:92" ht="18" customHeight="1" x14ac:dyDescent="0.2">
      <c r="A80" s="68"/>
      <c r="B80" s="68"/>
      <c r="C80" s="68"/>
      <c r="D80" s="68"/>
      <c r="E80" s="68"/>
      <c r="F80" s="68"/>
      <c r="G80" s="68"/>
      <c r="H80" s="68"/>
      <c r="I80" s="68"/>
      <c r="J80" s="68"/>
      <c r="K80" s="68"/>
      <c r="L80" s="68"/>
      <c r="M80" s="68"/>
      <c r="N80" s="68"/>
      <c r="O80" s="68"/>
      <c r="P80" s="68"/>
      <c r="Q80" s="68"/>
      <c r="R80" s="68"/>
      <c r="S80" s="68"/>
      <c r="T80" s="68"/>
      <c r="U80" s="68"/>
      <c r="V80" s="68"/>
      <c r="W80" s="68"/>
      <c r="X80" s="68"/>
      <c r="Y80" s="72"/>
      <c r="Z80" s="72"/>
      <c r="AA80" s="72"/>
      <c r="AB80" s="72"/>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row>
    <row r="81" spans="1:92" ht="23.25" customHeight="1" x14ac:dyDescent="0.2">
      <c r="A81" s="616" t="s">
        <v>141</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108"/>
      <c r="Z81" s="108"/>
      <c r="AA81" s="108"/>
      <c r="AB81" s="108"/>
    </row>
    <row r="82" spans="1:92" ht="33" customHeight="1" x14ac:dyDescent="0.2">
      <c r="A82" s="617" t="s">
        <v>21</v>
      </c>
      <c r="B82" s="618"/>
      <c r="C82" s="618"/>
      <c r="D82" s="618"/>
      <c r="E82" s="618"/>
      <c r="F82" s="618"/>
      <c r="G82" s="618"/>
      <c r="H82" s="618"/>
      <c r="I82" s="618"/>
      <c r="J82" s="618"/>
      <c r="K82" s="619"/>
      <c r="L82" s="620"/>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621"/>
      <c r="AR82" s="622"/>
      <c r="AS82" s="617" t="s">
        <v>28</v>
      </c>
      <c r="AT82" s="618"/>
      <c r="AU82" s="618"/>
      <c r="AV82" s="618"/>
      <c r="AW82" s="618"/>
      <c r="AX82" s="618"/>
      <c r="AY82" s="618"/>
      <c r="AZ82" s="618"/>
      <c r="BA82" s="618"/>
      <c r="BB82" s="618"/>
      <c r="BC82" s="619"/>
      <c r="BD82" s="620"/>
      <c r="BE82" s="621"/>
      <c r="BF82" s="621"/>
      <c r="BG82" s="621"/>
      <c r="BH82" s="621"/>
      <c r="BI82" s="621"/>
      <c r="BJ82" s="621"/>
      <c r="BK82" s="621"/>
      <c r="BL82" s="621"/>
      <c r="BM82" s="621"/>
      <c r="BN82" s="621"/>
      <c r="BO82" s="621"/>
      <c r="BP82" s="621"/>
      <c r="BQ82" s="621"/>
      <c r="BR82" s="621"/>
      <c r="BS82" s="621"/>
      <c r="BT82" s="621"/>
      <c r="BU82" s="621"/>
      <c r="BV82" s="621"/>
      <c r="BW82" s="621"/>
      <c r="BX82" s="621"/>
      <c r="BY82" s="621"/>
      <c r="BZ82" s="621"/>
      <c r="CA82" s="621"/>
      <c r="CB82" s="621"/>
      <c r="CC82" s="621"/>
      <c r="CD82" s="621"/>
      <c r="CE82" s="621"/>
      <c r="CF82" s="621"/>
      <c r="CG82" s="621"/>
      <c r="CH82" s="621"/>
      <c r="CI82" s="621"/>
      <c r="CJ82" s="621"/>
      <c r="CK82" s="621"/>
      <c r="CL82" s="621"/>
      <c r="CM82" s="621"/>
      <c r="CN82" s="622"/>
    </row>
    <row r="83" spans="1:92" ht="33" customHeight="1" x14ac:dyDescent="0.2">
      <c r="A83" s="617" t="s">
        <v>29</v>
      </c>
      <c r="B83" s="618"/>
      <c r="C83" s="618"/>
      <c r="D83" s="618"/>
      <c r="E83" s="618"/>
      <c r="F83" s="618"/>
      <c r="G83" s="618"/>
      <c r="H83" s="618"/>
      <c r="I83" s="618"/>
      <c r="J83" s="618"/>
      <c r="K83" s="619"/>
      <c r="L83" s="620"/>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621"/>
      <c r="AL83" s="621"/>
      <c r="AM83" s="621"/>
      <c r="AN83" s="621"/>
      <c r="AO83" s="621"/>
      <c r="AP83" s="621"/>
      <c r="AQ83" s="621"/>
      <c r="AR83" s="622"/>
      <c r="AS83" s="617" t="s">
        <v>91</v>
      </c>
      <c r="AT83" s="618"/>
      <c r="AU83" s="618"/>
      <c r="AV83" s="618"/>
      <c r="AW83" s="618"/>
      <c r="AX83" s="618"/>
      <c r="AY83" s="618"/>
      <c r="AZ83" s="618"/>
      <c r="BA83" s="618"/>
      <c r="BB83" s="618"/>
      <c r="BC83" s="619"/>
      <c r="BD83" s="719"/>
      <c r="BE83" s="720"/>
      <c r="BF83" s="720"/>
      <c r="BG83" s="720"/>
      <c r="BH83" s="720"/>
      <c r="BI83" s="720"/>
      <c r="BJ83" s="720"/>
      <c r="BK83" s="720"/>
      <c r="BL83" s="720"/>
      <c r="BM83" s="720"/>
      <c r="BN83" s="720"/>
      <c r="BO83" s="720"/>
      <c r="BP83" s="720"/>
      <c r="BQ83" s="720"/>
      <c r="BR83" s="720"/>
      <c r="BS83" s="721" t="s">
        <v>169</v>
      </c>
      <c r="BT83" s="721"/>
      <c r="BU83" s="720"/>
      <c r="BV83" s="720"/>
      <c r="BW83" s="720"/>
      <c r="BX83" s="720"/>
      <c r="BY83" s="720"/>
      <c r="BZ83" s="720"/>
      <c r="CA83" s="720"/>
      <c r="CB83" s="720"/>
      <c r="CC83" s="720"/>
      <c r="CD83" s="720"/>
      <c r="CE83" s="720"/>
      <c r="CF83" s="720"/>
      <c r="CG83" s="720"/>
      <c r="CH83" s="720"/>
      <c r="CI83" s="720"/>
      <c r="CJ83" s="720"/>
      <c r="CK83" s="720"/>
      <c r="CL83" s="720"/>
      <c r="CM83" s="720"/>
      <c r="CN83" s="722"/>
    </row>
    <row r="84" spans="1:92" ht="23.25" customHeight="1" x14ac:dyDescent="0.2">
      <c r="A84" s="711" t="s">
        <v>30</v>
      </c>
      <c r="B84" s="712"/>
      <c r="C84" s="712"/>
      <c r="D84" s="712"/>
      <c r="E84" s="712"/>
      <c r="F84" s="712"/>
      <c r="G84" s="712"/>
      <c r="H84" s="712"/>
      <c r="I84" s="712"/>
      <c r="J84" s="712"/>
      <c r="K84" s="713"/>
      <c r="L84" s="717" t="s">
        <v>107</v>
      </c>
      <c r="M84" s="718"/>
      <c r="N84" s="718"/>
      <c r="O84" s="651"/>
      <c r="P84" s="651"/>
      <c r="Q84" s="651"/>
      <c r="R84" s="651"/>
      <c r="S84" s="651"/>
      <c r="T84" s="651"/>
      <c r="U84" s="651"/>
      <c r="V84" s="651"/>
      <c r="W84" s="651"/>
      <c r="X84" s="651"/>
      <c r="Y84" s="718" t="s">
        <v>108</v>
      </c>
      <c r="Z84" s="718"/>
      <c r="AA84" s="718"/>
      <c r="AB84" s="651"/>
      <c r="AC84" s="651"/>
      <c r="AD84" s="651"/>
      <c r="AE84" s="651"/>
      <c r="AF84" s="651"/>
      <c r="AG84" s="651"/>
      <c r="AH84" s="651"/>
      <c r="AI84" s="651"/>
      <c r="AJ84" s="651"/>
      <c r="AK84" s="651"/>
      <c r="AL84" s="109"/>
      <c r="AM84" s="109"/>
      <c r="AN84" s="109"/>
      <c r="AO84" s="109"/>
      <c r="AP84" s="109"/>
      <c r="AQ84" s="109"/>
      <c r="AR84" s="109"/>
      <c r="AS84" s="109"/>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1"/>
      <c r="CH84" s="111"/>
      <c r="CI84" s="111"/>
      <c r="CJ84" s="111"/>
      <c r="CK84" s="111"/>
      <c r="CL84" s="111"/>
      <c r="CM84" s="111"/>
      <c r="CN84" s="112"/>
    </row>
    <row r="85" spans="1:92" ht="45" customHeight="1" x14ac:dyDescent="0.2">
      <c r="A85" s="714"/>
      <c r="B85" s="715"/>
      <c r="C85" s="715"/>
      <c r="D85" s="715"/>
      <c r="E85" s="715"/>
      <c r="F85" s="715"/>
      <c r="G85" s="715"/>
      <c r="H85" s="715"/>
      <c r="I85" s="715"/>
      <c r="J85" s="715"/>
      <c r="K85" s="716"/>
      <c r="L85" s="701"/>
      <c r="M85" s="702"/>
      <c r="N85" s="702"/>
      <c r="O85" s="702"/>
      <c r="P85" s="702"/>
      <c r="Q85" s="702"/>
      <c r="R85" s="702"/>
      <c r="S85" s="702"/>
      <c r="T85" s="702"/>
      <c r="U85" s="702"/>
      <c r="V85" s="702"/>
      <c r="W85" s="702"/>
      <c r="X85" s="702"/>
      <c r="Y85" s="702"/>
      <c r="Z85" s="702"/>
      <c r="AA85" s="702"/>
      <c r="AB85" s="703"/>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6"/>
      <c r="BE85" s="567"/>
      <c r="BF85" s="565"/>
      <c r="BG85" s="565"/>
      <c r="BH85" s="565"/>
      <c r="BI85" s="565"/>
      <c r="BJ85" s="565"/>
      <c r="BK85" s="565"/>
      <c r="BL85" s="565"/>
      <c r="BM85" s="565"/>
      <c r="BN85" s="565"/>
      <c r="BO85" s="565"/>
      <c r="BP85" s="565"/>
      <c r="BQ85" s="565"/>
      <c r="BR85" s="565"/>
      <c r="BS85" s="565"/>
      <c r="BT85" s="565"/>
      <c r="BU85" s="565"/>
      <c r="BV85" s="565"/>
      <c r="BW85" s="565"/>
      <c r="BX85" s="565"/>
      <c r="BY85" s="565"/>
      <c r="BZ85" s="565"/>
      <c r="CA85" s="565"/>
      <c r="CB85" s="565"/>
      <c r="CC85" s="565"/>
      <c r="CD85" s="565"/>
      <c r="CE85" s="565"/>
      <c r="CF85" s="565"/>
      <c r="CG85" s="565"/>
      <c r="CH85" s="565"/>
      <c r="CI85" s="565"/>
      <c r="CJ85" s="565"/>
      <c r="CK85" s="565"/>
      <c r="CL85" s="565"/>
      <c r="CM85" s="565"/>
      <c r="CN85" s="568"/>
    </row>
    <row r="86" spans="1:92" ht="33" customHeight="1" x14ac:dyDescent="0.2">
      <c r="A86" s="617" t="s">
        <v>25</v>
      </c>
      <c r="B86" s="618"/>
      <c r="C86" s="618"/>
      <c r="D86" s="618"/>
      <c r="E86" s="618"/>
      <c r="F86" s="618"/>
      <c r="G86" s="618"/>
      <c r="H86" s="618"/>
      <c r="I86" s="618"/>
      <c r="J86" s="618"/>
      <c r="K86" s="619"/>
      <c r="L86" s="597" t="s">
        <v>88</v>
      </c>
      <c r="M86" s="594"/>
      <c r="N86" s="593"/>
      <c r="O86" s="593"/>
      <c r="P86" s="593"/>
      <c r="Q86" s="593"/>
      <c r="R86" s="593"/>
      <c r="S86" s="593"/>
      <c r="T86" s="593"/>
      <c r="U86" s="593"/>
      <c r="V86" s="593"/>
      <c r="W86" s="594" t="s">
        <v>89</v>
      </c>
      <c r="X86" s="594"/>
      <c r="Y86" s="593"/>
      <c r="Z86" s="593"/>
      <c r="AA86" s="593"/>
      <c r="AB86" s="593"/>
      <c r="AC86" s="593"/>
      <c r="AD86" s="593"/>
      <c r="AE86" s="593"/>
      <c r="AF86" s="593"/>
      <c r="AG86" s="593"/>
      <c r="AH86" s="594" t="s">
        <v>90</v>
      </c>
      <c r="AI86" s="594"/>
      <c r="AJ86" s="593"/>
      <c r="AK86" s="593"/>
      <c r="AL86" s="593"/>
      <c r="AM86" s="593"/>
      <c r="AN86" s="593"/>
      <c r="AO86" s="593"/>
      <c r="AP86" s="593"/>
      <c r="AQ86" s="593"/>
      <c r="AR86" s="600"/>
      <c r="AS86" s="601" t="s">
        <v>27</v>
      </c>
      <c r="AT86" s="602"/>
      <c r="AU86" s="602"/>
      <c r="AV86" s="602"/>
      <c r="AW86" s="602"/>
      <c r="AX86" s="602"/>
      <c r="AY86" s="602"/>
      <c r="AZ86" s="602"/>
      <c r="BA86" s="602"/>
      <c r="BB86" s="602"/>
      <c r="BC86" s="603"/>
      <c r="BD86" s="113"/>
      <c r="BE86" s="598" t="s">
        <v>88</v>
      </c>
      <c r="BF86" s="598"/>
      <c r="BG86" s="595"/>
      <c r="BH86" s="595"/>
      <c r="BI86" s="595"/>
      <c r="BJ86" s="595"/>
      <c r="BK86" s="595"/>
      <c r="BL86" s="595"/>
      <c r="BM86" s="595"/>
      <c r="BN86" s="595"/>
      <c r="BO86" s="595"/>
      <c r="BP86" s="598" t="s">
        <v>89</v>
      </c>
      <c r="BQ86" s="598"/>
      <c r="BR86" s="595"/>
      <c r="BS86" s="595"/>
      <c r="BT86" s="595"/>
      <c r="BU86" s="595"/>
      <c r="BV86" s="595"/>
      <c r="BW86" s="595"/>
      <c r="BX86" s="595"/>
      <c r="BY86" s="595"/>
      <c r="BZ86" s="595"/>
      <c r="CA86" s="595"/>
      <c r="CB86" s="598" t="s">
        <v>90</v>
      </c>
      <c r="CC86" s="598"/>
      <c r="CD86" s="595"/>
      <c r="CE86" s="595"/>
      <c r="CF86" s="595"/>
      <c r="CG86" s="595"/>
      <c r="CH86" s="595"/>
      <c r="CI86" s="595"/>
      <c r="CJ86" s="595"/>
      <c r="CK86" s="595"/>
      <c r="CL86" s="595"/>
      <c r="CM86" s="595"/>
      <c r="CN86" s="625"/>
    </row>
    <row r="87" spans="1:92" ht="33" customHeight="1" x14ac:dyDescent="0.2">
      <c r="A87" s="623" t="s">
        <v>26</v>
      </c>
      <c r="B87" s="624"/>
      <c r="C87" s="618"/>
      <c r="D87" s="618"/>
      <c r="E87" s="618"/>
      <c r="F87" s="618"/>
      <c r="G87" s="618"/>
      <c r="H87" s="618"/>
      <c r="I87" s="618"/>
      <c r="J87" s="618"/>
      <c r="K87" s="619"/>
      <c r="L87" s="597" t="s">
        <v>88</v>
      </c>
      <c r="M87" s="594"/>
      <c r="N87" s="593"/>
      <c r="O87" s="593"/>
      <c r="P87" s="593"/>
      <c r="Q87" s="593"/>
      <c r="R87" s="593"/>
      <c r="S87" s="593"/>
      <c r="T87" s="593"/>
      <c r="U87" s="593"/>
      <c r="V87" s="593"/>
      <c r="W87" s="594" t="s">
        <v>89</v>
      </c>
      <c r="X87" s="594"/>
      <c r="Y87" s="593"/>
      <c r="Z87" s="593"/>
      <c r="AA87" s="593"/>
      <c r="AB87" s="593"/>
      <c r="AC87" s="593"/>
      <c r="AD87" s="593"/>
      <c r="AE87" s="593"/>
      <c r="AF87" s="593"/>
      <c r="AG87" s="593"/>
      <c r="AH87" s="594" t="s">
        <v>90</v>
      </c>
      <c r="AI87" s="594"/>
      <c r="AJ87" s="593"/>
      <c r="AK87" s="593"/>
      <c r="AL87" s="593"/>
      <c r="AM87" s="593"/>
      <c r="AN87" s="593"/>
      <c r="AO87" s="593"/>
      <c r="AP87" s="593"/>
      <c r="AQ87" s="593"/>
      <c r="AR87" s="600"/>
      <c r="AS87" s="604"/>
      <c r="AT87" s="605"/>
      <c r="AU87" s="605"/>
      <c r="AV87" s="605"/>
      <c r="AW87" s="605"/>
      <c r="AX87" s="605"/>
      <c r="AY87" s="605"/>
      <c r="AZ87" s="605"/>
      <c r="BA87" s="605"/>
      <c r="BB87" s="605"/>
      <c r="BC87" s="606"/>
      <c r="BD87" s="114"/>
      <c r="BE87" s="599"/>
      <c r="BF87" s="599"/>
      <c r="BG87" s="596"/>
      <c r="BH87" s="596"/>
      <c r="BI87" s="596"/>
      <c r="BJ87" s="596"/>
      <c r="BK87" s="596"/>
      <c r="BL87" s="596"/>
      <c r="BM87" s="596"/>
      <c r="BN87" s="596"/>
      <c r="BO87" s="596"/>
      <c r="BP87" s="599"/>
      <c r="BQ87" s="599"/>
      <c r="BR87" s="596"/>
      <c r="BS87" s="596"/>
      <c r="BT87" s="596"/>
      <c r="BU87" s="596"/>
      <c r="BV87" s="596"/>
      <c r="BW87" s="596"/>
      <c r="BX87" s="596"/>
      <c r="BY87" s="596"/>
      <c r="BZ87" s="596"/>
      <c r="CA87" s="596"/>
      <c r="CB87" s="599"/>
      <c r="CC87" s="599"/>
      <c r="CD87" s="596"/>
      <c r="CE87" s="596"/>
      <c r="CF87" s="596"/>
      <c r="CG87" s="596"/>
      <c r="CH87" s="596"/>
      <c r="CI87" s="596"/>
      <c r="CJ87" s="596"/>
      <c r="CK87" s="596"/>
      <c r="CL87" s="596"/>
      <c r="CM87" s="596"/>
      <c r="CN87" s="626"/>
    </row>
    <row r="88" spans="1:92" ht="23.25" customHeight="1" x14ac:dyDescent="0.2">
      <c r="A88" s="52"/>
      <c r="B88" s="52"/>
      <c r="C88" s="52"/>
      <c r="D88" s="147"/>
      <c r="E88" s="147"/>
      <c r="F88" s="147"/>
      <c r="G88" s="147"/>
      <c r="H88" s="147"/>
      <c r="I88" s="147"/>
      <c r="J88" s="147"/>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92" ht="23.25" customHeight="1" x14ac:dyDescent="0.2">
      <c r="A89" s="52"/>
      <c r="B89" s="52" t="s">
        <v>93</v>
      </c>
      <c r="C89" s="52"/>
      <c r="D89" s="147"/>
      <c r="E89" s="147"/>
      <c r="F89" s="147"/>
      <c r="G89" s="147"/>
      <c r="H89" s="147"/>
      <c r="I89" s="147"/>
      <c r="J89" s="147"/>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92" ht="23.25" customHeight="1" x14ac:dyDescent="0.2">
      <c r="A90" s="191"/>
      <c r="B90" s="191"/>
      <c r="C90" s="191"/>
      <c r="D90" s="191"/>
      <c r="E90" s="191"/>
      <c r="F90" s="191"/>
      <c r="G90" s="52" t="s">
        <v>94</v>
      </c>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row>
    <row r="91" spans="1:92" ht="23.25" customHeight="1" x14ac:dyDescent="0.2">
      <c r="A91" s="191"/>
      <c r="B91" s="191"/>
      <c r="C91" s="191"/>
      <c r="D91" s="191"/>
      <c r="E91" s="191"/>
      <c r="F91" s="191"/>
      <c r="G91" s="52" t="s">
        <v>95</v>
      </c>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row>
    <row r="92" spans="1:92" ht="23.25" customHeight="1" x14ac:dyDescent="0.2">
      <c r="E92" s="51"/>
      <c r="F92" s="51"/>
      <c r="G92" s="52"/>
      <c r="H92" s="51"/>
    </row>
    <row r="93" spans="1:92" ht="18" customHeight="1" x14ac:dyDescent="0.2">
      <c r="A93" s="52"/>
      <c r="B93" s="52"/>
      <c r="C93" s="52"/>
      <c r="D93" s="147"/>
      <c r="E93" s="147"/>
      <c r="F93" s="147"/>
      <c r="G93" s="147"/>
      <c r="H93" s="147"/>
      <c r="I93" s="147"/>
      <c r="J93" s="147"/>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92" ht="18" customHeight="1" x14ac:dyDescent="0.2">
      <c r="A94" s="614"/>
      <c r="B94" s="614"/>
      <c r="C94" s="614"/>
      <c r="D94" s="614"/>
      <c r="E94" s="614"/>
      <c r="F94" s="614"/>
      <c r="G94" s="614"/>
      <c r="H94" s="614"/>
      <c r="I94" s="614"/>
      <c r="J94" s="614"/>
      <c r="K94" s="614"/>
      <c r="L94" s="614"/>
      <c r="M94" s="614"/>
      <c r="N94" s="614"/>
      <c r="O94" s="614"/>
      <c r="P94" s="614"/>
      <c r="Q94" s="614"/>
      <c r="R94" s="614"/>
      <c r="S94" s="614"/>
      <c r="T94" s="614"/>
      <c r="U94" s="614"/>
      <c r="V94" s="614"/>
      <c r="W94" s="614"/>
      <c r="X94" s="614"/>
      <c r="Y94" s="614"/>
      <c r="Z94" s="614"/>
      <c r="AA94" s="614"/>
      <c r="AB94" s="614"/>
      <c r="AC94" s="614"/>
      <c r="AD94" s="614"/>
      <c r="AE94" s="614"/>
      <c r="AF94" s="614"/>
      <c r="AG94" s="614"/>
      <c r="AH94" s="614"/>
      <c r="AI94" s="614"/>
      <c r="AJ94" s="614"/>
      <c r="AK94" s="614"/>
      <c r="AL94" s="614"/>
      <c r="AM94" s="614"/>
      <c r="AN94" s="614"/>
      <c r="AO94" s="614"/>
      <c r="AP94" s="614"/>
      <c r="AQ94" s="614"/>
      <c r="AR94" s="614"/>
      <c r="AS94" s="614"/>
      <c r="AT94" s="614"/>
      <c r="AU94" s="614"/>
      <c r="AV94" s="614"/>
      <c r="AW94" s="614"/>
      <c r="AX94" s="614"/>
      <c r="AY94" s="614"/>
      <c r="AZ94" s="614"/>
      <c r="BA94" s="614"/>
      <c r="BB94" s="614"/>
      <c r="BC94" s="614"/>
      <c r="BD94" s="614"/>
      <c r="BE94" s="614"/>
      <c r="BF94" s="614"/>
      <c r="BG94" s="614"/>
      <c r="BH94" s="614"/>
      <c r="BI94" s="614"/>
      <c r="BJ94" s="614"/>
      <c r="BK94" s="614"/>
      <c r="BL94" s="614"/>
      <c r="BM94" s="614"/>
      <c r="BN94" s="614"/>
      <c r="BO94" s="614"/>
      <c r="BP94" s="614"/>
      <c r="BQ94" s="614"/>
      <c r="BR94" s="614"/>
      <c r="BS94" s="614"/>
      <c r="BT94" s="614"/>
      <c r="BU94" s="614"/>
      <c r="BV94" s="614"/>
      <c r="BW94" s="614"/>
      <c r="BX94" s="614"/>
      <c r="BY94" s="614"/>
      <c r="BZ94" s="614"/>
      <c r="CA94" s="614"/>
      <c r="CB94" s="614"/>
      <c r="CC94" s="614"/>
      <c r="CD94" s="614"/>
      <c r="CE94" s="614"/>
      <c r="CF94" s="614"/>
      <c r="CG94" s="614"/>
      <c r="CH94" s="614"/>
      <c r="CI94" s="614"/>
      <c r="CJ94" s="614"/>
      <c r="CK94" s="614"/>
      <c r="CL94" s="614"/>
      <c r="CM94" s="615"/>
      <c r="CN94" s="615"/>
    </row>
    <row r="95" spans="1:92" ht="18" customHeight="1" x14ac:dyDescent="0.2">
      <c r="CM95" s="119"/>
    </row>
    <row r="96" spans="1:92" s="57" customFormat="1" ht="19.5" customHeight="1" x14ac:dyDescent="0.2">
      <c r="C96" s="58"/>
      <c r="D96" s="58"/>
      <c r="E96" s="59"/>
      <c r="F96" s="59"/>
      <c r="G96" s="60"/>
      <c r="H96" s="60"/>
      <c r="I96" s="58"/>
      <c r="J96" s="61"/>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BN96" s="75"/>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c r="CL96" s="140"/>
      <c r="CM96" s="140"/>
      <c r="CN96" s="140"/>
    </row>
    <row r="97" spans="1:92" s="57" customFormat="1" ht="9.75" customHeight="1" x14ac:dyDescent="0.2">
      <c r="C97" s="58"/>
      <c r="D97" s="58"/>
      <c r="E97" s="59"/>
      <c r="F97" s="59"/>
      <c r="G97" s="60"/>
      <c r="H97" s="60"/>
      <c r="I97" s="58"/>
      <c r="J97" s="61"/>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BN97" s="63"/>
      <c r="BO97" s="63"/>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51"/>
    </row>
    <row r="98" spans="1:92" s="57" customFormat="1" ht="9.75" customHeight="1" x14ac:dyDescent="0.2">
      <c r="C98" s="58"/>
      <c r="D98" s="58"/>
      <c r="E98" s="59"/>
      <c r="F98" s="59"/>
      <c r="G98" s="60"/>
      <c r="H98" s="60"/>
      <c r="I98" s="58"/>
      <c r="J98" s="61"/>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BN98" s="63"/>
      <c r="BO98" s="63"/>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51"/>
    </row>
    <row r="99" spans="1:92" s="57" customFormat="1" ht="18" customHeight="1" x14ac:dyDescent="0.2">
      <c r="A99" s="62" t="s">
        <v>134</v>
      </c>
      <c r="B99" s="62"/>
      <c r="C99" s="58"/>
      <c r="D99" s="58"/>
      <c r="E99" s="59"/>
      <c r="F99" s="59"/>
      <c r="G99" s="60"/>
      <c r="H99" s="60"/>
      <c r="I99" s="58"/>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J99" s="62"/>
      <c r="AK99" s="62"/>
      <c r="AL99" s="62"/>
      <c r="AM99" s="62"/>
      <c r="AN99" s="62"/>
      <c r="AO99" s="62"/>
      <c r="AP99" s="62"/>
      <c r="AQ99" s="62"/>
      <c r="AR99" s="62"/>
      <c r="BK99" s="62"/>
      <c r="BL99" s="62"/>
      <c r="BM99" s="62"/>
      <c r="BO99" s="62"/>
      <c r="BP99" s="590"/>
      <c r="BQ99" s="590"/>
      <c r="BR99" s="590"/>
      <c r="BS99" s="590"/>
      <c r="BT99" s="590"/>
      <c r="BU99" s="590"/>
      <c r="BV99" s="590"/>
      <c r="BW99" s="590"/>
      <c r="BX99" s="590"/>
      <c r="BY99" s="590"/>
      <c r="BZ99" s="590"/>
      <c r="CA99" s="590"/>
      <c r="CB99" s="590"/>
      <c r="CC99" s="590"/>
      <c r="CD99" s="590"/>
      <c r="CE99" s="590"/>
      <c r="CF99" s="590"/>
      <c r="CG99" s="590"/>
      <c r="CH99" s="590"/>
      <c r="CI99" s="590"/>
      <c r="CJ99" s="590"/>
      <c r="CK99" s="590"/>
      <c r="CL99" s="590"/>
      <c r="CM99" s="590"/>
      <c r="CN99" s="590"/>
    </row>
    <row r="100" spans="1:92" s="57" customFormat="1" ht="18" customHeight="1" x14ac:dyDescent="0.2">
      <c r="A100" s="62"/>
      <c r="B100" s="62"/>
      <c r="C100" s="58"/>
      <c r="D100" s="58"/>
      <c r="E100" s="59"/>
      <c r="F100" s="59"/>
      <c r="G100" s="60"/>
      <c r="H100" s="60"/>
      <c r="I100" s="58"/>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J100" s="62"/>
      <c r="AK100" s="62"/>
      <c r="AL100" s="62"/>
      <c r="AM100" s="62"/>
      <c r="AN100" s="62"/>
      <c r="AO100" s="62"/>
      <c r="AP100" s="62"/>
      <c r="AQ100" s="62"/>
      <c r="AR100" s="62"/>
      <c r="BK100" s="62"/>
      <c r="BL100" s="62"/>
      <c r="BM100" s="62"/>
      <c r="BO100" s="62"/>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row>
    <row r="101" spans="1:92" s="57" customFormat="1" ht="18" customHeight="1" x14ac:dyDescent="0.2">
      <c r="A101" s="62"/>
      <c r="B101" s="62"/>
      <c r="C101" s="58"/>
      <c r="D101" s="58"/>
      <c r="E101" s="59"/>
      <c r="F101" s="59"/>
      <c r="G101" s="60"/>
      <c r="H101" s="60"/>
      <c r="I101" s="58"/>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J101" s="62"/>
      <c r="AK101" s="62"/>
      <c r="AL101" s="62"/>
      <c r="AM101" s="62"/>
      <c r="AN101" s="62"/>
      <c r="AO101" s="62"/>
      <c r="AP101" s="62"/>
      <c r="AQ101" s="62"/>
      <c r="AR101" s="62"/>
      <c r="BK101" s="62"/>
      <c r="BL101" s="62"/>
      <c r="BM101" s="62"/>
      <c r="BO101" s="62"/>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row>
    <row r="102" spans="1:92" s="57" customFormat="1" ht="18" customHeight="1" x14ac:dyDescent="0.2">
      <c r="A102" s="62"/>
      <c r="B102" s="62"/>
      <c r="C102" s="58"/>
      <c r="D102" s="58"/>
      <c r="E102" s="59"/>
      <c r="F102" s="59"/>
      <c r="G102" s="60"/>
      <c r="H102" s="60"/>
      <c r="I102" s="58"/>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J102" s="62"/>
      <c r="AK102" s="62"/>
      <c r="AL102" s="62"/>
      <c r="AM102" s="62"/>
      <c r="AN102" s="62"/>
      <c r="AO102" s="62"/>
      <c r="AP102" s="62"/>
      <c r="AQ102" s="62"/>
      <c r="AR102" s="62"/>
      <c r="BK102" s="62"/>
      <c r="BL102" s="62"/>
      <c r="BM102" s="62"/>
      <c r="BO102" s="62"/>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row>
    <row r="103" spans="1:92" ht="28.5" customHeight="1" x14ac:dyDescent="0.2">
      <c r="A103" s="587" t="s">
        <v>31</v>
      </c>
      <c r="B103" s="587"/>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7"/>
      <c r="AL103" s="587"/>
      <c r="AM103" s="587"/>
      <c r="AN103" s="587"/>
      <c r="AO103" s="587"/>
      <c r="AP103" s="587"/>
      <c r="AQ103" s="587"/>
      <c r="AR103" s="587"/>
      <c r="AS103" s="587"/>
      <c r="AT103" s="587"/>
      <c r="AU103" s="587"/>
      <c r="AV103" s="587"/>
      <c r="AW103" s="587"/>
      <c r="AX103" s="587"/>
      <c r="AY103" s="587"/>
      <c r="AZ103" s="587"/>
      <c r="BA103" s="587"/>
      <c r="BB103" s="587"/>
      <c r="BC103" s="587"/>
      <c r="BD103" s="587"/>
      <c r="BE103" s="587"/>
      <c r="BF103" s="587"/>
      <c r="BG103" s="587"/>
      <c r="BH103" s="587"/>
      <c r="BI103" s="587"/>
      <c r="BJ103" s="587"/>
      <c r="BK103" s="587"/>
      <c r="BL103" s="587"/>
      <c r="BM103" s="587"/>
      <c r="BN103" s="587"/>
      <c r="BO103" s="587"/>
      <c r="BP103" s="587"/>
      <c r="BQ103" s="587"/>
      <c r="BR103" s="587"/>
      <c r="BS103" s="587"/>
      <c r="BT103" s="587"/>
      <c r="BU103" s="587"/>
      <c r="BV103" s="587"/>
      <c r="BW103" s="587"/>
      <c r="BX103" s="587"/>
      <c r="BY103" s="587"/>
      <c r="BZ103" s="587"/>
      <c r="CA103" s="587"/>
      <c r="CB103" s="587"/>
      <c r="CC103" s="587"/>
      <c r="CD103" s="587"/>
      <c r="CE103" s="587"/>
      <c r="CF103" s="587"/>
      <c r="CG103" s="587"/>
      <c r="CH103" s="587"/>
      <c r="CI103" s="587"/>
      <c r="CJ103" s="587"/>
      <c r="CK103" s="587"/>
      <c r="CL103" s="587"/>
      <c r="CM103" s="587"/>
      <c r="CN103" s="587"/>
    </row>
    <row r="104" spans="1:92" ht="28.5" customHeight="1" x14ac:dyDescent="0.2">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row>
    <row r="105" spans="1:92" ht="18" customHeight="1" x14ac:dyDescent="0.2">
      <c r="A105" s="77"/>
      <c r="B105" s="77"/>
    </row>
    <row r="106" spans="1:92" ht="92.25" customHeight="1" x14ac:dyDescent="0.2">
      <c r="A106" s="588" t="s">
        <v>68</v>
      </c>
      <c r="B106" s="588"/>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88"/>
      <c r="AL106" s="588"/>
      <c r="AM106" s="588"/>
      <c r="AN106" s="588"/>
      <c r="AO106" s="588"/>
      <c r="AP106" s="588"/>
      <c r="AQ106" s="588"/>
      <c r="AR106" s="588"/>
      <c r="AS106" s="588"/>
      <c r="AT106" s="588"/>
      <c r="AU106" s="588"/>
      <c r="AV106" s="588"/>
      <c r="AW106" s="588"/>
      <c r="AX106" s="588"/>
      <c r="AY106" s="588"/>
      <c r="AZ106" s="588"/>
      <c r="BA106" s="588"/>
      <c r="BB106" s="588"/>
      <c r="BC106" s="588"/>
      <c r="BD106" s="588"/>
      <c r="BE106" s="588"/>
      <c r="BF106" s="588"/>
      <c r="BG106" s="588"/>
      <c r="BH106" s="588"/>
      <c r="BI106" s="588"/>
      <c r="BJ106" s="588"/>
      <c r="BK106" s="588"/>
      <c r="BL106" s="588"/>
      <c r="BM106" s="588"/>
      <c r="BN106" s="588"/>
      <c r="BO106" s="588"/>
      <c r="BP106" s="588"/>
      <c r="BQ106" s="588"/>
      <c r="BR106" s="588"/>
      <c r="BS106" s="588"/>
      <c r="BT106" s="588"/>
      <c r="BU106" s="588"/>
      <c r="BV106" s="588"/>
      <c r="BW106" s="588"/>
      <c r="BX106" s="588"/>
      <c r="BY106" s="588"/>
      <c r="BZ106" s="588"/>
      <c r="CA106" s="588"/>
      <c r="CB106" s="588"/>
      <c r="CC106" s="588"/>
      <c r="CD106" s="588"/>
      <c r="CE106" s="588"/>
      <c r="CF106" s="588"/>
      <c r="CG106" s="588"/>
      <c r="CH106" s="588"/>
      <c r="CI106" s="588"/>
      <c r="CJ106" s="588"/>
      <c r="CK106" s="588"/>
      <c r="CL106" s="588"/>
      <c r="CM106" s="588"/>
      <c r="CN106" s="588"/>
    </row>
    <row r="107" spans="1:92" ht="18" customHeight="1" x14ac:dyDescent="0.2">
      <c r="A107" s="78"/>
      <c r="B107" s="78"/>
      <c r="C107" s="79"/>
      <c r="D107" s="79"/>
      <c r="E107" s="80"/>
      <c r="F107" s="80"/>
      <c r="G107" s="81"/>
      <c r="H107" s="81"/>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row>
    <row r="108" spans="1:92" ht="18" customHeight="1" x14ac:dyDescent="0.2">
      <c r="A108" s="78"/>
      <c r="B108" s="78"/>
      <c r="C108" s="79"/>
      <c r="D108" s="79"/>
      <c r="E108" s="80"/>
      <c r="F108" s="80"/>
      <c r="G108" s="81"/>
      <c r="H108" s="81"/>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row>
    <row r="109" spans="1:92" ht="18" customHeight="1" x14ac:dyDescent="0.2">
      <c r="A109" s="82"/>
      <c r="B109" s="82"/>
      <c r="C109" s="79"/>
      <c r="D109" s="79"/>
      <c r="E109" s="80"/>
      <c r="F109" s="80"/>
      <c r="G109" s="81"/>
      <c r="H109" s="81"/>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row>
    <row r="110" spans="1:92" ht="18" customHeight="1" x14ac:dyDescent="0.2">
      <c r="A110" s="82"/>
      <c r="B110" s="82"/>
      <c r="C110" s="79"/>
      <c r="D110" s="79"/>
      <c r="E110" s="80"/>
      <c r="F110" s="80"/>
      <c r="G110" s="81"/>
      <c r="H110" s="81"/>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row>
    <row r="111" spans="1:92" ht="18" customHeight="1" x14ac:dyDescent="0.2">
      <c r="A111" s="589" t="s">
        <v>32</v>
      </c>
      <c r="B111" s="589"/>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c r="AV111" s="589"/>
      <c r="AW111" s="589"/>
      <c r="AX111" s="589"/>
      <c r="AY111" s="589"/>
      <c r="AZ111" s="589"/>
      <c r="BA111" s="589"/>
      <c r="BB111" s="589"/>
      <c r="BC111" s="589"/>
      <c r="BD111" s="589"/>
      <c r="BE111" s="589"/>
      <c r="BF111" s="589"/>
      <c r="BG111" s="589"/>
      <c r="BH111" s="589"/>
      <c r="BI111" s="589"/>
      <c r="BJ111" s="589"/>
      <c r="BK111" s="589"/>
      <c r="BL111" s="589"/>
      <c r="BM111" s="589"/>
      <c r="BN111" s="589"/>
      <c r="BO111" s="589"/>
      <c r="BP111" s="589"/>
      <c r="BQ111" s="589"/>
      <c r="BR111" s="589"/>
      <c r="BS111" s="589"/>
      <c r="BT111" s="589"/>
      <c r="BU111" s="589"/>
      <c r="BV111" s="589"/>
      <c r="BW111" s="589"/>
      <c r="BX111" s="589"/>
      <c r="BY111" s="589"/>
      <c r="BZ111" s="589"/>
      <c r="CA111" s="589"/>
      <c r="CB111" s="589"/>
      <c r="CC111" s="589"/>
      <c r="CD111" s="589"/>
      <c r="CE111" s="589"/>
      <c r="CF111" s="589"/>
      <c r="CG111" s="589"/>
      <c r="CH111" s="589"/>
      <c r="CI111" s="589"/>
      <c r="CJ111" s="589"/>
      <c r="CK111" s="589"/>
      <c r="CL111" s="589"/>
      <c r="CM111" s="589"/>
      <c r="CN111" s="589"/>
    </row>
    <row r="112" spans="1:92" ht="18"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row>
    <row r="113" spans="1:92" ht="117" customHeight="1" x14ac:dyDescent="0.2">
      <c r="A113" s="592" t="s">
        <v>124</v>
      </c>
      <c r="B113" s="592"/>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2"/>
      <c r="AL113" s="592"/>
      <c r="AM113" s="592"/>
      <c r="AN113" s="592"/>
      <c r="AO113" s="592"/>
      <c r="AP113" s="592"/>
      <c r="AQ113" s="592"/>
      <c r="AR113" s="592"/>
      <c r="AS113" s="592"/>
      <c r="AT113" s="592"/>
      <c r="AU113" s="592"/>
      <c r="AV113" s="592"/>
      <c r="AW113" s="592"/>
      <c r="AX113" s="592"/>
      <c r="AY113" s="592"/>
      <c r="AZ113" s="592"/>
      <c r="BA113" s="592"/>
      <c r="BB113" s="592"/>
      <c r="BC113" s="592"/>
      <c r="BD113" s="592"/>
      <c r="BE113" s="592"/>
      <c r="BF113" s="592"/>
      <c r="BG113" s="592"/>
      <c r="BH113" s="592"/>
      <c r="BI113" s="592"/>
      <c r="BJ113" s="592"/>
      <c r="BK113" s="592"/>
      <c r="BL113" s="592"/>
      <c r="BM113" s="592"/>
      <c r="BN113" s="592"/>
      <c r="BO113" s="592"/>
      <c r="BP113" s="592"/>
      <c r="BQ113" s="592"/>
      <c r="BR113" s="592"/>
      <c r="BS113" s="592"/>
      <c r="BT113" s="592"/>
      <c r="BU113" s="592"/>
      <c r="BV113" s="592"/>
      <c r="BW113" s="592"/>
      <c r="BX113" s="592"/>
      <c r="BY113" s="592"/>
      <c r="BZ113" s="592"/>
      <c r="CA113" s="592"/>
      <c r="CB113" s="592"/>
      <c r="CC113" s="592"/>
      <c r="CD113" s="592"/>
      <c r="CE113" s="592"/>
      <c r="CF113" s="592"/>
      <c r="CG113" s="592"/>
      <c r="CH113" s="592"/>
      <c r="CI113" s="592"/>
      <c r="CJ113" s="592"/>
      <c r="CK113" s="592"/>
      <c r="CL113" s="592"/>
      <c r="CM113" s="592"/>
      <c r="CN113" s="592"/>
    </row>
    <row r="114" spans="1:92" ht="18" customHeight="1" x14ac:dyDescent="0.2">
      <c r="A114" s="79"/>
      <c r="B114" s="79"/>
      <c r="C114" s="78"/>
      <c r="D114" s="79"/>
      <c r="E114" s="80"/>
      <c r="F114" s="80"/>
      <c r="G114" s="81"/>
      <c r="H114" s="81"/>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row>
    <row r="115" spans="1:92" ht="56.25" customHeight="1" x14ac:dyDescent="0.2">
      <c r="A115" s="583" t="s">
        <v>69</v>
      </c>
      <c r="B115" s="583"/>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3"/>
      <c r="AL115" s="583"/>
      <c r="AM115" s="583"/>
      <c r="AN115" s="583"/>
      <c r="AO115" s="583"/>
      <c r="AP115" s="583"/>
      <c r="AQ115" s="583"/>
      <c r="AR115" s="583"/>
      <c r="AS115" s="583"/>
      <c r="AT115" s="583"/>
      <c r="AU115" s="583"/>
      <c r="AV115" s="583"/>
      <c r="AW115" s="583"/>
      <c r="AX115" s="583"/>
      <c r="AY115" s="583"/>
      <c r="AZ115" s="583"/>
      <c r="BA115" s="583"/>
      <c r="BB115" s="583"/>
      <c r="BC115" s="583"/>
      <c r="BD115" s="583"/>
      <c r="BE115" s="583"/>
      <c r="BF115" s="583"/>
      <c r="BG115" s="583"/>
      <c r="BH115" s="583"/>
      <c r="BI115" s="583"/>
      <c r="BJ115" s="583"/>
      <c r="BK115" s="583"/>
      <c r="BL115" s="583"/>
      <c r="BM115" s="583"/>
      <c r="BN115" s="583"/>
      <c r="BO115" s="583"/>
      <c r="BP115" s="583"/>
      <c r="BQ115" s="583"/>
      <c r="BR115" s="583"/>
      <c r="BS115" s="583"/>
      <c r="BT115" s="583"/>
      <c r="BU115" s="583"/>
      <c r="BV115" s="583"/>
      <c r="BW115" s="583"/>
      <c r="BX115" s="583"/>
      <c r="BY115" s="583"/>
      <c r="BZ115" s="583"/>
      <c r="CA115" s="583"/>
      <c r="CB115" s="583"/>
      <c r="CC115" s="583"/>
      <c r="CD115" s="583"/>
      <c r="CE115" s="583"/>
      <c r="CF115" s="583"/>
      <c r="CG115" s="583"/>
      <c r="CH115" s="583"/>
      <c r="CI115" s="583"/>
      <c r="CJ115" s="583"/>
      <c r="CK115" s="583"/>
      <c r="CL115" s="583"/>
      <c r="CM115" s="583"/>
      <c r="CN115" s="583"/>
    </row>
    <row r="116" spans="1:92" ht="18" customHeight="1" x14ac:dyDescent="0.2">
      <c r="A116" s="78"/>
      <c r="B116" s="78"/>
      <c r="C116" s="79"/>
      <c r="D116" s="79"/>
      <c r="E116" s="80"/>
      <c r="F116" s="80"/>
      <c r="G116" s="81"/>
      <c r="H116" s="81"/>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row>
    <row r="117" spans="1:92" ht="56.25" customHeight="1" x14ac:dyDescent="0.2">
      <c r="A117" s="583" t="s">
        <v>70</v>
      </c>
      <c r="B117" s="583"/>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3"/>
      <c r="AL117" s="583"/>
      <c r="AM117" s="583"/>
      <c r="AN117" s="583"/>
      <c r="AO117" s="583"/>
      <c r="AP117" s="583"/>
      <c r="AQ117" s="583"/>
      <c r="AR117" s="583"/>
      <c r="AS117" s="583"/>
      <c r="AT117" s="583"/>
      <c r="AU117" s="583"/>
      <c r="AV117" s="583"/>
      <c r="AW117" s="583"/>
      <c r="AX117" s="583"/>
      <c r="AY117" s="583"/>
      <c r="AZ117" s="583"/>
      <c r="BA117" s="583"/>
      <c r="BB117" s="583"/>
      <c r="BC117" s="583"/>
      <c r="BD117" s="583"/>
      <c r="BE117" s="583"/>
      <c r="BF117" s="583"/>
      <c r="BG117" s="583"/>
      <c r="BH117" s="583"/>
      <c r="BI117" s="583"/>
      <c r="BJ117" s="583"/>
      <c r="BK117" s="583"/>
      <c r="BL117" s="583"/>
      <c r="BM117" s="583"/>
      <c r="BN117" s="583"/>
      <c r="BO117" s="583"/>
      <c r="BP117" s="583"/>
      <c r="BQ117" s="583"/>
      <c r="BR117" s="583"/>
      <c r="BS117" s="583"/>
      <c r="BT117" s="583"/>
      <c r="BU117" s="583"/>
      <c r="BV117" s="583"/>
      <c r="BW117" s="583"/>
      <c r="BX117" s="583"/>
      <c r="BY117" s="583"/>
      <c r="BZ117" s="583"/>
      <c r="CA117" s="583"/>
      <c r="CB117" s="583"/>
      <c r="CC117" s="583"/>
      <c r="CD117" s="583"/>
      <c r="CE117" s="583"/>
      <c r="CF117" s="583"/>
      <c r="CG117" s="583"/>
      <c r="CH117" s="583"/>
      <c r="CI117" s="583"/>
      <c r="CJ117" s="583"/>
      <c r="CK117" s="583"/>
      <c r="CL117" s="583"/>
      <c r="CM117" s="583"/>
      <c r="CN117" s="583"/>
    </row>
    <row r="118" spans="1:92" ht="18" customHeight="1" x14ac:dyDescent="0.2">
      <c r="A118" s="79"/>
      <c r="B118" s="79"/>
      <c r="C118" s="79"/>
      <c r="D118" s="79"/>
      <c r="E118" s="80"/>
      <c r="F118" s="80"/>
      <c r="G118" s="81"/>
      <c r="H118" s="81"/>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row>
    <row r="119" spans="1:92" ht="57" customHeight="1" x14ac:dyDescent="0.2">
      <c r="A119" s="583" t="s">
        <v>71</v>
      </c>
      <c r="B119" s="583"/>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3"/>
      <c r="AZ119" s="583"/>
      <c r="BA119" s="583"/>
      <c r="BB119" s="583"/>
      <c r="BC119" s="583"/>
      <c r="BD119" s="583"/>
      <c r="BE119" s="583"/>
      <c r="BF119" s="583"/>
      <c r="BG119" s="583"/>
      <c r="BH119" s="583"/>
      <c r="BI119" s="583"/>
      <c r="BJ119" s="583"/>
      <c r="BK119" s="583"/>
      <c r="BL119" s="583"/>
      <c r="BM119" s="583"/>
      <c r="BN119" s="583"/>
      <c r="BO119" s="583"/>
      <c r="BP119" s="583"/>
      <c r="BQ119" s="583"/>
      <c r="BR119" s="583"/>
      <c r="BS119" s="583"/>
      <c r="BT119" s="583"/>
      <c r="BU119" s="583"/>
      <c r="BV119" s="583"/>
      <c r="BW119" s="583"/>
      <c r="BX119" s="583"/>
      <c r="BY119" s="583"/>
      <c r="BZ119" s="583"/>
      <c r="CA119" s="583"/>
      <c r="CB119" s="583"/>
      <c r="CC119" s="583"/>
      <c r="CD119" s="583"/>
      <c r="CE119" s="583"/>
      <c r="CF119" s="583"/>
      <c r="CG119" s="583"/>
      <c r="CH119" s="583"/>
      <c r="CI119" s="583"/>
      <c r="CJ119" s="583"/>
      <c r="CK119" s="583"/>
      <c r="CL119" s="583"/>
      <c r="CM119" s="583"/>
      <c r="CN119" s="583"/>
    </row>
    <row r="120" spans="1:92" ht="57" customHeight="1" x14ac:dyDescent="0.2">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row>
    <row r="121" spans="1:92" ht="57" customHeight="1" x14ac:dyDescent="0.2">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row>
    <row r="122" spans="1:92" ht="57" customHeight="1" x14ac:dyDescent="0.2">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row>
    <row r="123" spans="1:92" ht="57" customHeight="1" x14ac:dyDescent="0.2">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row>
    <row r="124" spans="1:92" ht="57" customHeight="1" x14ac:dyDescent="0.2">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row>
    <row r="125" spans="1:92" ht="57" customHeight="1" x14ac:dyDescent="0.2">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row>
    <row r="126" spans="1:92" ht="57" customHeight="1" x14ac:dyDescent="0.2">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row>
    <row r="127" spans="1:92" ht="11.15" customHeight="1" x14ac:dyDescent="0.2">
      <c r="A127" s="586"/>
      <c r="B127" s="586"/>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6"/>
      <c r="AY127" s="586"/>
      <c r="AZ127" s="586"/>
      <c r="BA127" s="586"/>
      <c r="BB127" s="586"/>
      <c r="BC127" s="586"/>
      <c r="BD127" s="586"/>
      <c r="BE127" s="586"/>
      <c r="BF127" s="586"/>
      <c r="BG127" s="586"/>
      <c r="BH127" s="586"/>
      <c r="BI127" s="586"/>
      <c r="BJ127" s="586"/>
      <c r="BK127" s="586"/>
      <c r="BL127" s="586"/>
      <c r="BM127" s="586"/>
      <c r="BN127" s="586"/>
      <c r="BO127" s="586"/>
      <c r="BP127" s="586"/>
      <c r="BQ127" s="586"/>
      <c r="BR127" s="586"/>
      <c r="BS127" s="586"/>
      <c r="BT127" s="586"/>
      <c r="BU127" s="586"/>
      <c r="BV127" s="586"/>
      <c r="BW127" s="586"/>
      <c r="BX127" s="586"/>
      <c r="BY127" s="586"/>
      <c r="BZ127" s="586"/>
      <c r="CA127" s="586"/>
      <c r="CB127" s="586"/>
      <c r="CC127" s="586"/>
      <c r="CD127" s="586"/>
      <c r="CE127" s="586"/>
      <c r="CF127" s="586"/>
      <c r="CG127" s="586"/>
      <c r="CH127" s="586"/>
      <c r="CI127" s="586"/>
      <c r="CJ127" s="586"/>
      <c r="CK127" s="586"/>
      <c r="CL127" s="586"/>
      <c r="CM127" s="586"/>
      <c r="CN127" s="586"/>
    </row>
    <row r="128" spans="1:92" s="57" customFormat="1" ht="18" customHeight="1" x14ac:dyDescent="0.2">
      <c r="A128" s="62" t="s">
        <v>135</v>
      </c>
      <c r="B128" s="62"/>
      <c r="C128" s="58"/>
      <c r="D128" s="58"/>
      <c r="E128" s="59"/>
      <c r="F128" s="59"/>
      <c r="G128" s="60"/>
      <c r="H128" s="60"/>
      <c r="I128" s="58"/>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J128" s="62"/>
      <c r="AK128" s="62"/>
      <c r="AL128" s="62"/>
      <c r="AM128" s="62"/>
      <c r="AN128" s="62"/>
      <c r="AO128" s="62"/>
      <c r="AP128" s="62"/>
      <c r="AQ128" s="62"/>
      <c r="AR128" s="62"/>
      <c r="BK128" s="62"/>
      <c r="BL128" s="62"/>
      <c r="BM128" s="62"/>
      <c r="BO128" s="62"/>
      <c r="BP128" s="62"/>
      <c r="BQ128" s="62"/>
      <c r="BR128" s="62"/>
      <c r="BS128" s="62"/>
      <c r="BT128" s="62"/>
      <c r="BU128" s="62"/>
      <c r="BV128" s="62"/>
      <c r="BW128" s="62"/>
      <c r="BX128" s="62"/>
      <c r="BY128" s="62"/>
      <c r="BZ128" s="62"/>
      <c r="CA128" s="62"/>
      <c r="CB128" s="62"/>
      <c r="CC128" s="62"/>
      <c r="CD128" s="62"/>
      <c r="CE128" s="62"/>
      <c r="CF128" s="62"/>
      <c r="CG128" s="584"/>
      <c r="CH128" s="584"/>
      <c r="CI128" s="584"/>
      <c r="CJ128" s="584"/>
      <c r="CK128" s="584"/>
      <c r="CL128" s="584"/>
      <c r="CM128" s="584"/>
      <c r="CN128" s="584"/>
    </row>
    <row r="129" spans="1:92" ht="18" customHeight="1" x14ac:dyDescent="0.2">
      <c r="BS129" s="591" t="str">
        <f>IF(BV5="","",BR5 &amp; " " &amp; BV5)</f>
        <v/>
      </c>
      <c r="BT129" s="591"/>
      <c r="BU129" s="591"/>
      <c r="BV129" s="591"/>
      <c r="BW129" s="591"/>
      <c r="BX129" s="591"/>
      <c r="BY129" s="590" t="s">
        <v>10</v>
      </c>
      <c r="BZ129" s="590"/>
      <c r="CA129" s="591" t="str">
        <f>IF(CB5="","",CB5)</f>
        <v/>
      </c>
      <c r="CB129" s="591"/>
      <c r="CC129" s="591"/>
      <c r="CD129" s="591"/>
      <c r="CE129" s="591"/>
      <c r="CF129" s="590" t="s">
        <v>11</v>
      </c>
      <c r="CG129" s="590"/>
      <c r="CH129" s="591" t="str">
        <f>IF(CH5="","",CH5)</f>
        <v/>
      </c>
      <c r="CI129" s="591"/>
      <c r="CJ129" s="591"/>
      <c r="CK129" s="591"/>
      <c r="CL129" s="591"/>
      <c r="CM129" s="590" t="s">
        <v>12</v>
      </c>
      <c r="CN129" s="590"/>
    </row>
    <row r="130" spans="1:92" ht="18" customHeight="1" x14ac:dyDescent="0.2">
      <c r="A130" s="585" t="s">
        <v>33</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5"/>
      <c r="AY130" s="585"/>
      <c r="AZ130" s="585"/>
      <c r="BA130" s="585"/>
      <c r="BB130" s="585"/>
      <c r="BC130" s="585"/>
      <c r="BD130" s="585"/>
      <c r="BE130" s="585"/>
      <c r="BF130" s="585"/>
      <c r="BG130" s="585"/>
      <c r="BH130" s="585"/>
      <c r="BI130" s="585"/>
      <c r="BJ130" s="585"/>
      <c r="BK130" s="585"/>
      <c r="BL130" s="585"/>
      <c r="BM130" s="585"/>
      <c r="BN130" s="585"/>
      <c r="BO130" s="585"/>
      <c r="BP130" s="585"/>
      <c r="BQ130" s="585"/>
      <c r="BR130" s="585"/>
      <c r="BS130" s="585"/>
      <c r="BT130" s="585"/>
      <c r="BU130" s="585"/>
      <c r="BV130" s="585"/>
      <c r="BW130" s="585"/>
      <c r="BX130" s="585"/>
      <c r="BY130" s="585"/>
      <c r="BZ130" s="585"/>
      <c r="CA130" s="585"/>
      <c r="CB130" s="585"/>
      <c r="CC130" s="585"/>
      <c r="CD130" s="585"/>
      <c r="CE130" s="585"/>
      <c r="CF130" s="585"/>
      <c r="CG130" s="585"/>
      <c r="CH130" s="585"/>
      <c r="CI130" s="585"/>
      <c r="CJ130" s="585"/>
      <c r="CK130" s="585"/>
      <c r="CL130" s="585"/>
      <c r="CM130" s="585"/>
      <c r="CN130" s="585"/>
    </row>
    <row r="131" spans="1:92" ht="18" customHeight="1" x14ac:dyDescent="0.2">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148"/>
    </row>
    <row r="132" spans="1:92" ht="18" customHeight="1" x14ac:dyDescent="0.2">
      <c r="E132" s="51"/>
      <c r="F132" s="51"/>
      <c r="G132" s="51"/>
      <c r="H132" s="51"/>
    </row>
    <row r="133" spans="1:92" ht="18" customHeight="1" x14ac:dyDescent="0.2">
      <c r="A133" s="85"/>
      <c r="B133" s="85"/>
      <c r="C133" s="85"/>
      <c r="E133" s="85"/>
      <c r="F133" s="85"/>
      <c r="G133" s="85"/>
      <c r="H133" s="569" t="s">
        <v>34</v>
      </c>
      <c r="I133" s="569"/>
      <c r="J133" s="569"/>
      <c r="K133" s="569"/>
      <c r="L133" s="569"/>
      <c r="M133" s="569"/>
      <c r="N133" s="569"/>
      <c r="O133" s="569"/>
      <c r="P133" s="569"/>
      <c r="Q133" s="569"/>
      <c r="R133" s="569"/>
      <c r="S133" s="569"/>
      <c r="T133" s="42" t="s">
        <v>72</v>
      </c>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0"/>
      <c r="AY133" s="570"/>
      <c r="AZ133" s="570"/>
      <c r="BA133" s="570"/>
      <c r="BB133" s="570"/>
      <c r="BC133" s="570"/>
      <c r="BD133" s="570"/>
      <c r="BE133" s="570"/>
      <c r="BF133" s="570"/>
      <c r="BG133" s="570"/>
      <c r="BH133" s="570"/>
      <c r="BI133" s="570"/>
      <c r="BJ133" s="570"/>
      <c r="BK133" s="570"/>
      <c r="BL133" s="570"/>
      <c r="BM133" s="570"/>
      <c r="BN133" s="570"/>
      <c r="BO133" s="570"/>
      <c r="BP133" s="570"/>
      <c r="BQ133" s="570"/>
      <c r="BR133" s="570"/>
      <c r="BS133" s="570"/>
      <c r="BT133" s="570"/>
      <c r="BU133" s="570"/>
      <c r="BV133" s="570"/>
      <c r="BW133" s="570"/>
      <c r="BX133" s="570"/>
      <c r="BY133" s="570"/>
      <c r="BZ133" s="570"/>
    </row>
    <row r="134" spans="1:92" ht="18" customHeight="1" x14ac:dyDescent="0.2">
      <c r="A134" s="1"/>
      <c r="B134" s="1"/>
      <c r="C134" s="149"/>
      <c r="E134" s="150"/>
      <c r="F134" s="150"/>
      <c r="G134" s="150"/>
      <c r="H134" s="51"/>
      <c r="AD134" s="150"/>
      <c r="AE134" s="150"/>
      <c r="AF134" s="150"/>
      <c r="AG134" s="150"/>
      <c r="AH134" s="150"/>
      <c r="AI134" s="150"/>
      <c r="AJ134" s="151"/>
    </row>
    <row r="135" spans="1:92" ht="18" customHeight="1" x14ac:dyDescent="0.2">
      <c r="A135" s="150"/>
      <c r="B135" s="150"/>
      <c r="C135" s="150"/>
      <c r="D135" s="150"/>
      <c r="E135" s="150"/>
      <c r="F135" s="150"/>
      <c r="G135" s="150"/>
      <c r="H135" s="571" t="s">
        <v>35</v>
      </c>
      <c r="I135" s="572"/>
      <c r="J135" s="572"/>
      <c r="K135" s="572"/>
      <c r="L135" s="572"/>
      <c r="M135" s="572"/>
      <c r="N135" s="572"/>
      <c r="O135" s="572"/>
      <c r="P135" s="572"/>
      <c r="Q135" s="572"/>
      <c r="R135" s="572"/>
      <c r="S135" s="572"/>
      <c r="T135" s="572"/>
      <c r="U135" s="572"/>
      <c r="V135" s="572"/>
      <c r="W135" s="572"/>
      <c r="X135" s="572"/>
      <c r="Y135" s="572"/>
      <c r="Z135" s="573"/>
      <c r="AA135" s="571" t="s">
        <v>36</v>
      </c>
      <c r="AB135" s="572"/>
      <c r="AC135" s="572"/>
      <c r="AD135" s="572"/>
      <c r="AE135" s="572"/>
      <c r="AF135" s="572"/>
      <c r="AG135" s="572"/>
      <c r="AH135" s="572"/>
      <c r="AI135" s="572"/>
      <c r="AJ135" s="572"/>
      <c r="AK135" s="572"/>
      <c r="AL135" s="572"/>
      <c r="AM135" s="572"/>
      <c r="AN135" s="572"/>
      <c r="AO135" s="572"/>
      <c r="AP135" s="572"/>
      <c r="AQ135" s="572"/>
      <c r="AR135" s="572"/>
      <c r="AS135" s="573"/>
      <c r="AT135" s="577" t="s">
        <v>37</v>
      </c>
      <c r="AU135" s="578"/>
      <c r="AV135" s="578"/>
      <c r="AW135" s="578"/>
      <c r="AX135" s="578"/>
      <c r="AY135" s="578"/>
      <c r="AZ135" s="578"/>
      <c r="BA135" s="578"/>
      <c r="BB135" s="578"/>
      <c r="BC135" s="578"/>
      <c r="BD135" s="578"/>
      <c r="BE135" s="578"/>
      <c r="BF135" s="578"/>
      <c r="BG135" s="579"/>
      <c r="BH135" s="571" t="s">
        <v>38</v>
      </c>
      <c r="BI135" s="572"/>
      <c r="BJ135" s="572"/>
      <c r="BK135" s="572"/>
      <c r="BL135" s="572"/>
      <c r="BM135" s="573"/>
      <c r="BN135" s="571" t="s">
        <v>39</v>
      </c>
      <c r="BO135" s="572"/>
      <c r="BP135" s="572"/>
      <c r="BQ135" s="572"/>
      <c r="BR135" s="572"/>
      <c r="BS135" s="572"/>
      <c r="BT135" s="572"/>
      <c r="BU135" s="572"/>
      <c r="BV135" s="572"/>
      <c r="BW135" s="572"/>
      <c r="BX135" s="572"/>
      <c r="BY135" s="572"/>
      <c r="BZ135" s="572"/>
      <c r="CA135" s="572"/>
      <c r="CB135" s="572"/>
      <c r="CC135" s="572"/>
      <c r="CD135" s="572"/>
      <c r="CE135" s="572"/>
      <c r="CF135" s="572"/>
      <c r="CG135" s="573"/>
    </row>
    <row r="136" spans="1:92" ht="18" customHeight="1" x14ac:dyDescent="0.2">
      <c r="A136" s="43"/>
      <c r="B136" s="43"/>
      <c r="C136" s="1"/>
      <c r="E136" s="51"/>
      <c r="F136" s="51"/>
      <c r="G136" s="68"/>
      <c r="H136" s="574"/>
      <c r="I136" s="575"/>
      <c r="J136" s="575"/>
      <c r="K136" s="575"/>
      <c r="L136" s="575"/>
      <c r="M136" s="575"/>
      <c r="N136" s="575"/>
      <c r="O136" s="575"/>
      <c r="P136" s="575"/>
      <c r="Q136" s="575"/>
      <c r="R136" s="575"/>
      <c r="S136" s="575"/>
      <c r="T136" s="575"/>
      <c r="U136" s="575"/>
      <c r="V136" s="575"/>
      <c r="W136" s="575"/>
      <c r="X136" s="575"/>
      <c r="Y136" s="575"/>
      <c r="Z136" s="576"/>
      <c r="AA136" s="574"/>
      <c r="AB136" s="575"/>
      <c r="AC136" s="575"/>
      <c r="AD136" s="575"/>
      <c r="AE136" s="575"/>
      <c r="AF136" s="575"/>
      <c r="AG136" s="575"/>
      <c r="AH136" s="575"/>
      <c r="AI136" s="575"/>
      <c r="AJ136" s="575"/>
      <c r="AK136" s="575"/>
      <c r="AL136" s="575"/>
      <c r="AM136" s="575"/>
      <c r="AN136" s="575"/>
      <c r="AO136" s="575"/>
      <c r="AP136" s="575"/>
      <c r="AQ136" s="575"/>
      <c r="AR136" s="575"/>
      <c r="AS136" s="576"/>
      <c r="AT136" s="580" t="s">
        <v>40</v>
      </c>
      <c r="AU136" s="581"/>
      <c r="AV136" s="581"/>
      <c r="AW136" s="581"/>
      <c r="AX136" s="582"/>
      <c r="AY136" s="580" t="s">
        <v>10</v>
      </c>
      <c r="AZ136" s="581"/>
      <c r="BA136" s="582"/>
      <c r="BB136" s="580" t="s">
        <v>41</v>
      </c>
      <c r="BC136" s="581"/>
      <c r="BD136" s="582"/>
      <c r="BE136" s="580" t="s">
        <v>12</v>
      </c>
      <c r="BF136" s="581"/>
      <c r="BG136" s="582"/>
      <c r="BH136" s="574"/>
      <c r="BI136" s="575"/>
      <c r="BJ136" s="575"/>
      <c r="BK136" s="575"/>
      <c r="BL136" s="575"/>
      <c r="BM136" s="576"/>
      <c r="BN136" s="574"/>
      <c r="BO136" s="575"/>
      <c r="BP136" s="575"/>
      <c r="BQ136" s="575"/>
      <c r="BR136" s="575"/>
      <c r="BS136" s="575"/>
      <c r="BT136" s="575"/>
      <c r="BU136" s="575"/>
      <c r="BV136" s="575"/>
      <c r="BW136" s="575"/>
      <c r="BX136" s="575"/>
      <c r="BY136" s="575"/>
      <c r="BZ136" s="575"/>
      <c r="CA136" s="575"/>
      <c r="CB136" s="575"/>
      <c r="CC136" s="575"/>
      <c r="CD136" s="575"/>
      <c r="CE136" s="575"/>
      <c r="CF136" s="575"/>
      <c r="CG136" s="576"/>
      <c r="CH136" s="44"/>
      <c r="CI136" s="44"/>
      <c r="CJ136" s="44"/>
      <c r="CK136" s="68"/>
    </row>
    <row r="137" spans="1:92" ht="27" customHeight="1" x14ac:dyDescent="0.2">
      <c r="A137" s="41"/>
      <c r="B137" s="41"/>
      <c r="C137" s="1"/>
      <c r="E137" s="51"/>
      <c r="F137" s="51"/>
      <c r="G137" s="68"/>
      <c r="H137" s="560"/>
      <c r="I137" s="560"/>
      <c r="J137" s="560"/>
      <c r="K137" s="560"/>
      <c r="L137" s="560"/>
      <c r="M137" s="560"/>
      <c r="N137" s="560"/>
      <c r="O137" s="560"/>
      <c r="P137" s="560"/>
      <c r="Q137" s="560"/>
      <c r="R137" s="560"/>
      <c r="S137" s="560"/>
      <c r="T137" s="560"/>
      <c r="U137" s="560"/>
      <c r="V137" s="560"/>
      <c r="W137" s="560"/>
      <c r="X137" s="560"/>
      <c r="Y137" s="560"/>
      <c r="Z137" s="560"/>
      <c r="AA137" s="560"/>
      <c r="AB137" s="560"/>
      <c r="AC137" s="560"/>
      <c r="AD137" s="560"/>
      <c r="AE137" s="560"/>
      <c r="AF137" s="560"/>
      <c r="AG137" s="560"/>
      <c r="AH137" s="560"/>
      <c r="AI137" s="560"/>
      <c r="AJ137" s="560"/>
      <c r="AK137" s="560"/>
      <c r="AL137" s="560"/>
      <c r="AM137" s="560"/>
      <c r="AN137" s="560"/>
      <c r="AO137" s="560"/>
      <c r="AP137" s="560"/>
      <c r="AQ137" s="560"/>
      <c r="AR137" s="560"/>
      <c r="AS137" s="560"/>
      <c r="AT137" s="561"/>
      <c r="AU137" s="561"/>
      <c r="AV137" s="561"/>
      <c r="AW137" s="561"/>
      <c r="AX137" s="561"/>
      <c r="AY137" s="562"/>
      <c r="AZ137" s="562"/>
      <c r="BA137" s="562"/>
      <c r="BB137" s="562"/>
      <c r="BC137" s="562"/>
      <c r="BD137" s="562"/>
      <c r="BE137" s="562"/>
      <c r="BF137" s="562"/>
      <c r="BG137" s="562"/>
      <c r="BH137" s="563"/>
      <c r="BI137" s="563"/>
      <c r="BJ137" s="563"/>
      <c r="BK137" s="563"/>
      <c r="BL137" s="563"/>
      <c r="BM137" s="563"/>
      <c r="BN137" s="564"/>
      <c r="BO137" s="564"/>
      <c r="BP137" s="564"/>
      <c r="BQ137" s="564"/>
      <c r="BR137" s="564"/>
      <c r="BS137" s="564"/>
      <c r="BT137" s="564"/>
      <c r="BU137" s="564"/>
      <c r="BV137" s="564"/>
      <c r="BW137" s="564"/>
      <c r="BX137" s="564"/>
      <c r="BY137" s="564"/>
      <c r="BZ137" s="564"/>
      <c r="CA137" s="564"/>
      <c r="CB137" s="564"/>
      <c r="CC137" s="564"/>
      <c r="CD137" s="564"/>
      <c r="CE137" s="564"/>
      <c r="CF137" s="564"/>
      <c r="CG137" s="564"/>
      <c r="CH137" s="44"/>
      <c r="CI137" s="44"/>
      <c r="CJ137" s="44"/>
      <c r="CK137" s="68"/>
    </row>
    <row r="138" spans="1:92" s="116" customFormat="1" ht="27" customHeight="1" x14ac:dyDescent="0.2">
      <c r="A138" s="86"/>
      <c r="B138" s="86"/>
      <c r="C138" s="152"/>
      <c r="D138" s="115"/>
      <c r="E138" s="115"/>
      <c r="F138" s="115"/>
      <c r="G138" s="115"/>
      <c r="H138" s="560"/>
      <c r="I138" s="560"/>
      <c r="J138" s="560"/>
      <c r="K138" s="560"/>
      <c r="L138" s="560"/>
      <c r="M138" s="560"/>
      <c r="N138" s="560"/>
      <c r="O138" s="560"/>
      <c r="P138" s="560"/>
      <c r="Q138" s="560"/>
      <c r="R138" s="560"/>
      <c r="S138" s="560"/>
      <c r="T138" s="560"/>
      <c r="U138" s="560"/>
      <c r="V138" s="560"/>
      <c r="W138" s="560"/>
      <c r="X138" s="560"/>
      <c r="Y138" s="560"/>
      <c r="Z138" s="560"/>
      <c r="AA138" s="560"/>
      <c r="AB138" s="560"/>
      <c r="AC138" s="560"/>
      <c r="AD138" s="560"/>
      <c r="AE138" s="560"/>
      <c r="AF138" s="560"/>
      <c r="AG138" s="560"/>
      <c r="AH138" s="560"/>
      <c r="AI138" s="560"/>
      <c r="AJ138" s="560"/>
      <c r="AK138" s="560"/>
      <c r="AL138" s="560"/>
      <c r="AM138" s="560"/>
      <c r="AN138" s="560"/>
      <c r="AO138" s="560"/>
      <c r="AP138" s="560"/>
      <c r="AQ138" s="560"/>
      <c r="AR138" s="560"/>
      <c r="AS138" s="560"/>
      <c r="AT138" s="561"/>
      <c r="AU138" s="561"/>
      <c r="AV138" s="561"/>
      <c r="AW138" s="561"/>
      <c r="AX138" s="561"/>
      <c r="AY138" s="562"/>
      <c r="AZ138" s="562"/>
      <c r="BA138" s="562"/>
      <c r="BB138" s="562"/>
      <c r="BC138" s="562"/>
      <c r="BD138" s="562"/>
      <c r="BE138" s="562"/>
      <c r="BF138" s="562"/>
      <c r="BG138" s="562"/>
      <c r="BH138" s="563"/>
      <c r="BI138" s="563"/>
      <c r="BJ138" s="563"/>
      <c r="BK138" s="563"/>
      <c r="BL138" s="563"/>
      <c r="BM138" s="563"/>
      <c r="BN138" s="564"/>
      <c r="BO138" s="564"/>
      <c r="BP138" s="564"/>
      <c r="BQ138" s="564"/>
      <c r="BR138" s="564"/>
      <c r="BS138" s="564"/>
      <c r="BT138" s="564"/>
      <c r="BU138" s="564"/>
      <c r="BV138" s="564"/>
      <c r="BW138" s="564"/>
      <c r="BX138" s="564"/>
      <c r="BY138" s="564"/>
      <c r="BZ138" s="564"/>
      <c r="CA138" s="564"/>
      <c r="CB138" s="564"/>
      <c r="CC138" s="564"/>
      <c r="CD138" s="564"/>
      <c r="CE138" s="564"/>
      <c r="CF138" s="564"/>
      <c r="CG138" s="564"/>
      <c r="CH138" s="86"/>
      <c r="CI138" s="86"/>
      <c r="CJ138" s="86"/>
      <c r="CK138" s="86"/>
      <c r="CL138" s="115"/>
    </row>
    <row r="139" spans="1:92" s="116" customFormat="1" ht="27" customHeight="1" x14ac:dyDescent="0.2">
      <c r="A139" s="86"/>
      <c r="B139" s="86"/>
      <c r="C139" s="86"/>
      <c r="D139" s="115"/>
      <c r="E139" s="115"/>
      <c r="F139" s="115"/>
      <c r="G139" s="115"/>
      <c r="H139" s="560"/>
      <c r="I139" s="560"/>
      <c r="J139" s="560"/>
      <c r="K139" s="560"/>
      <c r="L139" s="560"/>
      <c r="M139" s="560"/>
      <c r="N139" s="560"/>
      <c r="O139" s="560"/>
      <c r="P139" s="560"/>
      <c r="Q139" s="560"/>
      <c r="R139" s="560"/>
      <c r="S139" s="560"/>
      <c r="T139" s="560"/>
      <c r="U139" s="560"/>
      <c r="V139" s="560"/>
      <c r="W139" s="560"/>
      <c r="X139" s="560"/>
      <c r="Y139" s="560"/>
      <c r="Z139" s="560"/>
      <c r="AA139" s="560"/>
      <c r="AB139" s="560"/>
      <c r="AC139" s="560"/>
      <c r="AD139" s="560"/>
      <c r="AE139" s="560"/>
      <c r="AF139" s="560"/>
      <c r="AG139" s="560"/>
      <c r="AH139" s="560"/>
      <c r="AI139" s="560"/>
      <c r="AJ139" s="560"/>
      <c r="AK139" s="560"/>
      <c r="AL139" s="560"/>
      <c r="AM139" s="560"/>
      <c r="AN139" s="560"/>
      <c r="AO139" s="560"/>
      <c r="AP139" s="560"/>
      <c r="AQ139" s="560"/>
      <c r="AR139" s="560"/>
      <c r="AS139" s="560"/>
      <c r="AT139" s="561"/>
      <c r="AU139" s="561"/>
      <c r="AV139" s="561"/>
      <c r="AW139" s="561"/>
      <c r="AX139" s="561"/>
      <c r="AY139" s="562"/>
      <c r="AZ139" s="562"/>
      <c r="BA139" s="562"/>
      <c r="BB139" s="562"/>
      <c r="BC139" s="562"/>
      <c r="BD139" s="562"/>
      <c r="BE139" s="562"/>
      <c r="BF139" s="562"/>
      <c r="BG139" s="562"/>
      <c r="BH139" s="563"/>
      <c r="BI139" s="563"/>
      <c r="BJ139" s="563"/>
      <c r="BK139" s="563"/>
      <c r="BL139" s="563"/>
      <c r="BM139" s="563"/>
      <c r="BN139" s="564"/>
      <c r="BO139" s="564"/>
      <c r="BP139" s="564"/>
      <c r="BQ139" s="564"/>
      <c r="BR139" s="564"/>
      <c r="BS139" s="564"/>
      <c r="BT139" s="564"/>
      <c r="BU139" s="564"/>
      <c r="BV139" s="564"/>
      <c r="BW139" s="564"/>
      <c r="BX139" s="564"/>
      <c r="BY139" s="564"/>
      <c r="BZ139" s="564"/>
      <c r="CA139" s="564"/>
      <c r="CB139" s="564"/>
      <c r="CC139" s="564"/>
      <c r="CD139" s="564"/>
      <c r="CE139" s="564"/>
      <c r="CF139" s="564"/>
      <c r="CG139" s="564"/>
      <c r="CH139" s="86"/>
      <c r="CI139" s="86"/>
      <c r="CJ139" s="86"/>
      <c r="CK139" s="86"/>
      <c r="CL139" s="115"/>
    </row>
    <row r="140" spans="1:92" s="116" customFormat="1" ht="27" customHeight="1" x14ac:dyDescent="0.2">
      <c r="A140" s="86"/>
      <c r="B140" s="86"/>
      <c r="C140" s="86"/>
      <c r="D140" s="115"/>
      <c r="E140" s="115"/>
      <c r="F140" s="115"/>
      <c r="G140" s="115"/>
      <c r="H140" s="560"/>
      <c r="I140" s="560"/>
      <c r="J140" s="560"/>
      <c r="K140" s="560"/>
      <c r="L140" s="560"/>
      <c r="M140" s="560"/>
      <c r="N140" s="560"/>
      <c r="O140" s="560"/>
      <c r="P140" s="560"/>
      <c r="Q140" s="560"/>
      <c r="R140" s="560"/>
      <c r="S140" s="560"/>
      <c r="T140" s="560"/>
      <c r="U140" s="560"/>
      <c r="V140" s="560"/>
      <c r="W140" s="560"/>
      <c r="X140" s="560"/>
      <c r="Y140" s="560"/>
      <c r="Z140" s="560"/>
      <c r="AA140" s="560"/>
      <c r="AB140" s="560"/>
      <c r="AC140" s="560"/>
      <c r="AD140" s="560"/>
      <c r="AE140" s="560"/>
      <c r="AF140" s="560"/>
      <c r="AG140" s="560"/>
      <c r="AH140" s="560"/>
      <c r="AI140" s="560"/>
      <c r="AJ140" s="560"/>
      <c r="AK140" s="560"/>
      <c r="AL140" s="560"/>
      <c r="AM140" s="560"/>
      <c r="AN140" s="560"/>
      <c r="AO140" s="560"/>
      <c r="AP140" s="560"/>
      <c r="AQ140" s="560"/>
      <c r="AR140" s="560"/>
      <c r="AS140" s="560"/>
      <c r="AT140" s="561"/>
      <c r="AU140" s="561"/>
      <c r="AV140" s="561"/>
      <c r="AW140" s="561"/>
      <c r="AX140" s="561"/>
      <c r="AY140" s="562"/>
      <c r="AZ140" s="562"/>
      <c r="BA140" s="562"/>
      <c r="BB140" s="562"/>
      <c r="BC140" s="562"/>
      <c r="BD140" s="562"/>
      <c r="BE140" s="562"/>
      <c r="BF140" s="562"/>
      <c r="BG140" s="562"/>
      <c r="BH140" s="563"/>
      <c r="BI140" s="563"/>
      <c r="BJ140" s="563"/>
      <c r="BK140" s="563"/>
      <c r="BL140" s="563"/>
      <c r="BM140" s="563"/>
      <c r="BN140" s="564"/>
      <c r="BO140" s="564"/>
      <c r="BP140" s="564"/>
      <c r="BQ140" s="564"/>
      <c r="BR140" s="564"/>
      <c r="BS140" s="564"/>
      <c r="BT140" s="564"/>
      <c r="BU140" s="564"/>
      <c r="BV140" s="564"/>
      <c r="BW140" s="564"/>
      <c r="BX140" s="564"/>
      <c r="BY140" s="564"/>
      <c r="BZ140" s="564"/>
      <c r="CA140" s="564"/>
      <c r="CB140" s="564"/>
      <c r="CC140" s="564"/>
      <c r="CD140" s="564"/>
      <c r="CE140" s="564"/>
      <c r="CF140" s="564"/>
      <c r="CG140" s="564"/>
      <c r="CH140" s="86"/>
      <c r="CI140" s="86"/>
      <c r="CJ140" s="86"/>
      <c r="CK140" s="86"/>
      <c r="CL140" s="115"/>
    </row>
    <row r="141" spans="1:92" s="116" customFormat="1" ht="27" customHeight="1" x14ac:dyDescent="0.2">
      <c r="A141" s="86"/>
      <c r="B141" s="86"/>
      <c r="C141" s="86"/>
      <c r="D141" s="115"/>
      <c r="E141" s="115"/>
      <c r="F141" s="115"/>
      <c r="G141" s="115"/>
      <c r="H141" s="560"/>
      <c r="I141" s="560"/>
      <c r="J141" s="560"/>
      <c r="K141" s="560"/>
      <c r="L141" s="560"/>
      <c r="M141" s="560"/>
      <c r="N141" s="560"/>
      <c r="O141" s="560"/>
      <c r="P141" s="560"/>
      <c r="Q141" s="560"/>
      <c r="R141" s="560"/>
      <c r="S141" s="560"/>
      <c r="T141" s="560"/>
      <c r="U141" s="560"/>
      <c r="V141" s="560"/>
      <c r="W141" s="560"/>
      <c r="X141" s="560"/>
      <c r="Y141" s="560"/>
      <c r="Z141" s="560"/>
      <c r="AA141" s="560"/>
      <c r="AB141" s="560"/>
      <c r="AC141" s="560"/>
      <c r="AD141" s="560"/>
      <c r="AE141" s="560"/>
      <c r="AF141" s="560"/>
      <c r="AG141" s="560"/>
      <c r="AH141" s="560"/>
      <c r="AI141" s="560"/>
      <c r="AJ141" s="560"/>
      <c r="AK141" s="560"/>
      <c r="AL141" s="560"/>
      <c r="AM141" s="560"/>
      <c r="AN141" s="560"/>
      <c r="AO141" s="560"/>
      <c r="AP141" s="560"/>
      <c r="AQ141" s="560"/>
      <c r="AR141" s="560"/>
      <c r="AS141" s="560"/>
      <c r="AT141" s="561"/>
      <c r="AU141" s="561"/>
      <c r="AV141" s="561"/>
      <c r="AW141" s="561"/>
      <c r="AX141" s="561"/>
      <c r="AY141" s="562"/>
      <c r="AZ141" s="562"/>
      <c r="BA141" s="562"/>
      <c r="BB141" s="562"/>
      <c r="BC141" s="562"/>
      <c r="BD141" s="562"/>
      <c r="BE141" s="562"/>
      <c r="BF141" s="562"/>
      <c r="BG141" s="562"/>
      <c r="BH141" s="563"/>
      <c r="BI141" s="563"/>
      <c r="BJ141" s="563"/>
      <c r="BK141" s="563"/>
      <c r="BL141" s="563"/>
      <c r="BM141" s="563"/>
      <c r="BN141" s="564"/>
      <c r="BO141" s="564"/>
      <c r="BP141" s="564"/>
      <c r="BQ141" s="564"/>
      <c r="BR141" s="564"/>
      <c r="BS141" s="564"/>
      <c r="BT141" s="564"/>
      <c r="BU141" s="564"/>
      <c r="BV141" s="564"/>
      <c r="BW141" s="564"/>
      <c r="BX141" s="564"/>
      <c r="BY141" s="564"/>
      <c r="BZ141" s="564"/>
      <c r="CA141" s="564"/>
      <c r="CB141" s="564"/>
      <c r="CC141" s="564"/>
      <c r="CD141" s="564"/>
      <c r="CE141" s="564"/>
      <c r="CF141" s="564"/>
      <c r="CG141" s="564"/>
      <c r="CH141" s="86"/>
      <c r="CI141" s="86"/>
      <c r="CJ141" s="86"/>
      <c r="CK141" s="86"/>
      <c r="CL141" s="115"/>
    </row>
    <row r="142" spans="1:92" s="116" customFormat="1" ht="27" customHeight="1" x14ac:dyDescent="0.2">
      <c r="A142" s="86"/>
      <c r="B142" s="86"/>
      <c r="C142" s="86"/>
      <c r="D142" s="115"/>
      <c r="E142" s="115"/>
      <c r="F142" s="115"/>
      <c r="G142" s="115"/>
      <c r="H142" s="560"/>
      <c r="I142" s="560"/>
      <c r="J142" s="560"/>
      <c r="K142" s="560"/>
      <c r="L142" s="560"/>
      <c r="M142" s="560"/>
      <c r="N142" s="560"/>
      <c r="O142" s="560"/>
      <c r="P142" s="560"/>
      <c r="Q142" s="560"/>
      <c r="R142" s="560"/>
      <c r="S142" s="560"/>
      <c r="T142" s="560"/>
      <c r="U142" s="560"/>
      <c r="V142" s="560"/>
      <c r="W142" s="560"/>
      <c r="X142" s="560"/>
      <c r="Y142" s="560"/>
      <c r="Z142" s="560"/>
      <c r="AA142" s="560"/>
      <c r="AB142" s="560"/>
      <c r="AC142" s="560"/>
      <c r="AD142" s="560"/>
      <c r="AE142" s="560"/>
      <c r="AF142" s="560"/>
      <c r="AG142" s="560"/>
      <c r="AH142" s="560"/>
      <c r="AI142" s="560"/>
      <c r="AJ142" s="560"/>
      <c r="AK142" s="560"/>
      <c r="AL142" s="560"/>
      <c r="AM142" s="560"/>
      <c r="AN142" s="560"/>
      <c r="AO142" s="560"/>
      <c r="AP142" s="560"/>
      <c r="AQ142" s="560"/>
      <c r="AR142" s="560"/>
      <c r="AS142" s="560"/>
      <c r="AT142" s="561"/>
      <c r="AU142" s="561"/>
      <c r="AV142" s="561"/>
      <c r="AW142" s="561"/>
      <c r="AX142" s="561"/>
      <c r="AY142" s="562"/>
      <c r="AZ142" s="562"/>
      <c r="BA142" s="562"/>
      <c r="BB142" s="562"/>
      <c r="BC142" s="562"/>
      <c r="BD142" s="562"/>
      <c r="BE142" s="562"/>
      <c r="BF142" s="562"/>
      <c r="BG142" s="562"/>
      <c r="BH142" s="563"/>
      <c r="BI142" s="563"/>
      <c r="BJ142" s="563"/>
      <c r="BK142" s="563"/>
      <c r="BL142" s="563"/>
      <c r="BM142" s="563"/>
      <c r="BN142" s="564"/>
      <c r="BO142" s="564"/>
      <c r="BP142" s="564"/>
      <c r="BQ142" s="564"/>
      <c r="BR142" s="564"/>
      <c r="BS142" s="564"/>
      <c r="BT142" s="564"/>
      <c r="BU142" s="564"/>
      <c r="BV142" s="564"/>
      <c r="BW142" s="564"/>
      <c r="BX142" s="564"/>
      <c r="BY142" s="564"/>
      <c r="BZ142" s="564"/>
      <c r="CA142" s="564"/>
      <c r="CB142" s="564"/>
      <c r="CC142" s="564"/>
      <c r="CD142" s="564"/>
      <c r="CE142" s="564"/>
      <c r="CF142" s="564"/>
      <c r="CG142" s="564"/>
      <c r="CH142" s="86"/>
      <c r="CI142" s="86"/>
      <c r="CJ142" s="86"/>
      <c r="CK142" s="86"/>
      <c r="CL142" s="115"/>
    </row>
    <row r="143" spans="1:92" s="116" customFormat="1" ht="27" customHeight="1" x14ac:dyDescent="0.2">
      <c r="A143" s="86"/>
      <c r="B143" s="86"/>
      <c r="C143" s="152"/>
      <c r="D143" s="115"/>
      <c r="E143" s="115"/>
      <c r="F143" s="115"/>
      <c r="G143" s="115"/>
      <c r="H143" s="560"/>
      <c r="I143" s="560"/>
      <c r="J143" s="560"/>
      <c r="K143" s="560"/>
      <c r="L143" s="560"/>
      <c r="M143" s="560"/>
      <c r="N143" s="560"/>
      <c r="O143" s="560"/>
      <c r="P143" s="560"/>
      <c r="Q143" s="560"/>
      <c r="R143" s="560"/>
      <c r="S143" s="560"/>
      <c r="T143" s="560"/>
      <c r="U143" s="560"/>
      <c r="V143" s="560"/>
      <c r="W143" s="560"/>
      <c r="X143" s="560"/>
      <c r="Y143" s="560"/>
      <c r="Z143" s="560"/>
      <c r="AA143" s="560"/>
      <c r="AB143" s="560"/>
      <c r="AC143" s="560"/>
      <c r="AD143" s="560"/>
      <c r="AE143" s="560"/>
      <c r="AF143" s="560"/>
      <c r="AG143" s="560"/>
      <c r="AH143" s="560"/>
      <c r="AI143" s="560"/>
      <c r="AJ143" s="560"/>
      <c r="AK143" s="560"/>
      <c r="AL143" s="560"/>
      <c r="AM143" s="560"/>
      <c r="AN143" s="560"/>
      <c r="AO143" s="560"/>
      <c r="AP143" s="560"/>
      <c r="AQ143" s="560"/>
      <c r="AR143" s="560"/>
      <c r="AS143" s="560"/>
      <c r="AT143" s="561"/>
      <c r="AU143" s="561"/>
      <c r="AV143" s="561"/>
      <c r="AW143" s="561"/>
      <c r="AX143" s="561"/>
      <c r="AY143" s="562"/>
      <c r="AZ143" s="562"/>
      <c r="BA143" s="562"/>
      <c r="BB143" s="562"/>
      <c r="BC143" s="562"/>
      <c r="BD143" s="562"/>
      <c r="BE143" s="562"/>
      <c r="BF143" s="562"/>
      <c r="BG143" s="562"/>
      <c r="BH143" s="563"/>
      <c r="BI143" s="563"/>
      <c r="BJ143" s="563"/>
      <c r="BK143" s="563"/>
      <c r="BL143" s="563"/>
      <c r="BM143" s="563"/>
      <c r="BN143" s="564"/>
      <c r="BO143" s="564"/>
      <c r="BP143" s="564"/>
      <c r="BQ143" s="564"/>
      <c r="BR143" s="564"/>
      <c r="BS143" s="564"/>
      <c r="BT143" s="564"/>
      <c r="BU143" s="564"/>
      <c r="BV143" s="564"/>
      <c r="BW143" s="564"/>
      <c r="BX143" s="564"/>
      <c r="BY143" s="564"/>
      <c r="BZ143" s="564"/>
      <c r="CA143" s="564"/>
      <c r="CB143" s="564"/>
      <c r="CC143" s="564"/>
      <c r="CD143" s="564"/>
      <c r="CE143" s="564"/>
      <c r="CF143" s="564"/>
      <c r="CG143" s="564"/>
      <c r="CH143" s="86"/>
      <c r="CI143" s="86"/>
      <c r="CJ143" s="86"/>
      <c r="CK143" s="86"/>
      <c r="CL143" s="115"/>
    </row>
    <row r="144" spans="1:92" s="116" customFormat="1" ht="27" customHeight="1" x14ac:dyDescent="0.2">
      <c r="A144" s="86"/>
      <c r="B144" s="86"/>
      <c r="C144" s="86"/>
      <c r="D144" s="115"/>
      <c r="E144" s="115"/>
      <c r="F144" s="115"/>
      <c r="G144" s="115"/>
      <c r="H144" s="560"/>
      <c r="I144" s="560"/>
      <c r="J144" s="560"/>
      <c r="K144" s="560"/>
      <c r="L144" s="560"/>
      <c r="M144" s="560"/>
      <c r="N144" s="560"/>
      <c r="O144" s="560"/>
      <c r="P144" s="560"/>
      <c r="Q144" s="560"/>
      <c r="R144" s="560"/>
      <c r="S144" s="560"/>
      <c r="T144" s="560"/>
      <c r="U144" s="560"/>
      <c r="V144" s="560"/>
      <c r="W144" s="560"/>
      <c r="X144" s="560"/>
      <c r="Y144" s="560"/>
      <c r="Z144" s="560"/>
      <c r="AA144" s="560"/>
      <c r="AB144" s="560"/>
      <c r="AC144" s="560"/>
      <c r="AD144" s="560"/>
      <c r="AE144" s="560"/>
      <c r="AF144" s="560"/>
      <c r="AG144" s="560"/>
      <c r="AH144" s="560"/>
      <c r="AI144" s="560"/>
      <c r="AJ144" s="560"/>
      <c r="AK144" s="560"/>
      <c r="AL144" s="560"/>
      <c r="AM144" s="560"/>
      <c r="AN144" s="560"/>
      <c r="AO144" s="560"/>
      <c r="AP144" s="560"/>
      <c r="AQ144" s="560"/>
      <c r="AR144" s="560"/>
      <c r="AS144" s="560"/>
      <c r="AT144" s="561"/>
      <c r="AU144" s="561"/>
      <c r="AV144" s="561"/>
      <c r="AW144" s="561"/>
      <c r="AX144" s="561"/>
      <c r="AY144" s="562"/>
      <c r="AZ144" s="562"/>
      <c r="BA144" s="562"/>
      <c r="BB144" s="562"/>
      <c r="BC144" s="562"/>
      <c r="BD144" s="562"/>
      <c r="BE144" s="562"/>
      <c r="BF144" s="562"/>
      <c r="BG144" s="562"/>
      <c r="BH144" s="563"/>
      <c r="BI144" s="563"/>
      <c r="BJ144" s="563"/>
      <c r="BK144" s="563"/>
      <c r="BL144" s="563"/>
      <c r="BM144" s="563"/>
      <c r="BN144" s="564"/>
      <c r="BO144" s="564"/>
      <c r="BP144" s="564"/>
      <c r="BQ144" s="564"/>
      <c r="BR144" s="564"/>
      <c r="BS144" s="564"/>
      <c r="BT144" s="564"/>
      <c r="BU144" s="564"/>
      <c r="BV144" s="564"/>
      <c r="BW144" s="564"/>
      <c r="BX144" s="564"/>
      <c r="BY144" s="564"/>
      <c r="BZ144" s="564"/>
      <c r="CA144" s="564"/>
      <c r="CB144" s="564"/>
      <c r="CC144" s="564"/>
      <c r="CD144" s="564"/>
      <c r="CE144" s="564"/>
      <c r="CF144" s="564"/>
      <c r="CG144" s="564"/>
      <c r="CH144" s="86"/>
      <c r="CI144" s="86"/>
      <c r="CJ144" s="86"/>
      <c r="CK144" s="86"/>
      <c r="CL144" s="115"/>
    </row>
    <row r="145" spans="1:90" s="116" customFormat="1" ht="27" customHeight="1" x14ac:dyDescent="0.2">
      <c r="A145" s="86"/>
      <c r="B145" s="86"/>
      <c r="C145" s="86"/>
      <c r="D145" s="115"/>
      <c r="E145" s="115"/>
      <c r="F145" s="115"/>
      <c r="G145" s="115"/>
      <c r="H145" s="560"/>
      <c r="I145" s="560"/>
      <c r="J145" s="560"/>
      <c r="K145" s="560"/>
      <c r="L145" s="560"/>
      <c r="M145" s="560"/>
      <c r="N145" s="560"/>
      <c r="O145" s="560"/>
      <c r="P145" s="560"/>
      <c r="Q145" s="560"/>
      <c r="R145" s="560"/>
      <c r="S145" s="560"/>
      <c r="T145" s="560"/>
      <c r="U145" s="560"/>
      <c r="V145" s="560"/>
      <c r="W145" s="560"/>
      <c r="X145" s="560"/>
      <c r="Y145" s="560"/>
      <c r="Z145" s="560"/>
      <c r="AA145" s="560"/>
      <c r="AB145" s="560"/>
      <c r="AC145" s="560"/>
      <c r="AD145" s="560"/>
      <c r="AE145" s="560"/>
      <c r="AF145" s="560"/>
      <c r="AG145" s="560"/>
      <c r="AH145" s="560"/>
      <c r="AI145" s="560"/>
      <c r="AJ145" s="560"/>
      <c r="AK145" s="560"/>
      <c r="AL145" s="560"/>
      <c r="AM145" s="560"/>
      <c r="AN145" s="560"/>
      <c r="AO145" s="560"/>
      <c r="AP145" s="560"/>
      <c r="AQ145" s="560"/>
      <c r="AR145" s="560"/>
      <c r="AS145" s="560"/>
      <c r="AT145" s="561"/>
      <c r="AU145" s="561"/>
      <c r="AV145" s="561"/>
      <c r="AW145" s="561"/>
      <c r="AX145" s="561"/>
      <c r="AY145" s="562"/>
      <c r="AZ145" s="562"/>
      <c r="BA145" s="562"/>
      <c r="BB145" s="562"/>
      <c r="BC145" s="562"/>
      <c r="BD145" s="562"/>
      <c r="BE145" s="562"/>
      <c r="BF145" s="562"/>
      <c r="BG145" s="562"/>
      <c r="BH145" s="563"/>
      <c r="BI145" s="563"/>
      <c r="BJ145" s="563"/>
      <c r="BK145" s="563"/>
      <c r="BL145" s="563"/>
      <c r="BM145" s="563"/>
      <c r="BN145" s="564"/>
      <c r="BO145" s="564"/>
      <c r="BP145" s="564"/>
      <c r="BQ145" s="564"/>
      <c r="BR145" s="564"/>
      <c r="BS145" s="564"/>
      <c r="BT145" s="564"/>
      <c r="BU145" s="564"/>
      <c r="BV145" s="564"/>
      <c r="BW145" s="564"/>
      <c r="BX145" s="564"/>
      <c r="BY145" s="564"/>
      <c r="BZ145" s="564"/>
      <c r="CA145" s="564"/>
      <c r="CB145" s="564"/>
      <c r="CC145" s="564"/>
      <c r="CD145" s="564"/>
      <c r="CE145" s="564"/>
      <c r="CF145" s="564"/>
      <c r="CG145" s="564"/>
      <c r="CH145" s="86"/>
      <c r="CI145" s="86"/>
      <c r="CJ145" s="86"/>
      <c r="CK145" s="86"/>
      <c r="CL145" s="115"/>
    </row>
    <row r="146" spans="1:90" s="116" customFormat="1" ht="27" customHeight="1" x14ac:dyDescent="0.2">
      <c r="A146" s="86"/>
      <c r="B146" s="86"/>
      <c r="C146" s="86"/>
      <c r="D146" s="115"/>
      <c r="E146" s="115"/>
      <c r="F146" s="115"/>
      <c r="G146" s="115"/>
      <c r="H146" s="560"/>
      <c r="I146" s="560"/>
      <c r="J146" s="560"/>
      <c r="K146" s="560"/>
      <c r="L146" s="560"/>
      <c r="M146" s="560"/>
      <c r="N146" s="560"/>
      <c r="O146" s="560"/>
      <c r="P146" s="560"/>
      <c r="Q146" s="560"/>
      <c r="R146" s="560"/>
      <c r="S146" s="560"/>
      <c r="T146" s="560"/>
      <c r="U146" s="560"/>
      <c r="V146" s="560"/>
      <c r="W146" s="560"/>
      <c r="X146" s="560"/>
      <c r="Y146" s="560"/>
      <c r="Z146" s="560"/>
      <c r="AA146" s="560"/>
      <c r="AB146" s="560"/>
      <c r="AC146" s="560"/>
      <c r="AD146" s="560"/>
      <c r="AE146" s="560"/>
      <c r="AF146" s="560"/>
      <c r="AG146" s="560"/>
      <c r="AH146" s="560"/>
      <c r="AI146" s="560"/>
      <c r="AJ146" s="560"/>
      <c r="AK146" s="560"/>
      <c r="AL146" s="560"/>
      <c r="AM146" s="560"/>
      <c r="AN146" s="560"/>
      <c r="AO146" s="560"/>
      <c r="AP146" s="560"/>
      <c r="AQ146" s="560"/>
      <c r="AR146" s="560"/>
      <c r="AS146" s="560"/>
      <c r="AT146" s="561"/>
      <c r="AU146" s="561"/>
      <c r="AV146" s="561"/>
      <c r="AW146" s="561"/>
      <c r="AX146" s="561"/>
      <c r="AY146" s="562"/>
      <c r="AZ146" s="562"/>
      <c r="BA146" s="562"/>
      <c r="BB146" s="562"/>
      <c r="BC146" s="562"/>
      <c r="BD146" s="562"/>
      <c r="BE146" s="562"/>
      <c r="BF146" s="562"/>
      <c r="BG146" s="562"/>
      <c r="BH146" s="563"/>
      <c r="BI146" s="563"/>
      <c r="BJ146" s="563"/>
      <c r="BK146" s="563"/>
      <c r="BL146" s="563"/>
      <c r="BM146" s="563"/>
      <c r="BN146" s="564"/>
      <c r="BO146" s="564"/>
      <c r="BP146" s="564"/>
      <c r="BQ146" s="564"/>
      <c r="BR146" s="564"/>
      <c r="BS146" s="564"/>
      <c r="BT146" s="564"/>
      <c r="BU146" s="564"/>
      <c r="BV146" s="564"/>
      <c r="BW146" s="564"/>
      <c r="BX146" s="564"/>
      <c r="BY146" s="564"/>
      <c r="BZ146" s="564"/>
      <c r="CA146" s="564"/>
      <c r="CB146" s="564"/>
      <c r="CC146" s="564"/>
      <c r="CD146" s="564"/>
      <c r="CE146" s="564"/>
      <c r="CF146" s="564"/>
      <c r="CG146" s="564"/>
      <c r="CH146" s="86"/>
      <c r="CI146" s="86"/>
      <c r="CJ146" s="86"/>
      <c r="CK146" s="86"/>
      <c r="CL146" s="115"/>
    </row>
    <row r="147" spans="1:90" s="116" customFormat="1" ht="27" customHeight="1" x14ac:dyDescent="0.2">
      <c r="A147" s="86"/>
      <c r="B147" s="86"/>
      <c r="C147" s="86"/>
      <c r="D147" s="115"/>
      <c r="E147" s="115"/>
      <c r="F147" s="115"/>
      <c r="G147" s="115"/>
      <c r="H147" s="560"/>
      <c r="I147" s="560"/>
      <c r="J147" s="560"/>
      <c r="K147" s="560"/>
      <c r="L147" s="560"/>
      <c r="M147" s="560"/>
      <c r="N147" s="560"/>
      <c r="O147" s="560"/>
      <c r="P147" s="560"/>
      <c r="Q147" s="560"/>
      <c r="R147" s="560"/>
      <c r="S147" s="560"/>
      <c r="T147" s="560"/>
      <c r="U147" s="560"/>
      <c r="V147" s="560"/>
      <c r="W147" s="560"/>
      <c r="X147" s="560"/>
      <c r="Y147" s="560"/>
      <c r="Z147" s="560"/>
      <c r="AA147" s="560"/>
      <c r="AB147" s="560"/>
      <c r="AC147" s="560"/>
      <c r="AD147" s="560"/>
      <c r="AE147" s="560"/>
      <c r="AF147" s="560"/>
      <c r="AG147" s="560"/>
      <c r="AH147" s="560"/>
      <c r="AI147" s="560"/>
      <c r="AJ147" s="560"/>
      <c r="AK147" s="560"/>
      <c r="AL147" s="560"/>
      <c r="AM147" s="560"/>
      <c r="AN147" s="560"/>
      <c r="AO147" s="560"/>
      <c r="AP147" s="560"/>
      <c r="AQ147" s="560"/>
      <c r="AR147" s="560"/>
      <c r="AS147" s="560"/>
      <c r="AT147" s="561"/>
      <c r="AU147" s="561"/>
      <c r="AV147" s="561"/>
      <c r="AW147" s="561"/>
      <c r="AX147" s="561"/>
      <c r="AY147" s="562"/>
      <c r="AZ147" s="562"/>
      <c r="BA147" s="562"/>
      <c r="BB147" s="562"/>
      <c r="BC147" s="562"/>
      <c r="BD147" s="562"/>
      <c r="BE147" s="562"/>
      <c r="BF147" s="562"/>
      <c r="BG147" s="562"/>
      <c r="BH147" s="563"/>
      <c r="BI147" s="563"/>
      <c r="BJ147" s="563"/>
      <c r="BK147" s="563"/>
      <c r="BL147" s="563"/>
      <c r="BM147" s="563"/>
      <c r="BN147" s="564"/>
      <c r="BO147" s="564"/>
      <c r="BP147" s="564"/>
      <c r="BQ147" s="564"/>
      <c r="BR147" s="564"/>
      <c r="BS147" s="564"/>
      <c r="BT147" s="564"/>
      <c r="BU147" s="564"/>
      <c r="BV147" s="564"/>
      <c r="BW147" s="564"/>
      <c r="BX147" s="564"/>
      <c r="BY147" s="564"/>
      <c r="BZ147" s="564"/>
      <c r="CA147" s="564"/>
      <c r="CB147" s="564"/>
      <c r="CC147" s="564"/>
      <c r="CD147" s="564"/>
      <c r="CE147" s="564"/>
      <c r="CF147" s="564"/>
      <c r="CG147" s="564"/>
      <c r="CH147" s="86"/>
      <c r="CI147" s="86"/>
      <c r="CJ147" s="86"/>
      <c r="CK147" s="86"/>
      <c r="CL147" s="115"/>
    </row>
    <row r="148" spans="1:90" s="116" customFormat="1" ht="27" customHeight="1" x14ac:dyDescent="0.2">
      <c r="A148" s="86"/>
      <c r="B148" s="86"/>
      <c r="C148" s="86"/>
      <c r="D148" s="115"/>
      <c r="E148" s="115"/>
      <c r="F148" s="115"/>
      <c r="G148" s="115"/>
      <c r="H148" s="560"/>
      <c r="I148" s="560"/>
      <c r="J148" s="560"/>
      <c r="K148" s="560"/>
      <c r="L148" s="560"/>
      <c r="M148" s="560"/>
      <c r="N148" s="560"/>
      <c r="O148" s="560"/>
      <c r="P148" s="560"/>
      <c r="Q148" s="560"/>
      <c r="R148" s="560"/>
      <c r="S148" s="560"/>
      <c r="T148" s="560"/>
      <c r="U148" s="560"/>
      <c r="V148" s="560"/>
      <c r="W148" s="560"/>
      <c r="X148" s="560"/>
      <c r="Y148" s="560"/>
      <c r="Z148" s="560"/>
      <c r="AA148" s="560"/>
      <c r="AB148" s="560"/>
      <c r="AC148" s="560"/>
      <c r="AD148" s="560"/>
      <c r="AE148" s="560"/>
      <c r="AF148" s="560"/>
      <c r="AG148" s="560"/>
      <c r="AH148" s="560"/>
      <c r="AI148" s="560"/>
      <c r="AJ148" s="560"/>
      <c r="AK148" s="560"/>
      <c r="AL148" s="560"/>
      <c r="AM148" s="560"/>
      <c r="AN148" s="560"/>
      <c r="AO148" s="560"/>
      <c r="AP148" s="560"/>
      <c r="AQ148" s="560"/>
      <c r="AR148" s="560"/>
      <c r="AS148" s="560"/>
      <c r="AT148" s="561"/>
      <c r="AU148" s="561"/>
      <c r="AV148" s="561"/>
      <c r="AW148" s="561"/>
      <c r="AX148" s="561"/>
      <c r="AY148" s="562"/>
      <c r="AZ148" s="562"/>
      <c r="BA148" s="562"/>
      <c r="BB148" s="562"/>
      <c r="BC148" s="562"/>
      <c r="BD148" s="562"/>
      <c r="BE148" s="562"/>
      <c r="BF148" s="562"/>
      <c r="BG148" s="562"/>
      <c r="BH148" s="563"/>
      <c r="BI148" s="563"/>
      <c r="BJ148" s="563"/>
      <c r="BK148" s="563"/>
      <c r="BL148" s="563"/>
      <c r="BM148" s="563"/>
      <c r="BN148" s="564"/>
      <c r="BO148" s="564"/>
      <c r="BP148" s="564"/>
      <c r="BQ148" s="564"/>
      <c r="BR148" s="564"/>
      <c r="BS148" s="564"/>
      <c r="BT148" s="564"/>
      <c r="BU148" s="564"/>
      <c r="BV148" s="564"/>
      <c r="BW148" s="564"/>
      <c r="BX148" s="564"/>
      <c r="BY148" s="564"/>
      <c r="BZ148" s="564"/>
      <c r="CA148" s="564"/>
      <c r="CB148" s="564"/>
      <c r="CC148" s="564"/>
      <c r="CD148" s="564"/>
      <c r="CE148" s="564"/>
      <c r="CF148" s="564"/>
      <c r="CG148" s="564"/>
      <c r="CH148" s="86"/>
      <c r="CI148" s="86"/>
      <c r="CJ148" s="86"/>
      <c r="CK148" s="86"/>
      <c r="CL148" s="115"/>
    </row>
    <row r="149" spans="1:90" s="116" customFormat="1" ht="27" customHeight="1" x14ac:dyDescent="0.2">
      <c r="A149" s="86"/>
      <c r="B149" s="86"/>
      <c r="C149" s="86"/>
      <c r="D149" s="115"/>
      <c r="E149" s="115"/>
      <c r="F149" s="115"/>
      <c r="G149" s="115"/>
      <c r="H149" s="560"/>
      <c r="I149" s="560"/>
      <c r="J149" s="560"/>
      <c r="K149" s="560"/>
      <c r="L149" s="560"/>
      <c r="M149" s="560"/>
      <c r="N149" s="560"/>
      <c r="O149" s="560"/>
      <c r="P149" s="560"/>
      <c r="Q149" s="560"/>
      <c r="R149" s="560"/>
      <c r="S149" s="560"/>
      <c r="T149" s="560"/>
      <c r="U149" s="560"/>
      <c r="V149" s="560"/>
      <c r="W149" s="560"/>
      <c r="X149" s="560"/>
      <c r="Y149" s="560"/>
      <c r="Z149" s="560"/>
      <c r="AA149" s="560"/>
      <c r="AB149" s="560"/>
      <c r="AC149" s="560"/>
      <c r="AD149" s="560"/>
      <c r="AE149" s="560"/>
      <c r="AF149" s="560"/>
      <c r="AG149" s="560"/>
      <c r="AH149" s="560"/>
      <c r="AI149" s="560"/>
      <c r="AJ149" s="560"/>
      <c r="AK149" s="560"/>
      <c r="AL149" s="560"/>
      <c r="AM149" s="560"/>
      <c r="AN149" s="560"/>
      <c r="AO149" s="560"/>
      <c r="AP149" s="560"/>
      <c r="AQ149" s="560"/>
      <c r="AR149" s="560"/>
      <c r="AS149" s="560"/>
      <c r="AT149" s="561"/>
      <c r="AU149" s="561"/>
      <c r="AV149" s="561"/>
      <c r="AW149" s="561"/>
      <c r="AX149" s="561"/>
      <c r="AY149" s="562"/>
      <c r="AZ149" s="562"/>
      <c r="BA149" s="562"/>
      <c r="BB149" s="562"/>
      <c r="BC149" s="562"/>
      <c r="BD149" s="562"/>
      <c r="BE149" s="562"/>
      <c r="BF149" s="562"/>
      <c r="BG149" s="562"/>
      <c r="BH149" s="563"/>
      <c r="BI149" s="563"/>
      <c r="BJ149" s="563"/>
      <c r="BK149" s="563"/>
      <c r="BL149" s="563"/>
      <c r="BM149" s="563"/>
      <c r="BN149" s="564"/>
      <c r="BO149" s="564"/>
      <c r="BP149" s="564"/>
      <c r="BQ149" s="564"/>
      <c r="BR149" s="564"/>
      <c r="BS149" s="564"/>
      <c r="BT149" s="564"/>
      <c r="BU149" s="564"/>
      <c r="BV149" s="564"/>
      <c r="BW149" s="564"/>
      <c r="BX149" s="564"/>
      <c r="BY149" s="564"/>
      <c r="BZ149" s="564"/>
      <c r="CA149" s="564"/>
      <c r="CB149" s="564"/>
      <c r="CC149" s="564"/>
      <c r="CD149" s="564"/>
      <c r="CE149" s="564"/>
      <c r="CF149" s="564"/>
      <c r="CG149" s="564"/>
      <c r="CH149" s="86"/>
      <c r="CI149" s="86"/>
      <c r="CJ149" s="86"/>
      <c r="CK149" s="86"/>
      <c r="CL149" s="115"/>
    </row>
    <row r="150" spans="1:90" s="116" customFormat="1" ht="27" customHeight="1" x14ac:dyDescent="0.2">
      <c r="A150" s="86"/>
      <c r="B150" s="86"/>
      <c r="C150" s="86"/>
      <c r="D150" s="115"/>
      <c r="E150" s="115"/>
      <c r="F150" s="115"/>
      <c r="G150" s="115"/>
      <c r="H150" s="560"/>
      <c r="I150" s="560"/>
      <c r="J150" s="560"/>
      <c r="K150" s="560"/>
      <c r="L150" s="560"/>
      <c r="M150" s="560"/>
      <c r="N150" s="560"/>
      <c r="O150" s="560"/>
      <c r="P150" s="560"/>
      <c r="Q150" s="560"/>
      <c r="R150" s="560"/>
      <c r="S150" s="560"/>
      <c r="T150" s="560"/>
      <c r="U150" s="560"/>
      <c r="V150" s="560"/>
      <c r="W150" s="560"/>
      <c r="X150" s="560"/>
      <c r="Y150" s="560"/>
      <c r="Z150" s="560"/>
      <c r="AA150" s="560"/>
      <c r="AB150" s="560"/>
      <c r="AC150" s="560"/>
      <c r="AD150" s="560"/>
      <c r="AE150" s="560"/>
      <c r="AF150" s="560"/>
      <c r="AG150" s="560"/>
      <c r="AH150" s="560"/>
      <c r="AI150" s="560"/>
      <c r="AJ150" s="560"/>
      <c r="AK150" s="560"/>
      <c r="AL150" s="560"/>
      <c r="AM150" s="560"/>
      <c r="AN150" s="560"/>
      <c r="AO150" s="560"/>
      <c r="AP150" s="560"/>
      <c r="AQ150" s="560"/>
      <c r="AR150" s="560"/>
      <c r="AS150" s="560"/>
      <c r="AT150" s="561"/>
      <c r="AU150" s="561"/>
      <c r="AV150" s="561"/>
      <c r="AW150" s="561"/>
      <c r="AX150" s="561"/>
      <c r="AY150" s="562"/>
      <c r="AZ150" s="562"/>
      <c r="BA150" s="562"/>
      <c r="BB150" s="562"/>
      <c r="BC150" s="562"/>
      <c r="BD150" s="562"/>
      <c r="BE150" s="562"/>
      <c r="BF150" s="562"/>
      <c r="BG150" s="562"/>
      <c r="BH150" s="563"/>
      <c r="BI150" s="563"/>
      <c r="BJ150" s="563"/>
      <c r="BK150" s="563"/>
      <c r="BL150" s="563"/>
      <c r="BM150" s="563"/>
      <c r="BN150" s="564"/>
      <c r="BO150" s="564"/>
      <c r="BP150" s="564"/>
      <c r="BQ150" s="564"/>
      <c r="BR150" s="564"/>
      <c r="BS150" s="564"/>
      <c r="BT150" s="564"/>
      <c r="BU150" s="564"/>
      <c r="BV150" s="564"/>
      <c r="BW150" s="564"/>
      <c r="BX150" s="564"/>
      <c r="BY150" s="564"/>
      <c r="BZ150" s="564"/>
      <c r="CA150" s="564"/>
      <c r="CB150" s="564"/>
      <c r="CC150" s="564"/>
      <c r="CD150" s="564"/>
      <c r="CE150" s="564"/>
      <c r="CF150" s="564"/>
      <c r="CG150" s="564"/>
      <c r="CH150" s="86"/>
      <c r="CI150" s="86"/>
      <c r="CJ150" s="86"/>
      <c r="CK150" s="86"/>
      <c r="CL150" s="115"/>
    </row>
    <row r="151" spans="1:90" s="116" customFormat="1" ht="27" customHeight="1" x14ac:dyDescent="0.2">
      <c r="A151" s="86"/>
      <c r="B151" s="86"/>
      <c r="C151" s="86"/>
      <c r="D151" s="115"/>
      <c r="E151" s="115"/>
      <c r="F151" s="115"/>
      <c r="G151" s="115"/>
      <c r="H151" s="560"/>
      <c r="I151" s="560"/>
      <c r="J151" s="560"/>
      <c r="K151" s="560"/>
      <c r="L151" s="560"/>
      <c r="M151" s="560"/>
      <c r="N151" s="560"/>
      <c r="O151" s="560"/>
      <c r="P151" s="560"/>
      <c r="Q151" s="560"/>
      <c r="R151" s="560"/>
      <c r="S151" s="560"/>
      <c r="T151" s="560"/>
      <c r="U151" s="560"/>
      <c r="V151" s="560"/>
      <c r="W151" s="560"/>
      <c r="X151" s="560"/>
      <c r="Y151" s="560"/>
      <c r="Z151" s="560"/>
      <c r="AA151" s="560"/>
      <c r="AB151" s="560"/>
      <c r="AC151" s="560"/>
      <c r="AD151" s="560"/>
      <c r="AE151" s="560"/>
      <c r="AF151" s="560"/>
      <c r="AG151" s="560"/>
      <c r="AH151" s="560"/>
      <c r="AI151" s="560"/>
      <c r="AJ151" s="560"/>
      <c r="AK151" s="560"/>
      <c r="AL151" s="560"/>
      <c r="AM151" s="560"/>
      <c r="AN151" s="560"/>
      <c r="AO151" s="560"/>
      <c r="AP151" s="560"/>
      <c r="AQ151" s="560"/>
      <c r="AR151" s="560"/>
      <c r="AS151" s="560"/>
      <c r="AT151" s="561"/>
      <c r="AU151" s="561"/>
      <c r="AV151" s="561"/>
      <c r="AW151" s="561"/>
      <c r="AX151" s="561"/>
      <c r="AY151" s="562"/>
      <c r="AZ151" s="562"/>
      <c r="BA151" s="562"/>
      <c r="BB151" s="562"/>
      <c r="BC151" s="562"/>
      <c r="BD151" s="562"/>
      <c r="BE151" s="562"/>
      <c r="BF151" s="562"/>
      <c r="BG151" s="562"/>
      <c r="BH151" s="563"/>
      <c r="BI151" s="563"/>
      <c r="BJ151" s="563"/>
      <c r="BK151" s="563"/>
      <c r="BL151" s="563"/>
      <c r="BM151" s="563"/>
      <c r="BN151" s="564"/>
      <c r="BO151" s="564"/>
      <c r="BP151" s="564"/>
      <c r="BQ151" s="564"/>
      <c r="BR151" s="564"/>
      <c r="BS151" s="564"/>
      <c r="BT151" s="564"/>
      <c r="BU151" s="564"/>
      <c r="BV151" s="564"/>
      <c r="BW151" s="564"/>
      <c r="BX151" s="564"/>
      <c r="BY151" s="564"/>
      <c r="BZ151" s="564"/>
      <c r="CA151" s="564"/>
      <c r="CB151" s="564"/>
      <c r="CC151" s="564"/>
      <c r="CD151" s="564"/>
      <c r="CE151" s="564"/>
      <c r="CF151" s="564"/>
      <c r="CG151" s="564"/>
      <c r="CH151" s="86"/>
      <c r="CI151" s="86"/>
      <c r="CJ151" s="86"/>
      <c r="CK151" s="86"/>
      <c r="CL151" s="115"/>
    </row>
    <row r="152" spans="1:90" s="116" customFormat="1" ht="27" customHeight="1" x14ac:dyDescent="0.2">
      <c r="A152" s="86"/>
      <c r="B152" s="86"/>
      <c r="C152" s="86"/>
      <c r="D152" s="115"/>
      <c r="E152" s="115"/>
      <c r="F152" s="115"/>
      <c r="G152" s="115"/>
      <c r="H152" s="560"/>
      <c r="I152" s="560"/>
      <c r="J152" s="560"/>
      <c r="K152" s="560"/>
      <c r="L152" s="560"/>
      <c r="M152" s="560"/>
      <c r="N152" s="560"/>
      <c r="O152" s="560"/>
      <c r="P152" s="560"/>
      <c r="Q152" s="560"/>
      <c r="R152" s="560"/>
      <c r="S152" s="560"/>
      <c r="T152" s="560"/>
      <c r="U152" s="560"/>
      <c r="V152" s="560"/>
      <c r="W152" s="560"/>
      <c r="X152" s="560"/>
      <c r="Y152" s="560"/>
      <c r="Z152" s="560"/>
      <c r="AA152" s="560"/>
      <c r="AB152" s="560"/>
      <c r="AC152" s="560"/>
      <c r="AD152" s="560"/>
      <c r="AE152" s="560"/>
      <c r="AF152" s="560"/>
      <c r="AG152" s="560"/>
      <c r="AH152" s="560"/>
      <c r="AI152" s="560"/>
      <c r="AJ152" s="560"/>
      <c r="AK152" s="560"/>
      <c r="AL152" s="560"/>
      <c r="AM152" s="560"/>
      <c r="AN152" s="560"/>
      <c r="AO152" s="560"/>
      <c r="AP152" s="560"/>
      <c r="AQ152" s="560"/>
      <c r="AR152" s="560"/>
      <c r="AS152" s="560"/>
      <c r="AT152" s="561"/>
      <c r="AU152" s="561"/>
      <c r="AV152" s="561"/>
      <c r="AW152" s="561"/>
      <c r="AX152" s="561"/>
      <c r="AY152" s="562"/>
      <c r="AZ152" s="562"/>
      <c r="BA152" s="562"/>
      <c r="BB152" s="562"/>
      <c r="BC152" s="562"/>
      <c r="BD152" s="562"/>
      <c r="BE152" s="562"/>
      <c r="BF152" s="562"/>
      <c r="BG152" s="562"/>
      <c r="BH152" s="563"/>
      <c r="BI152" s="563"/>
      <c r="BJ152" s="563"/>
      <c r="BK152" s="563"/>
      <c r="BL152" s="563"/>
      <c r="BM152" s="563"/>
      <c r="BN152" s="564"/>
      <c r="BO152" s="564"/>
      <c r="BP152" s="564"/>
      <c r="BQ152" s="564"/>
      <c r="BR152" s="564"/>
      <c r="BS152" s="564"/>
      <c r="BT152" s="564"/>
      <c r="BU152" s="564"/>
      <c r="BV152" s="564"/>
      <c r="BW152" s="564"/>
      <c r="BX152" s="564"/>
      <c r="BY152" s="564"/>
      <c r="BZ152" s="564"/>
      <c r="CA152" s="564"/>
      <c r="CB152" s="564"/>
      <c r="CC152" s="564"/>
      <c r="CD152" s="564"/>
      <c r="CE152" s="564"/>
      <c r="CF152" s="564"/>
      <c r="CG152" s="564"/>
      <c r="CH152" s="86"/>
      <c r="CI152" s="86"/>
      <c r="CJ152" s="86"/>
      <c r="CK152" s="86"/>
      <c r="CL152" s="115"/>
    </row>
    <row r="153" spans="1:90" s="116" customFormat="1" ht="27" customHeight="1" x14ac:dyDescent="0.2">
      <c r="A153" s="86"/>
      <c r="B153" s="86"/>
      <c r="C153" s="86"/>
      <c r="D153" s="115"/>
      <c r="E153" s="115"/>
      <c r="F153" s="115"/>
      <c r="G153" s="115"/>
      <c r="H153" s="560"/>
      <c r="I153" s="560"/>
      <c r="J153" s="560"/>
      <c r="K153" s="560"/>
      <c r="L153" s="560"/>
      <c r="M153" s="560"/>
      <c r="N153" s="560"/>
      <c r="O153" s="560"/>
      <c r="P153" s="560"/>
      <c r="Q153" s="560"/>
      <c r="R153" s="560"/>
      <c r="S153" s="560"/>
      <c r="T153" s="560"/>
      <c r="U153" s="560"/>
      <c r="V153" s="560"/>
      <c r="W153" s="560"/>
      <c r="X153" s="560"/>
      <c r="Y153" s="560"/>
      <c r="Z153" s="560"/>
      <c r="AA153" s="560"/>
      <c r="AB153" s="560"/>
      <c r="AC153" s="560"/>
      <c r="AD153" s="560"/>
      <c r="AE153" s="560"/>
      <c r="AF153" s="560"/>
      <c r="AG153" s="560"/>
      <c r="AH153" s="560"/>
      <c r="AI153" s="560"/>
      <c r="AJ153" s="560"/>
      <c r="AK153" s="560"/>
      <c r="AL153" s="560"/>
      <c r="AM153" s="560"/>
      <c r="AN153" s="560"/>
      <c r="AO153" s="560"/>
      <c r="AP153" s="560"/>
      <c r="AQ153" s="560"/>
      <c r="AR153" s="560"/>
      <c r="AS153" s="560"/>
      <c r="AT153" s="561"/>
      <c r="AU153" s="561"/>
      <c r="AV153" s="561"/>
      <c r="AW153" s="561"/>
      <c r="AX153" s="561"/>
      <c r="AY153" s="562"/>
      <c r="AZ153" s="562"/>
      <c r="BA153" s="562"/>
      <c r="BB153" s="562"/>
      <c r="BC153" s="562"/>
      <c r="BD153" s="562"/>
      <c r="BE153" s="562"/>
      <c r="BF153" s="562"/>
      <c r="BG153" s="562"/>
      <c r="BH153" s="563"/>
      <c r="BI153" s="563"/>
      <c r="BJ153" s="563"/>
      <c r="BK153" s="563"/>
      <c r="BL153" s="563"/>
      <c r="BM153" s="563"/>
      <c r="BN153" s="564"/>
      <c r="BO153" s="564"/>
      <c r="BP153" s="564"/>
      <c r="BQ153" s="564"/>
      <c r="BR153" s="564"/>
      <c r="BS153" s="564"/>
      <c r="BT153" s="564"/>
      <c r="BU153" s="564"/>
      <c r="BV153" s="564"/>
      <c r="BW153" s="564"/>
      <c r="BX153" s="564"/>
      <c r="BY153" s="564"/>
      <c r="BZ153" s="564"/>
      <c r="CA153" s="564"/>
      <c r="CB153" s="564"/>
      <c r="CC153" s="564"/>
      <c r="CD153" s="564"/>
      <c r="CE153" s="564"/>
      <c r="CF153" s="564"/>
      <c r="CG153" s="564"/>
      <c r="CH153" s="86"/>
      <c r="CI153" s="86"/>
      <c r="CJ153" s="86"/>
      <c r="CK153" s="86"/>
      <c r="CL153" s="115"/>
    </row>
    <row r="154" spans="1:90" s="116" customFormat="1" ht="27" customHeight="1" x14ac:dyDescent="0.2">
      <c r="A154" s="86"/>
      <c r="B154" s="86"/>
      <c r="C154" s="86"/>
      <c r="D154" s="115"/>
      <c r="E154" s="115"/>
      <c r="F154" s="115"/>
      <c r="G154" s="115"/>
      <c r="H154" s="560"/>
      <c r="I154" s="560"/>
      <c r="J154" s="560"/>
      <c r="K154" s="560"/>
      <c r="L154" s="560"/>
      <c r="M154" s="560"/>
      <c r="N154" s="560"/>
      <c r="O154" s="560"/>
      <c r="P154" s="560"/>
      <c r="Q154" s="560"/>
      <c r="R154" s="560"/>
      <c r="S154" s="560"/>
      <c r="T154" s="560"/>
      <c r="U154" s="560"/>
      <c r="V154" s="560"/>
      <c r="W154" s="560"/>
      <c r="X154" s="560"/>
      <c r="Y154" s="560"/>
      <c r="Z154" s="560"/>
      <c r="AA154" s="560"/>
      <c r="AB154" s="560"/>
      <c r="AC154" s="560"/>
      <c r="AD154" s="560"/>
      <c r="AE154" s="560"/>
      <c r="AF154" s="560"/>
      <c r="AG154" s="560"/>
      <c r="AH154" s="560"/>
      <c r="AI154" s="560"/>
      <c r="AJ154" s="560"/>
      <c r="AK154" s="560"/>
      <c r="AL154" s="560"/>
      <c r="AM154" s="560"/>
      <c r="AN154" s="560"/>
      <c r="AO154" s="560"/>
      <c r="AP154" s="560"/>
      <c r="AQ154" s="560"/>
      <c r="AR154" s="560"/>
      <c r="AS154" s="560"/>
      <c r="AT154" s="561"/>
      <c r="AU154" s="561"/>
      <c r="AV154" s="561"/>
      <c r="AW154" s="561"/>
      <c r="AX154" s="561"/>
      <c r="AY154" s="562"/>
      <c r="AZ154" s="562"/>
      <c r="BA154" s="562"/>
      <c r="BB154" s="562"/>
      <c r="BC154" s="562"/>
      <c r="BD154" s="562"/>
      <c r="BE154" s="562"/>
      <c r="BF154" s="562"/>
      <c r="BG154" s="562"/>
      <c r="BH154" s="563"/>
      <c r="BI154" s="563"/>
      <c r="BJ154" s="563"/>
      <c r="BK154" s="563"/>
      <c r="BL154" s="563"/>
      <c r="BM154" s="563"/>
      <c r="BN154" s="564"/>
      <c r="BO154" s="564"/>
      <c r="BP154" s="564"/>
      <c r="BQ154" s="564"/>
      <c r="BR154" s="564"/>
      <c r="BS154" s="564"/>
      <c r="BT154" s="564"/>
      <c r="BU154" s="564"/>
      <c r="BV154" s="564"/>
      <c r="BW154" s="564"/>
      <c r="BX154" s="564"/>
      <c r="BY154" s="564"/>
      <c r="BZ154" s="564"/>
      <c r="CA154" s="564"/>
      <c r="CB154" s="564"/>
      <c r="CC154" s="564"/>
      <c r="CD154" s="564"/>
      <c r="CE154" s="564"/>
      <c r="CF154" s="564"/>
      <c r="CG154" s="564"/>
      <c r="CH154" s="86"/>
      <c r="CI154" s="86"/>
      <c r="CJ154" s="86"/>
      <c r="CK154" s="86"/>
      <c r="CL154" s="115"/>
    </row>
    <row r="155" spans="1:90" s="116" customFormat="1" ht="27" customHeight="1" x14ac:dyDescent="0.2">
      <c r="A155" s="86"/>
      <c r="B155" s="86"/>
      <c r="C155" s="86"/>
      <c r="D155" s="115"/>
      <c r="E155" s="115"/>
      <c r="F155" s="115"/>
      <c r="G155" s="115"/>
      <c r="H155" s="560"/>
      <c r="I155" s="560"/>
      <c r="J155" s="560"/>
      <c r="K155" s="560"/>
      <c r="L155" s="560"/>
      <c r="M155" s="560"/>
      <c r="N155" s="560"/>
      <c r="O155" s="560"/>
      <c r="P155" s="560"/>
      <c r="Q155" s="560"/>
      <c r="R155" s="560"/>
      <c r="S155" s="560"/>
      <c r="T155" s="560"/>
      <c r="U155" s="560"/>
      <c r="V155" s="560"/>
      <c r="W155" s="560"/>
      <c r="X155" s="560"/>
      <c r="Y155" s="560"/>
      <c r="Z155" s="560"/>
      <c r="AA155" s="560"/>
      <c r="AB155" s="560"/>
      <c r="AC155" s="560"/>
      <c r="AD155" s="560"/>
      <c r="AE155" s="560"/>
      <c r="AF155" s="560"/>
      <c r="AG155" s="560"/>
      <c r="AH155" s="560"/>
      <c r="AI155" s="560"/>
      <c r="AJ155" s="560"/>
      <c r="AK155" s="560"/>
      <c r="AL155" s="560"/>
      <c r="AM155" s="560"/>
      <c r="AN155" s="560"/>
      <c r="AO155" s="560"/>
      <c r="AP155" s="560"/>
      <c r="AQ155" s="560"/>
      <c r="AR155" s="560"/>
      <c r="AS155" s="560"/>
      <c r="AT155" s="561"/>
      <c r="AU155" s="561"/>
      <c r="AV155" s="561"/>
      <c r="AW155" s="561"/>
      <c r="AX155" s="561"/>
      <c r="AY155" s="562"/>
      <c r="AZ155" s="562"/>
      <c r="BA155" s="562"/>
      <c r="BB155" s="562"/>
      <c r="BC155" s="562"/>
      <c r="BD155" s="562"/>
      <c r="BE155" s="562"/>
      <c r="BF155" s="562"/>
      <c r="BG155" s="562"/>
      <c r="BH155" s="563"/>
      <c r="BI155" s="563"/>
      <c r="BJ155" s="563"/>
      <c r="BK155" s="563"/>
      <c r="BL155" s="563"/>
      <c r="BM155" s="563"/>
      <c r="BN155" s="564"/>
      <c r="BO155" s="564"/>
      <c r="BP155" s="564"/>
      <c r="BQ155" s="564"/>
      <c r="BR155" s="564"/>
      <c r="BS155" s="564"/>
      <c r="BT155" s="564"/>
      <c r="BU155" s="564"/>
      <c r="BV155" s="564"/>
      <c r="BW155" s="564"/>
      <c r="BX155" s="564"/>
      <c r="BY155" s="564"/>
      <c r="BZ155" s="564"/>
      <c r="CA155" s="564"/>
      <c r="CB155" s="564"/>
      <c r="CC155" s="564"/>
      <c r="CD155" s="564"/>
      <c r="CE155" s="564"/>
      <c r="CF155" s="564"/>
      <c r="CG155" s="564"/>
      <c r="CH155" s="86"/>
      <c r="CI155" s="86"/>
      <c r="CJ155" s="86"/>
      <c r="CK155" s="86"/>
      <c r="CL155" s="115"/>
    </row>
    <row r="156" spans="1:90" s="116" customFormat="1" ht="27" customHeight="1" x14ac:dyDescent="0.2">
      <c r="A156" s="86"/>
      <c r="B156" s="86"/>
      <c r="C156" s="86"/>
      <c r="D156" s="115"/>
      <c r="E156" s="115"/>
      <c r="F156" s="115"/>
      <c r="G156" s="115"/>
      <c r="H156" s="560"/>
      <c r="I156" s="560"/>
      <c r="J156" s="560"/>
      <c r="K156" s="560"/>
      <c r="L156" s="560"/>
      <c r="M156" s="560"/>
      <c r="N156" s="560"/>
      <c r="O156" s="560"/>
      <c r="P156" s="560"/>
      <c r="Q156" s="560"/>
      <c r="R156" s="560"/>
      <c r="S156" s="560"/>
      <c r="T156" s="560"/>
      <c r="U156" s="560"/>
      <c r="V156" s="560"/>
      <c r="W156" s="560"/>
      <c r="X156" s="560"/>
      <c r="Y156" s="560"/>
      <c r="Z156" s="560"/>
      <c r="AA156" s="560"/>
      <c r="AB156" s="560"/>
      <c r="AC156" s="560"/>
      <c r="AD156" s="560"/>
      <c r="AE156" s="560"/>
      <c r="AF156" s="560"/>
      <c r="AG156" s="560"/>
      <c r="AH156" s="560"/>
      <c r="AI156" s="560"/>
      <c r="AJ156" s="560"/>
      <c r="AK156" s="560"/>
      <c r="AL156" s="560"/>
      <c r="AM156" s="560"/>
      <c r="AN156" s="560"/>
      <c r="AO156" s="560"/>
      <c r="AP156" s="560"/>
      <c r="AQ156" s="560"/>
      <c r="AR156" s="560"/>
      <c r="AS156" s="560"/>
      <c r="AT156" s="561"/>
      <c r="AU156" s="561"/>
      <c r="AV156" s="561"/>
      <c r="AW156" s="561"/>
      <c r="AX156" s="561"/>
      <c r="AY156" s="562"/>
      <c r="AZ156" s="562"/>
      <c r="BA156" s="562"/>
      <c r="BB156" s="562"/>
      <c r="BC156" s="562"/>
      <c r="BD156" s="562"/>
      <c r="BE156" s="562"/>
      <c r="BF156" s="562"/>
      <c r="BG156" s="562"/>
      <c r="BH156" s="563"/>
      <c r="BI156" s="563"/>
      <c r="BJ156" s="563"/>
      <c r="BK156" s="563"/>
      <c r="BL156" s="563"/>
      <c r="BM156" s="563"/>
      <c r="BN156" s="564"/>
      <c r="BO156" s="564"/>
      <c r="BP156" s="564"/>
      <c r="BQ156" s="564"/>
      <c r="BR156" s="564"/>
      <c r="BS156" s="564"/>
      <c r="BT156" s="564"/>
      <c r="BU156" s="564"/>
      <c r="BV156" s="564"/>
      <c r="BW156" s="564"/>
      <c r="BX156" s="564"/>
      <c r="BY156" s="564"/>
      <c r="BZ156" s="564"/>
      <c r="CA156" s="564"/>
      <c r="CB156" s="564"/>
      <c r="CC156" s="564"/>
      <c r="CD156" s="564"/>
      <c r="CE156" s="564"/>
      <c r="CF156" s="564"/>
      <c r="CG156" s="564"/>
      <c r="CH156" s="86"/>
      <c r="CI156" s="86"/>
      <c r="CJ156" s="86"/>
      <c r="CK156" s="86"/>
      <c r="CL156" s="115"/>
    </row>
    <row r="157" spans="1:90" s="116" customFormat="1" ht="27" customHeight="1" x14ac:dyDescent="0.2">
      <c r="A157" s="86"/>
      <c r="B157" s="86"/>
      <c r="C157" s="86"/>
      <c r="D157" s="115"/>
      <c r="E157" s="115"/>
      <c r="F157" s="115"/>
      <c r="G157" s="115"/>
      <c r="H157" s="560"/>
      <c r="I157" s="560"/>
      <c r="J157" s="560"/>
      <c r="K157" s="560"/>
      <c r="L157" s="560"/>
      <c r="M157" s="560"/>
      <c r="N157" s="560"/>
      <c r="O157" s="560"/>
      <c r="P157" s="560"/>
      <c r="Q157" s="560"/>
      <c r="R157" s="560"/>
      <c r="S157" s="560"/>
      <c r="T157" s="560"/>
      <c r="U157" s="560"/>
      <c r="V157" s="560"/>
      <c r="W157" s="560"/>
      <c r="X157" s="560"/>
      <c r="Y157" s="560"/>
      <c r="Z157" s="560"/>
      <c r="AA157" s="560"/>
      <c r="AB157" s="560"/>
      <c r="AC157" s="560"/>
      <c r="AD157" s="560"/>
      <c r="AE157" s="560"/>
      <c r="AF157" s="560"/>
      <c r="AG157" s="560"/>
      <c r="AH157" s="560"/>
      <c r="AI157" s="560"/>
      <c r="AJ157" s="560"/>
      <c r="AK157" s="560"/>
      <c r="AL157" s="560"/>
      <c r="AM157" s="560"/>
      <c r="AN157" s="560"/>
      <c r="AO157" s="560"/>
      <c r="AP157" s="560"/>
      <c r="AQ157" s="560"/>
      <c r="AR157" s="560"/>
      <c r="AS157" s="560"/>
      <c r="AT157" s="561"/>
      <c r="AU157" s="561"/>
      <c r="AV157" s="561"/>
      <c r="AW157" s="561"/>
      <c r="AX157" s="561"/>
      <c r="AY157" s="562"/>
      <c r="AZ157" s="562"/>
      <c r="BA157" s="562"/>
      <c r="BB157" s="562"/>
      <c r="BC157" s="562"/>
      <c r="BD157" s="562"/>
      <c r="BE157" s="562"/>
      <c r="BF157" s="562"/>
      <c r="BG157" s="562"/>
      <c r="BH157" s="563"/>
      <c r="BI157" s="563"/>
      <c r="BJ157" s="563"/>
      <c r="BK157" s="563"/>
      <c r="BL157" s="563"/>
      <c r="BM157" s="563"/>
      <c r="BN157" s="564"/>
      <c r="BO157" s="564"/>
      <c r="BP157" s="564"/>
      <c r="BQ157" s="564"/>
      <c r="BR157" s="564"/>
      <c r="BS157" s="564"/>
      <c r="BT157" s="564"/>
      <c r="BU157" s="564"/>
      <c r="BV157" s="564"/>
      <c r="BW157" s="564"/>
      <c r="BX157" s="564"/>
      <c r="BY157" s="564"/>
      <c r="BZ157" s="564"/>
      <c r="CA157" s="564"/>
      <c r="CB157" s="564"/>
      <c r="CC157" s="564"/>
      <c r="CD157" s="564"/>
      <c r="CE157" s="564"/>
      <c r="CF157" s="564"/>
      <c r="CG157" s="564"/>
      <c r="CH157" s="86"/>
      <c r="CI157" s="86"/>
      <c r="CJ157" s="86"/>
      <c r="CK157" s="86"/>
      <c r="CL157" s="115"/>
    </row>
    <row r="158" spans="1:90" s="116" customFormat="1" ht="27" customHeight="1" x14ac:dyDescent="0.2">
      <c r="A158" s="86"/>
      <c r="B158" s="86"/>
      <c r="C158" s="86"/>
      <c r="D158" s="115"/>
      <c r="E158" s="115"/>
      <c r="F158" s="115"/>
      <c r="G158" s="115"/>
      <c r="H158" s="560"/>
      <c r="I158" s="560"/>
      <c r="J158" s="560"/>
      <c r="K158" s="560"/>
      <c r="L158" s="560"/>
      <c r="M158" s="560"/>
      <c r="N158" s="560"/>
      <c r="O158" s="560"/>
      <c r="P158" s="560"/>
      <c r="Q158" s="560"/>
      <c r="R158" s="560"/>
      <c r="S158" s="560"/>
      <c r="T158" s="560"/>
      <c r="U158" s="560"/>
      <c r="V158" s="560"/>
      <c r="W158" s="560"/>
      <c r="X158" s="560"/>
      <c r="Y158" s="560"/>
      <c r="Z158" s="560"/>
      <c r="AA158" s="560"/>
      <c r="AB158" s="560"/>
      <c r="AC158" s="560"/>
      <c r="AD158" s="560"/>
      <c r="AE158" s="560"/>
      <c r="AF158" s="560"/>
      <c r="AG158" s="560"/>
      <c r="AH158" s="560"/>
      <c r="AI158" s="560"/>
      <c r="AJ158" s="560"/>
      <c r="AK158" s="560"/>
      <c r="AL158" s="560"/>
      <c r="AM158" s="560"/>
      <c r="AN158" s="560"/>
      <c r="AO158" s="560"/>
      <c r="AP158" s="560"/>
      <c r="AQ158" s="560"/>
      <c r="AR158" s="560"/>
      <c r="AS158" s="560"/>
      <c r="AT158" s="561"/>
      <c r="AU158" s="561"/>
      <c r="AV158" s="561"/>
      <c r="AW158" s="561"/>
      <c r="AX158" s="561"/>
      <c r="AY158" s="562"/>
      <c r="AZ158" s="562"/>
      <c r="BA158" s="562"/>
      <c r="BB158" s="562"/>
      <c r="BC158" s="562"/>
      <c r="BD158" s="562"/>
      <c r="BE158" s="562"/>
      <c r="BF158" s="562"/>
      <c r="BG158" s="562"/>
      <c r="BH158" s="563"/>
      <c r="BI158" s="563"/>
      <c r="BJ158" s="563"/>
      <c r="BK158" s="563"/>
      <c r="BL158" s="563"/>
      <c r="BM158" s="563"/>
      <c r="BN158" s="564"/>
      <c r="BO158" s="564"/>
      <c r="BP158" s="564"/>
      <c r="BQ158" s="564"/>
      <c r="BR158" s="564"/>
      <c r="BS158" s="564"/>
      <c r="BT158" s="564"/>
      <c r="BU158" s="564"/>
      <c r="BV158" s="564"/>
      <c r="BW158" s="564"/>
      <c r="BX158" s="564"/>
      <c r="BY158" s="564"/>
      <c r="BZ158" s="564"/>
      <c r="CA158" s="564"/>
      <c r="CB158" s="564"/>
      <c r="CC158" s="564"/>
      <c r="CD158" s="564"/>
      <c r="CE158" s="564"/>
      <c r="CF158" s="564"/>
      <c r="CG158" s="564"/>
      <c r="CH158" s="86"/>
      <c r="CI158" s="86"/>
      <c r="CJ158" s="86"/>
      <c r="CK158" s="86"/>
      <c r="CL158" s="115"/>
    </row>
    <row r="159" spans="1:90" s="116" customFormat="1" ht="27" customHeight="1" x14ac:dyDescent="0.2">
      <c r="A159" s="86"/>
      <c r="B159" s="86"/>
      <c r="C159" s="86"/>
      <c r="D159" s="115"/>
      <c r="E159" s="115"/>
      <c r="F159" s="115"/>
      <c r="G159" s="115"/>
      <c r="H159" s="560"/>
      <c r="I159" s="560"/>
      <c r="J159" s="560"/>
      <c r="K159" s="560"/>
      <c r="L159" s="560"/>
      <c r="M159" s="560"/>
      <c r="N159" s="560"/>
      <c r="O159" s="560"/>
      <c r="P159" s="560"/>
      <c r="Q159" s="560"/>
      <c r="R159" s="560"/>
      <c r="S159" s="560"/>
      <c r="T159" s="560"/>
      <c r="U159" s="560"/>
      <c r="V159" s="560"/>
      <c r="W159" s="560"/>
      <c r="X159" s="560"/>
      <c r="Y159" s="560"/>
      <c r="Z159" s="560"/>
      <c r="AA159" s="560"/>
      <c r="AB159" s="560"/>
      <c r="AC159" s="560"/>
      <c r="AD159" s="560"/>
      <c r="AE159" s="560"/>
      <c r="AF159" s="560"/>
      <c r="AG159" s="560"/>
      <c r="AH159" s="560"/>
      <c r="AI159" s="560"/>
      <c r="AJ159" s="560"/>
      <c r="AK159" s="560"/>
      <c r="AL159" s="560"/>
      <c r="AM159" s="560"/>
      <c r="AN159" s="560"/>
      <c r="AO159" s="560"/>
      <c r="AP159" s="560"/>
      <c r="AQ159" s="560"/>
      <c r="AR159" s="560"/>
      <c r="AS159" s="560"/>
      <c r="AT159" s="561"/>
      <c r="AU159" s="561"/>
      <c r="AV159" s="561"/>
      <c r="AW159" s="561"/>
      <c r="AX159" s="561"/>
      <c r="AY159" s="562"/>
      <c r="AZ159" s="562"/>
      <c r="BA159" s="562"/>
      <c r="BB159" s="562"/>
      <c r="BC159" s="562"/>
      <c r="BD159" s="562"/>
      <c r="BE159" s="562"/>
      <c r="BF159" s="562"/>
      <c r="BG159" s="562"/>
      <c r="BH159" s="563"/>
      <c r="BI159" s="563"/>
      <c r="BJ159" s="563"/>
      <c r="BK159" s="563"/>
      <c r="BL159" s="563"/>
      <c r="BM159" s="563"/>
      <c r="BN159" s="564"/>
      <c r="BO159" s="564"/>
      <c r="BP159" s="564"/>
      <c r="BQ159" s="564"/>
      <c r="BR159" s="564"/>
      <c r="BS159" s="564"/>
      <c r="BT159" s="564"/>
      <c r="BU159" s="564"/>
      <c r="BV159" s="564"/>
      <c r="BW159" s="564"/>
      <c r="BX159" s="564"/>
      <c r="BY159" s="564"/>
      <c r="BZ159" s="564"/>
      <c r="CA159" s="564"/>
      <c r="CB159" s="564"/>
      <c r="CC159" s="564"/>
      <c r="CD159" s="564"/>
      <c r="CE159" s="564"/>
      <c r="CF159" s="564"/>
      <c r="CG159" s="564"/>
      <c r="CH159" s="86"/>
      <c r="CI159" s="86"/>
      <c r="CJ159" s="86"/>
      <c r="CK159" s="86"/>
      <c r="CL159" s="115"/>
    </row>
    <row r="160" spans="1:90" s="116" customFormat="1" ht="27" customHeight="1" x14ac:dyDescent="0.2">
      <c r="A160" s="86"/>
      <c r="B160" s="86"/>
      <c r="C160" s="86"/>
      <c r="D160" s="115"/>
      <c r="E160" s="115"/>
      <c r="F160" s="115"/>
      <c r="G160" s="115"/>
      <c r="H160" s="560"/>
      <c r="I160" s="560"/>
      <c r="J160" s="560"/>
      <c r="K160" s="560"/>
      <c r="L160" s="560"/>
      <c r="M160" s="560"/>
      <c r="N160" s="560"/>
      <c r="O160" s="560"/>
      <c r="P160" s="560"/>
      <c r="Q160" s="560"/>
      <c r="R160" s="560"/>
      <c r="S160" s="560"/>
      <c r="T160" s="560"/>
      <c r="U160" s="560"/>
      <c r="V160" s="560"/>
      <c r="W160" s="560"/>
      <c r="X160" s="560"/>
      <c r="Y160" s="560"/>
      <c r="Z160" s="560"/>
      <c r="AA160" s="560"/>
      <c r="AB160" s="560"/>
      <c r="AC160" s="560"/>
      <c r="AD160" s="560"/>
      <c r="AE160" s="560"/>
      <c r="AF160" s="560"/>
      <c r="AG160" s="560"/>
      <c r="AH160" s="560"/>
      <c r="AI160" s="560"/>
      <c r="AJ160" s="560"/>
      <c r="AK160" s="560"/>
      <c r="AL160" s="560"/>
      <c r="AM160" s="560"/>
      <c r="AN160" s="560"/>
      <c r="AO160" s="560"/>
      <c r="AP160" s="560"/>
      <c r="AQ160" s="560"/>
      <c r="AR160" s="560"/>
      <c r="AS160" s="560"/>
      <c r="AT160" s="561"/>
      <c r="AU160" s="561"/>
      <c r="AV160" s="561"/>
      <c r="AW160" s="561"/>
      <c r="AX160" s="561"/>
      <c r="AY160" s="562"/>
      <c r="AZ160" s="562"/>
      <c r="BA160" s="562"/>
      <c r="BB160" s="562"/>
      <c r="BC160" s="562"/>
      <c r="BD160" s="562"/>
      <c r="BE160" s="562"/>
      <c r="BF160" s="562"/>
      <c r="BG160" s="562"/>
      <c r="BH160" s="563"/>
      <c r="BI160" s="563"/>
      <c r="BJ160" s="563"/>
      <c r="BK160" s="563"/>
      <c r="BL160" s="563"/>
      <c r="BM160" s="563"/>
      <c r="BN160" s="564"/>
      <c r="BO160" s="564"/>
      <c r="BP160" s="564"/>
      <c r="BQ160" s="564"/>
      <c r="BR160" s="564"/>
      <c r="BS160" s="564"/>
      <c r="BT160" s="564"/>
      <c r="BU160" s="564"/>
      <c r="BV160" s="564"/>
      <c r="BW160" s="564"/>
      <c r="BX160" s="564"/>
      <c r="BY160" s="564"/>
      <c r="BZ160" s="564"/>
      <c r="CA160" s="564"/>
      <c r="CB160" s="564"/>
      <c r="CC160" s="564"/>
      <c r="CD160" s="564"/>
      <c r="CE160" s="564"/>
      <c r="CF160" s="564"/>
      <c r="CG160" s="564"/>
      <c r="CH160" s="86"/>
      <c r="CI160" s="86"/>
      <c r="CJ160" s="86"/>
      <c r="CK160" s="86"/>
      <c r="CL160" s="115"/>
    </row>
    <row r="161" spans="1:92" s="116" customFormat="1" ht="27" customHeight="1" x14ac:dyDescent="0.2">
      <c r="A161" s="86"/>
      <c r="B161" s="86"/>
      <c r="C161" s="86"/>
      <c r="D161" s="115"/>
      <c r="E161" s="115"/>
      <c r="F161" s="115"/>
      <c r="G161" s="115"/>
      <c r="H161" s="560"/>
      <c r="I161" s="560"/>
      <c r="J161" s="560"/>
      <c r="K161" s="560"/>
      <c r="L161" s="560"/>
      <c r="M161" s="560"/>
      <c r="N161" s="560"/>
      <c r="O161" s="560"/>
      <c r="P161" s="560"/>
      <c r="Q161" s="560"/>
      <c r="R161" s="560"/>
      <c r="S161" s="560"/>
      <c r="T161" s="560"/>
      <c r="U161" s="560"/>
      <c r="V161" s="560"/>
      <c r="W161" s="560"/>
      <c r="X161" s="560"/>
      <c r="Y161" s="560"/>
      <c r="Z161" s="560"/>
      <c r="AA161" s="560"/>
      <c r="AB161" s="560"/>
      <c r="AC161" s="560"/>
      <c r="AD161" s="560"/>
      <c r="AE161" s="560"/>
      <c r="AF161" s="560"/>
      <c r="AG161" s="560"/>
      <c r="AH161" s="560"/>
      <c r="AI161" s="560"/>
      <c r="AJ161" s="560"/>
      <c r="AK161" s="560"/>
      <c r="AL161" s="560"/>
      <c r="AM161" s="560"/>
      <c r="AN161" s="560"/>
      <c r="AO161" s="560"/>
      <c r="AP161" s="560"/>
      <c r="AQ161" s="560"/>
      <c r="AR161" s="560"/>
      <c r="AS161" s="560"/>
      <c r="AT161" s="561"/>
      <c r="AU161" s="561"/>
      <c r="AV161" s="561"/>
      <c r="AW161" s="561"/>
      <c r="AX161" s="561"/>
      <c r="AY161" s="562"/>
      <c r="AZ161" s="562"/>
      <c r="BA161" s="562"/>
      <c r="BB161" s="562"/>
      <c r="BC161" s="562"/>
      <c r="BD161" s="562"/>
      <c r="BE161" s="562"/>
      <c r="BF161" s="562"/>
      <c r="BG161" s="562"/>
      <c r="BH161" s="563"/>
      <c r="BI161" s="563"/>
      <c r="BJ161" s="563"/>
      <c r="BK161" s="563"/>
      <c r="BL161" s="563"/>
      <c r="BM161" s="563"/>
      <c r="BN161" s="564"/>
      <c r="BO161" s="564"/>
      <c r="BP161" s="564"/>
      <c r="BQ161" s="564"/>
      <c r="BR161" s="564"/>
      <c r="BS161" s="564"/>
      <c r="BT161" s="564"/>
      <c r="BU161" s="564"/>
      <c r="BV161" s="564"/>
      <c r="BW161" s="564"/>
      <c r="BX161" s="564"/>
      <c r="BY161" s="564"/>
      <c r="BZ161" s="564"/>
      <c r="CA161" s="564"/>
      <c r="CB161" s="564"/>
      <c r="CC161" s="564"/>
      <c r="CD161" s="564"/>
      <c r="CE161" s="564"/>
      <c r="CF161" s="564"/>
      <c r="CG161" s="564"/>
      <c r="CH161" s="86"/>
      <c r="CI161" s="86"/>
      <c r="CJ161" s="86"/>
      <c r="CK161" s="86"/>
      <c r="CL161" s="115"/>
    </row>
    <row r="162" spans="1:92" s="116" customFormat="1" ht="27" customHeight="1" x14ac:dyDescent="0.2">
      <c r="A162" s="86"/>
      <c r="B162" s="86"/>
      <c r="C162" s="86"/>
      <c r="D162" s="115"/>
      <c r="E162" s="115"/>
      <c r="F162" s="115"/>
      <c r="G162" s="115"/>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1"/>
      <c r="AU162" s="561"/>
      <c r="AV162" s="561"/>
      <c r="AW162" s="561"/>
      <c r="AX162" s="561"/>
      <c r="AY162" s="562"/>
      <c r="AZ162" s="562"/>
      <c r="BA162" s="562"/>
      <c r="BB162" s="562"/>
      <c r="BC162" s="562"/>
      <c r="BD162" s="562"/>
      <c r="BE162" s="562"/>
      <c r="BF162" s="562"/>
      <c r="BG162" s="562"/>
      <c r="BH162" s="563"/>
      <c r="BI162" s="563"/>
      <c r="BJ162" s="563"/>
      <c r="BK162" s="563"/>
      <c r="BL162" s="563"/>
      <c r="BM162" s="563"/>
      <c r="BN162" s="564"/>
      <c r="BO162" s="564"/>
      <c r="BP162" s="564"/>
      <c r="BQ162" s="564"/>
      <c r="BR162" s="564"/>
      <c r="BS162" s="564"/>
      <c r="BT162" s="564"/>
      <c r="BU162" s="564"/>
      <c r="BV162" s="564"/>
      <c r="BW162" s="564"/>
      <c r="BX162" s="564"/>
      <c r="BY162" s="564"/>
      <c r="BZ162" s="564"/>
      <c r="CA162" s="564"/>
      <c r="CB162" s="564"/>
      <c r="CC162" s="564"/>
      <c r="CD162" s="564"/>
      <c r="CE162" s="564"/>
      <c r="CF162" s="564"/>
      <c r="CG162" s="564"/>
      <c r="CH162" s="86"/>
      <c r="CI162" s="86"/>
      <c r="CJ162" s="86"/>
      <c r="CK162" s="86"/>
      <c r="CL162" s="115"/>
    </row>
    <row r="163" spans="1:92" s="116" customFormat="1" ht="27" customHeight="1" x14ac:dyDescent="0.2">
      <c r="A163" s="86"/>
      <c r="B163" s="86"/>
      <c r="C163" s="86"/>
      <c r="D163" s="115"/>
      <c r="E163" s="115"/>
      <c r="F163" s="115"/>
      <c r="G163" s="115"/>
      <c r="H163" s="560"/>
      <c r="I163" s="560"/>
      <c r="J163" s="560"/>
      <c r="K163" s="560"/>
      <c r="L163" s="560"/>
      <c r="M163" s="560"/>
      <c r="N163" s="560"/>
      <c r="O163" s="560"/>
      <c r="P163" s="560"/>
      <c r="Q163" s="560"/>
      <c r="R163" s="560"/>
      <c r="S163" s="560"/>
      <c r="T163" s="560"/>
      <c r="U163" s="560"/>
      <c r="V163" s="560"/>
      <c r="W163" s="560"/>
      <c r="X163" s="560"/>
      <c r="Y163" s="560"/>
      <c r="Z163" s="560"/>
      <c r="AA163" s="560"/>
      <c r="AB163" s="560"/>
      <c r="AC163" s="560"/>
      <c r="AD163" s="560"/>
      <c r="AE163" s="560"/>
      <c r="AF163" s="560"/>
      <c r="AG163" s="560"/>
      <c r="AH163" s="560"/>
      <c r="AI163" s="560"/>
      <c r="AJ163" s="560"/>
      <c r="AK163" s="560"/>
      <c r="AL163" s="560"/>
      <c r="AM163" s="560"/>
      <c r="AN163" s="560"/>
      <c r="AO163" s="560"/>
      <c r="AP163" s="560"/>
      <c r="AQ163" s="560"/>
      <c r="AR163" s="560"/>
      <c r="AS163" s="560"/>
      <c r="AT163" s="561"/>
      <c r="AU163" s="561"/>
      <c r="AV163" s="561"/>
      <c r="AW163" s="561"/>
      <c r="AX163" s="561"/>
      <c r="AY163" s="562"/>
      <c r="AZ163" s="562"/>
      <c r="BA163" s="562"/>
      <c r="BB163" s="562"/>
      <c r="BC163" s="562"/>
      <c r="BD163" s="562"/>
      <c r="BE163" s="562"/>
      <c r="BF163" s="562"/>
      <c r="BG163" s="562"/>
      <c r="BH163" s="563"/>
      <c r="BI163" s="563"/>
      <c r="BJ163" s="563"/>
      <c r="BK163" s="563"/>
      <c r="BL163" s="563"/>
      <c r="BM163" s="563"/>
      <c r="BN163" s="564"/>
      <c r="BO163" s="564"/>
      <c r="BP163" s="564"/>
      <c r="BQ163" s="564"/>
      <c r="BR163" s="564"/>
      <c r="BS163" s="564"/>
      <c r="BT163" s="564"/>
      <c r="BU163" s="564"/>
      <c r="BV163" s="564"/>
      <c r="BW163" s="564"/>
      <c r="BX163" s="564"/>
      <c r="BY163" s="564"/>
      <c r="BZ163" s="564"/>
      <c r="CA163" s="564"/>
      <c r="CB163" s="564"/>
      <c r="CC163" s="564"/>
      <c r="CD163" s="564"/>
      <c r="CE163" s="564"/>
      <c r="CF163" s="564"/>
      <c r="CG163" s="564"/>
      <c r="CH163" s="86"/>
      <c r="CI163" s="86"/>
      <c r="CJ163" s="86"/>
      <c r="CK163" s="86"/>
      <c r="CL163" s="115"/>
    </row>
    <row r="164" spans="1:92" s="116" customFormat="1" ht="27" customHeight="1" x14ac:dyDescent="0.2">
      <c r="A164" s="86"/>
      <c r="B164" s="86"/>
      <c r="C164" s="86"/>
      <c r="D164" s="115"/>
      <c r="E164" s="115"/>
      <c r="F164" s="115"/>
      <c r="G164" s="115"/>
      <c r="H164" s="560"/>
      <c r="I164" s="560"/>
      <c r="J164" s="560"/>
      <c r="K164" s="560"/>
      <c r="L164" s="560"/>
      <c r="M164" s="560"/>
      <c r="N164" s="560"/>
      <c r="O164" s="560"/>
      <c r="P164" s="560"/>
      <c r="Q164" s="560"/>
      <c r="R164" s="560"/>
      <c r="S164" s="560"/>
      <c r="T164" s="560"/>
      <c r="U164" s="560"/>
      <c r="V164" s="560"/>
      <c r="W164" s="560"/>
      <c r="X164" s="560"/>
      <c r="Y164" s="560"/>
      <c r="Z164" s="560"/>
      <c r="AA164" s="560"/>
      <c r="AB164" s="560"/>
      <c r="AC164" s="560"/>
      <c r="AD164" s="560"/>
      <c r="AE164" s="560"/>
      <c r="AF164" s="560"/>
      <c r="AG164" s="560"/>
      <c r="AH164" s="560"/>
      <c r="AI164" s="560"/>
      <c r="AJ164" s="560"/>
      <c r="AK164" s="560"/>
      <c r="AL164" s="560"/>
      <c r="AM164" s="560"/>
      <c r="AN164" s="560"/>
      <c r="AO164" s="560"/>
      <c r="AP164" s="560"/>
      <c r="AQ164" s="560"/>
      <c r="AR164" s="560"/>
      <c r="AS164" s="560"/>
      <c r="AT164" s="561"/>
      <c r="AU164" s="561"/>
      <c r="AV164" s="561"/>
      <c r="AW164" s="561"/>
      <c r="AX164" s="561"/>
      <c r="AY164" s="562"/>
      <c r="AZ164" s="562"/>
      <c r="BA164" s="562"/>
      <c r="BB164" s="562"/>
      <c r="BC164" s="562"/>
      <c r="BD164" s="562"/>
      <c r="BE164" s="562"/>
      <c r="BF164" s="562"/>
      <c r="BG164" s="562"/>
      <c r="BH164" s="563"/>
      <c r="BI164" s="563"/>
      <c r="BJ164" s="563"/>
      <c r="BK164" s="563"/>
      <c r="BL164" s="563"/>
      <c r="BM164" s="563"/>
      <c r="BN164" s="564"/>
      <c r="BO164" s="564"/>
      <c r="BP164" s="564"/>
      <c r="BQ164" s="564"/>
      <c r="BR164" s="564"/>
      <c r="BS164" s="564"/>
      <c r="BT164" s="564"/>
      <c r="BU164" s="564"/>
      <c r="BV164" s="564"/>
      <c r="BW164" s="564"/>
      <c r="BX164" s="564"/>
      <c r="BY164" s="564"/>
      <c r="BZ164" s="564"/>
      <c r="CA164" s="564"/>
      <c r="CB164" s="564"/>
      <c r="CC164" s="564"/>
      <c r="CD164" s="564"/>
      <c r="CE164" s="564"/>
      <c r="CF164" s="564"/>
      <c r="CG164" s="564"/>
      <c r="CH164" s="86"/>
      <c r="CI164" s="86"/>
      <c r="CJ164" s="86"/>
      <c r="CK164" s="86"/>
      <c r="CL164" s="115"/>
    </row>
    <row r="165" spans="1:92" s="116" customFormat="1" ht="27" customHeight="1" x14ac:dyDescent="0.2">
      <c r="A165" s="86"/>
      <c r="B165" s="86"/>
      <c r="C165" s="86"/>
      <c r="D165" s="115"/>
      <c r="E165" s="115"/>
      <c r="F165" s="115"/>
      <c r="G165" s="115"/>
      <c r="H165" s="560"/>
      <c r="I165" s="560"/>
      <c r="J165" s="560"/>
      <c r="K165" s="560"/>
      <c r="L165" s="560"/>
      <c r="M165" s="560"/>
      <c r="N165" s="560"/>
      <c r="O165" s="560"/>
      <c r="P165" s="560"/>
      <c r="Q165" s="560"/>
      <c r="R165" s="560"/>
      <c r="S165" s="560"/>
      <c r="T165" s="560"/>
      <c r="U165" s="560"/>
      <c r="V165" s="560"/>
      <c r="W165" s="560"/>
      <c r="X165" s="560"/>
      <c r="Y165" s="560"/>
      <c r="Z165" s="560"/>
      <c r="AA165" s="560"/>
      <c r="AB165" s="560"/>
      <c r="AC165" s="560"/>
      <c r="AD165" s="560"/>
      <c r="AE165" s="560"/>
      <c r="AF165" s="560"/>
      <c r="AG165" s="560"/>
      <c r="AH165" s="560"/>
      <c r="AI165" s="560"/>
      <c r="AJ165" s="560"/>
      <c r="AK165" s="560"/>
      <c r="AL165" s="560"/>
      <c r="AM165" s="560"/>
      <c r="AN165" s="560"/>
      <c r="AO165" s="560"/>
      <c r="AP165" s="560"/>
      <c r="AQ165" s="560"/>
      <c r="AR165" s="560"/>
      <c r="AS165" s="560"/>
      <c r="AT165" s="561"/>
      <c r="AU165" s="561"/>
      <c r="AV165" s="561"/>
      <c r="AW165" s="561"/>
      <c r="AX165" s="561"/>
      <c r="AY165" s="562"/>
      <c r="AZ165" s="562"/>
      <c r="BA165" s="562"/>
      <c r="BB165" s="562"/>
      <c r="BC165" s="562"/>
      <c r="BD165" s="562"/>
      <c r="BE165" s="562"/>
      <c r="BF165" s="562"/>
      <c r="BG165" s="562"/>
      <c r="BH165" s="563"/>
      <c r="BI165" s="563"/>
      <c r="BJ165" s="563"/>
      <c r="BK165" s="563"/>
      <c r="BL165" s="563"/>
      <c r="BM165" s="563"/>
      <c r="BN165" s="564"/>
      <c r="BO165" s="564"/>
      <c r="BP165" s="564"/>
      <c r="BQ165" s="564"/>
      <c r="BR165" s="564"/>
      <c r="BS165" s="564"/>
      <c r="BT165" s="564"/>
      <c r="BU165" s="564"/>
      <c r="BV165" s="564"/>
      <c r="BW165" s="564"/>
      <c r="BX165" s="564"/>
      <c r="BY165" s="564"/>
      <c r="BZ165" s="564"/>
      <c r="CA165" s="564"/>
      <c r="CB165" s="564"/>
      <c r="CC165" s="564"/>
      <c r="CD165" s="564"/>
      <c r="CE165" s="564"/>
      <c r="CF165" s="564"/>
      <c r="CG165" s="564"/>
      <c r="CH165" s="86"/>
      <c r="CI165" s="86"/>
      <c r="CJ165" s="86"/>
      <c r="CK165" s="86"/>
      <c r="CL165" s="115"/>
    </row>
    <row r="166" spans="1:92" s="116" customFormat="1" ht="27" customHeight="1" x14ac:dyDescent="0.2">
      <c r="A166" s="86"/>
      <c r="B166" s="86"/>
      <c r="C166" s="86"/>
      <c r="D166" s="115"/>
      <c r="E166" s="115"/>
      <c r="F166" s="115"/>
      <c r="G166" s="115"/>
      <c r="H166" s="560"/>
      <c r="I166" s="560"/>
      <c r="J166" s="560"/>
      <c r="K166" s="560"/>
      <c r="L166" s="560"/>
      <c r="M166" s="560"/>
      <c r="N166" s="560"/>
      <c r="O166" s="560"/>
      <c r="P166" s="560"/>
      <c r="Q166" s="560"/>
      <c r="R166" s="560"/>
      <c r="S166" s="560"/>
      <c r="T166" s="560"/>
      <c r="U166" s="560"/>
      <c r="V166" s="560"/>
      <c r="W166" s="560"/>
      <c r="X166" s="560"/>
      <c r="Y166" s="560"/>
      <c r="Z166" s="560"/>
      <c r="AA166" s="560"/>
      <c r="AB166" s="560"/>
      <c r="AC166" s="560"/>
      <c r="AD166" s="560"/>
      <c r="AE166" s="560"/>
      <c r="AF166" s="560"/>
      <c r="AG166" s="560"/>
      <c r="AH166" s="560"/>
      <c r="AI166" s="560"/>
      <c r="AJ166" s="560"/>
      <c r="AK166" s="560"/>
      <c r="AL166" s="560"/>
      <c r="AM166" s="560"/>
      <c r="AN166" s="560"/>
      <c r="AO166" s="560"/>
      <c r="AP166" s="560"/>
      <c r="AQ166" s="560"/>
      <c r="AR166" s="560"/>
      <c r="AS166" s="560"/>
      <c r="AT166" s="561"/>
      <c r="AU166" s="561"/>
      <c r="AV166" s="561"/>
      <c r="AW166" s="561"/>
      <c r="AX166" s="561"/>
      <c r="AY166" s="562"/>
      <c r="AZ166" s="562"/>
      <c r="BA166" s="562"/>
      <c r="BB166" s="562"/>
      <c r="BC166" s="562"/>
      <c r="BD166" s="562"/>
      <c r="BE166" s="562"/>
      <c r="BF166" s="562"/>
      <c r="BG166" s="562"/>
      <c r="BH166" s="563"/>
      <c r="BI166" s="563"/>
      <c r="BJ166" s="563"/>
      <c r="BK166" s="563"/>
      <c r="BL166" s="563"/>
      <c r="BM166" s="563"/>
      <c r="BN166" s="564"/>
      <c r="BO166" s="564"/>
      <c r="BP166" s="564"/>
      <c r="BQ166" s="564"/>
      <c r="BR166" s="564"/>
      <c r="BS166" s="564"/>
      <c r="BT166" s="564"/>
      <c r="BU166" s="564"/>
      <c r="BV166" s="564"/>
      <c r="BW166" s="564"/>
      <c r="BX166" s="564"/>
      <c r="BY166" s="564"/>
      <c r="BZ166" s="564"/>
      <c r="CA166" s="564"/>
      <c r="CB166" s="564"/>
      <c r="CC166" s="564"/>
      <c r="CD166" s="564"/>
      <c r="CE166" s="564"/>
      <c r="CF166" s="564"/>
      <c r="CG166" s="564"/>
      <c r="CH166" s="86"/>
      <c r="CI166" s="86"/>
      <c r="CJ166" s="86"/>
      <c r="CK166" s="86"/>
      <c r="CL166" s="115"/>
    </row>
    <row r="167" spans="1:92" s="116" customFormat="1" ht="27" customHeight="1" x14ac:dyDescent="0.2">
      <c r="A167" s="86"/>
      <c r="B167" s="86"/>
      <c r="C167" s="86"/>
      <c r="D167" s="115"/>
      <c r="E167" s="115"/>
      <c r="F167" s="115"/>
      <c r="G167" s="115"/>
      <c r="H167" s="560"/>
      <c r="I167" s="560"/>
      <c r="J167" s="560"/>
      <c r="K167" s="560"/>
      <c r="L167" s="560"/>
      <c r="M167" s="560"/>
      <c r="N167" s="560"/>
      <c r="O167" s="560"/>
      <c r="P167" s="560"/>
      <c r="Q167" s="560"/>
      <c r="R167" s="560"/>
      <c r="S167" s="560"/>
      <c r="T167" s="560"/>
      <c r="U167" s="560"/>
      <c r="V167" s="560"/>
      <c r="W167" s="560"/>
      <c r="X167" s="560"/>
      <c r="Y167" s="560"/>
      <c r="Z167" s="560"/>
      <c r="AA167" s="560"/>
      <c r="AB167" s="560"/>
      <c r="AC167" s="560"/>
      <c r="AD167" s="560"/>
      <c r="AE167" s="560"/>
      <c r="AF167" s="560"/>
      <c r="AG167" s="560"/>
      <c r="AH167" s="560"/>
      <c r="AI167" s="560"/>
      <c r="AJ167" s="560"/>
      <c r="AK167" s="560"/>
      <c r="AL167" s="560"/>
      <c r="AM167" s="560"/>
      <c r="AN167" s="560"/>
      <c r="AO167" s="560"/>
      <c r="AP167" s="560"/>
      <c r="AQ167" s="560"/>
      <c r="AR167" s="560"/>
      <c r="AS167" s="560"/>
      <c r="AT167" s="561"/>
      <c r="AU167" s="561"/>
      <c r="AV167" s="561"/>
      <c r="AW167" s="561"/>
      <c r="AX167" s="561"/>
      <c r="AY167" s="562"/>
      <c r="AZ167" s="562"/>
      <c r="BA167" s="562"/>
      <c r="BB167" s="562"/>
      <c r="BC167" s="562"/>
      <c r="BD167" s="562"/>
      <c r="BE167" s="562"/>
      <c r="BF167" s="562"/>
      <c r="BG167" s="562"/>
      <c r="BH167" s="563"/>
      <c r="BI167" s="563"/>
      <c r="BJ167" s="563"/>
      <c r="BK167" s="563"/>
      <c r="BL167" s="563"/>
      <c r="BM167" s="563"/>
      <c r="BN167" s="564"/>
      <c r="BO167" s="564"/>
      <c r="BP167" s="564"/>
      <c r="BQ167" s="564"/>
      <c r="BR167" s="564"/>
      <c r="BS167" s="564"/>
      <c r="BT167" s="564"/>
      <c r="BU167" s="564"/>
      <c r="BV167" s="564"/>
      <c r="BW167" s="564"/>
      <c r="BX167" s="564"/>
      <c r="BY167" s="564"/>
      <c r="BZ167" s="564"/>
      <c r="CA167" s="564"/>
      <c r="CB167" s="564"/>
      <c r="CC167" s="564"/>
      <c r="CD167" s="564"/>
      <c r="CE167" s="564"/>
      <c r="CF167" s="564"/>
      <c r="CG167" s="564"/>
      <c r="CH167" s="86"/>
      <c r="CI167" s="86"/>
      <c r="CJ167" s="86"/>
      <c r="CK167" s="86"/>
      <c r="CL167" s="115"/>
    </row>
    <row r="168" spans="1:92" s="116" customFormat="1" ht="27" customHeight="1" x14ac:dyDescent="0.2">
      <c r="A168" s="86"/>
      <c r="B168" s="86"/>
      <c r="C168" s="86"/>
      <c r="D168" s="115"/>
      <c r="E168" s="115"/>
      <c r="F168" s="115"/>
      <c r="G168" s="115"/>
      <c r="H168" s="560"/>
      <c r="I168" s="560"/>
      <c r="J168" s="560"/>
      <c r="K168" s="560"/>
      <c r="L168" s="560"/>
      <c r="M168" s="560"/>
      <c r="N168" s="560"/>
      <c r="O168" s="560"/>
      <c r="P168" s="560"/>
      <c r="Q168" s="560"/>
      <c r="R168" s="560"/>
      <c r="S168" s="560"/>
      <c r="T168" s="560"/>
      <c r="U168" s="560"/>
      <c r="V168" s="560"/>
      <c r="W168" s="560"/>
      <c r="X168" s="560"/>
      <c r="Y168" s="560"/>
      <c r="Z168" s="560"/>
      <c r="AA168" s="560"/>
      <c r="AB168" s="560"/>
      <c r="AC168" s="560"/>
      <c r="AD168" s="560"/>
      <c r="AE168" s="560"/>
      <c r="AF168" s="560"/>
      <c r="AG168" s="560"/>
      <c r="AH168" s="560"/>
      <c r="AI168" s="560"/>
      <c r="AJ168" s="560"/>
      <c r="AK168" s="560"/>
      <c r="AL168" s="560"/>
      <c r="AM168" s="560"/>
      <c r="AN168" s="560"/>
      <c r="AO168" s="560"/>
      <c r="AP168" s="560"/>
      <c r="AQ168" s="560"/>
      <c r="AR168" s="560"/>
      <c r="AS168" s="560"/>
      <c r="AT168" s="561"/>
      <c r="AU168" s="561"/>
      <c r="AV168" s="561"/>
      <c r="AW168" s="561"/>
      <c r="AX168" s="561"/>
      <c r="AY168" s="562"/>
      <c r="AZ168" s="562"/>
      <c r="BA168" s="562"/>
      <c r="BB168" s="562"/>
      <c r="BC168" s="562"/>
      <c r="BD168" s="562"/>
      <c r="BE168" s="562"/>
      <c r="BF168" s="562"/>
      <c r="BG168" s="562"/>
      <c r="BH168" s="563"/>
      <c r="BI168" s="563"/>
      <c r="BJ168" s="563"/>
      <c r="BK168" s="563"/>
      <c r="BL168" s="563"/>
      <c r="BM168" s="563"/>
      <c r="BN168" s="564"/>
      <c r="BO168" s="564"/>
      <c r="BP168" s="564"/>
      <c r="BQ168" s="564"/>
      <c r="BR168" s="564"/>
      <c r="BS168" s="564"/>
      <c r="BT168" s="564"/>
      <c r="BU168" s="564"/>
      <c r="BV168" s="564"/>
      <c r="BW168" s="564"/>
      <c r="BX168" s="564"/>
      <c r="BY168" s="564"/>
      <c r="BZ168" s="564"/>
      <c r="CA168" s="564"/>
      <c r="CB168" s="564"/>
      <c r="CC168" s="564"/>
      <c r="CD168" s="564"/>
      <c r="CE168" s="564"/>
      <c r="CF168" s="564"/>
      <c r="CG168" s="564"/>
      <c r="CH168" s="86"/>
      <c r="CI168" s="86"/>
      <c r="CJ168" s="86"/>
      <c r="CK168" s="86"/>
      <c r="CL168" s="115"/>
    </row>
    <row r="169" spans="1:92" ht="27" customHeight="1" x14ac:dyDescent="0.2">
      <c r="A169" s="87"/>
      <c r="B169" s="87"/>
      <c r="C169" s="87"/>
      <c r="D169" s="87"/>
      <c r="E169" s="87"/>
      <c r="F169" s="87"/>
      <c r="G169" s="87"/>
      <c r="H169" s="560"/>
      <c r="I169" s="560"/>
      <c r="J169" s="560"/>
      <c r="K169" s="560"/>
      <c r="L169" s="560"/>
      <c r="M169" s="560"/>
      <c r="N169" s="560"/>
      <c r="O169" s="560"/>
      <c r="P169" s="560"/>
      <c r="Q169" s="560"/>
      <c r="R169" s="560"/>
      <c r="S169" s="560"/>
      <c r="T169" s="560"/>
      <c r="U169" s="560"/>
      <c r="V169" s="560"/>
      <c r="W169" s="560"/>
      <c r="X169" s="560"/>
      <c r="Y169" s="560"/>
      <c r="Z169" s="560"/>
      <c r="AA169" s="560"/>
      <c r="AB169" s="560"/>
      <c r="AC169" s="560"/>
      <c r="AD169" s="560"/>
      <c r="AE169" s="560"/>
      <c r="AF169" s="560"/>
      <c r="AG169" s="560"/>
      <c r="AH169" s="560"/>
      <c r="AI169" s="560"/>
      <c r="AJ169" s="560"/>
      <c r="AK169" s="560"/>
      <c r="AL169" s="560"/>
      <c r="AM169" s="560"/>
      <c r="AN169" s="560"/>
      <c r="AO169" s="560"/>
      <c r="AP169" s="560"/>
      <c r="AQ169" s="560"/>
      <c r="AR169" s="560"/>
      <c r="AS169" s="560"/>
      <c r="AT169" s="561"/>
      <c r="AU169" s="561"/>
      <c r="AV169" s="561"/>
      <c r="AW169" s="561"/>
      <c r="AX169" s="561"/>
      <c r="AY169" s="562"/>
      <c r="AZ169" s="562"/>
      <c r="BA169" s="562"/>
      <c r="BB169" s="562"/>
      <c r="BC169" s="562"/>
      <c r="BD169" s="562"/>
      <c r="BE169" s="562"/>
      <c r="BF169" s="562"/>
      <c r="BG169" s="562"/>
      <c r="BH169" s="563"/>
      <c r="BI169" s="563"/>
      <c r="BJ169" s="563"/>
      <c r="BK169" s="563"/>
      <c r="BL169" s="563"/>
      <c r="BM169" s="563"/>
      <c r="BN169" s="564"/>
      <c r="BO169" s="564"/>
      <c r="BP169" s="564"/>
      <c r="BQ169" s="564"/>
      <c r="BR169" s="564"/>
      <c r="BS169" s="564"/>
      <c r="BT169" s="564"/>
      <c r="BU169" s="564"/>
      <c r="BV169" s="564"/>
      <c r="BW169" s="564"/>
      <c r="BX169" s="564"/>
      <c r="BY169" s="564"/>
      <c r="BZ169" s="564"/>
      <c r="CA169" s="564"/>
      <c r="CB169" s="564"/>
      <c r="CC169" s="564"/>
      <c r="CD169" s="564"/>
      <c r="CE169" s="564"/>
      <c r="CF169" s="564"/>
      <c r="CG169" s="564"/>
    </row>
    <row r="170" spans="1:92" ht="27" customHeight="1" x14ac:dyDescent="0.2">
      <c r="A170" s="455"/>
      <c r="B170" s="455"/>
      <c r="C170" s="455"/>
      <c r="D170" s="455"/>
      <c r="E170" s="455"/>
      <c r="F170" s="455"/>
      <c r="G170" s="455"/>
      <c r="H170" s="560"/>
      <c r="I170" s="560"/>
      <c r="J170" s="560"/>
      <c r="K170" s="560"/>
      <c r="L170" s="560"/>
      <c r="M170" s="560"/>
      <c r="N170" s="560"/>
      <c r="O170" s="560"/>
      <c r="P170" s="560"/>
      <c r="Q170" s="560"/>
      <c r="R170" s="560"/>
      <c r="S170" s="560"/>
      <c r="T170" s="560"/>
      <c r="U170" s="560"/>
      <c r="V170" s="560"/>
      <c r="W170" s="560"/>
      <c r="X170" s="560"/>
      <c r="Y170" s="560"/>
      <c r="Z170" s="560"/>
      <c r="AA170" s="560"/>
      <c r="AB170" s="560"/>
      <c r="AC170" s="560"/>
      <c r="AD170" s="560"/>
      <c r="AE170" s="560"/>
      <c r="AF170" s="560"/>
      <c r="AG170" s="560"/>
      <c r="AH170" s="560"/>
      <c r="AI170" s="560"/>
      <c r="AJ170" s="560"/>
      <c r="AK170" s="560"/>
      <c r="AL170" s="560"/>
      <c r="AM170" s="560"/>
      <c r="AN170" s="560"/>
      <c r="AO170" s="560"/>
      <c r="AP170" s="560"/>
      <c r="AQ170" s="560"/>
      <c r="AR170" s="560"/>
      <c r="AS170" s="560"/>
      <c r="AT170" s="561"/>
      <c r="AU170" s="561"/>
      <c r="AV170" s="561"/>
      <c r="AW170" s="561"/>
      <c r="AX170" s="561"/>
      <c r="AY170" s="562"/>
      <c r="AZ170" s="562"/>
      <c r="BA170" s="562"/>
      <c r="BB170" s="562"/>
      <c r="BC170" s="562"/>
      <c r="BD170" s="562"/>
      <c r="BE170" s="562"/>
      <c r="BF170" s="562"/>
      <c r="BG170" s="562"/>
      <c r="BH170" s="563"/>
      <c r="BI170" s="563"/>
      <c r="BJ170" s="563"/>
      <c r="BK170" s="563"/>
      <c r="BL170" s="563"/>
      <c r="BM170" s="563"/>
      <c r="BN170" s="564"/>
      <c r="BO170" s="564"/>
      <c r="BP170" s="564"/>
      <c r="BQ170" s="564"/>
      <c r="BR170" s="564"/>
      <c r="BS170" s="564"/>
      <c r="BT170" s="564"/>
      <c r="BU170" s="564"/>
      <c r="BV170" s="564"/>
      <c r="BW170" s="564"/>
      <c r="BX170" s="564"/>
      <c r="BY170" s="564"/>
      <c r="BZ170" s="564"/>
      <c r="CA170" s="564"/>
      <c r="CB170" s="564"/>
      <c r="CC170" s="564"/>
      <c r="CD170" s="564"/>
      <c r="CE170" s="564"/>
      <c r="CF170" s="564"/>
      <c r="CG170" s="564"/>
      <c r="CH170" s="455"/>
      <c r="CI170" s="455"/>
      <c r="CJ170" s="455"/>
      <c r="CK170" s="455"/>
      <c r="CL170" s="455"/>
      <c r="CM170" s="455"/>
      <c r="CN170" s="455"/>
    </row>
    <row r="171" spans="1:92" ht="27" customHeight="1" x14ac:dyDescent="0.2">
      <c r="A171" s="455"/>
      <c r="B171" s="455"/>
      <c r="C171" s="455"/>
      <c r="D171" s="455"/>
      <c r="E171" s="455"/>
      <c r="F171" s="455"/>
      <c r="G171" s="455"/>
      <c r="H171" s="560"/>
      <c r="I171" s="560"/>
      <c r="J171" s="560"/>
      <c r="K171" s="560"/>
      <c r="L171" s="560"/>
      <c r="M171" s="560"/>
      <c r="N171" s="560"/>
      <c r="O171" s="560"/>
      <c r="P171" s="560"/>
      <c r="Q171" s="560"/>
      <c r="R171" s="560"/>
      <c r="S171" s="560"/>
      <c r="T171" s="560"/>
      <c r="U171" s="560"/>
      <c r="V171" s="560"/>
      <c r="W171" s="560"/>
      <c r="X171" s="560"/>
      <c r="Y171" s="560"/>
      <c r="Z171" s="560"/>
      <c r="AA171" s="560"/>
      <c r="AB171" s="560"/>
      <c r="AC171" s="560"/>
      <c r="AD171" s="560"/>
      <c r="AE171" s="560"/>
      <c r="AF171" s="560"/>
      <c r="AG171" s="560"/>
      <c r="AH171" s="560"/>
      <c r="AI171" s="560"/>
      <c r="AJ171" s="560"/>
      <c r="AK171" s="560"/>
      <c r="AL171" s="560"/>
      <c r="AM171" s="560"/>
      <c r="AN171" s="560"/>
      <c r="AO171" s="560"/>
      <c r="AP171" s="560"/>
      <c r="AQ171" s="560"/>
      <c r="AR171" s="560"/>
      <c r="AS171" s="560"/>
      <c r="AT171" s="561"/>
      <c r="AU171" s="561"/>
      <c r="AV171" s="561"/>
      <c r="AW171" s="561"/>
      <c r="AX171" s="561"/>
      <c r="AY171" s="562"/>
      <c r="AZ171" s="562"/>
      <c r="BA171" s="562"/>
      <c r="BB171" s="562"/>
      <c r="BC171" s="562"/>
      <c r="BD171" s="562"/>
      <c r="BE171" s="562"/>
      <c r="BF171" s="562"/>
      <c r="BG171" s="562"/>
      <c r="BH171" s="563"/>
      <c r="BI171" s="563"/>
      <c r="BJ171" s="563"/>
      <c r="BK171" s="563"/>
      <c r="BL171" s="563"/>
      <c r="BM171" s="563"/>
      <c r="BN171" s="564"/>
      <c r="BO171" s="564"/>
      <c r="BP171" s="564"/>
      <c r="BQ171" s="564"/>
      <c r="BR171" s="564"/>
      <c r="BS171" s="564"/>
      <c r="BT171" s="564"/>
      <c r="BU171" s="564"/>
      <c r="BV171" s="564"/>
      <c r="BW171" s="564"/>
      <c r="BX171" s="564"/>
      <c r="BY171" s="564"/>
      <c r="BZ171" s="564"/>
      <c r="CA171" s="564"/>
      <c r="CB171" s="564"/>
      <c r="CC171" s="564"/>
      <c r="CD171" s="564"/>
      <c r="CE171" s="564"/>
      <c r="CF171" s="564"/>
      <c r="CG171" s="564"/>
      <c r="CH171" s="455"/>
      <c r="CI171" s="455"/>
      <c r="CJ171" s="455"/>
      <c r="CK171" s="455"/>
      <c r="CL171" s="455"/>
      <c r="CM171" s="455"/>
      <c r="CN171" s="455"/>
    </row>
    <row r="172" spans="1:92" ht="27" customHeight="1" x14ac:dyDescent="0.2">
      <c r="A172" s="455"/>
      <c r="B172" s="455"/>
      <c r="C172" s="455"/>
      <c r="D172" s="455"/>
      <c r="E172" s="455"/>
      <c r="F172" s="455"/>
      <c r="G172" s="455"/>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0"/>
      <c r="AN172" s="560"/>
      <c r="AO172" s="560"/>
      <c r="AP172" s="560"/>
      <c r="AQ172" s="560"/>
      <c r="AR172" s="560"/>
      <c r="AS172" s="560"/>
      <c r="AT172" s="561"/>
      <c r="AU172" s="561"/>
      <c r="AV172" s="561"/>
      <c r="AW172" s="561"/>
      <c r="AX172" s="561"/>
      <c r="AY172" s="562"/>
      <c r="AZ172" s="562"/>
      <c r="BA172" s="562"/>
      <c r="BB172" s="562"/>
      <c r="BC172" s="562"/>
      <c r="BD172" s="562"/>
      <c r="BE172" s="562"/>
      <c r="BF172" s="562"/>
      <c r="BG172" s="562"/>
      <c r="BH172" s="563"/>
      <c r="BI172" s="563"/>
      <c r="BJ172" s="563"/>
      <c r="BK172" s="563"/>
      <c r="BL172" s="563"/>
      <c r="BM172" s="563"/>
      <c r="BN172" s="564"/>
      <c r="BO172" s="564"/>
      <c r="BP172" s="564"/>
      <c r="BQ172" s="564"/>
      <c r="BR172" s="564"/>
      <c r="BS172" s="564"/>
      <c r="BT172" s="564"/>
      <c r="BU172" s="564"/>
      <c r="BV172" s="564"/>
      <c r="BW172" s="564"/>
      <c r="BX172" s="564"/>
      <c r="BY172" s="564"/>
      <c r="BZ172" s="564"/>
      <c r="CA172" s="564"/>
      <c r="CB172" s="564"/>
      <c r="CC172" s="564"/>
      <c r="CD172" s="564"/>
      <c r="CE172" s="564"/>
      <c r="CF172" s="564"/>
      <c r="CG172" s="564"/>
      <c r="CH172" s="455"/>
      <c r="CI172" s="455"/>
      <c r="CJ172" s="455"/>
      <c r="CK172" s="455"/>
      <c r="CL172" s="455"/>
      <c r="CM172" s="455"/>
      <c r="CN172" s="455"/>
    </row>
    <row r="173" spans="1:92" ht="27" customHeight="1" x14ac:dyDescent="0.2">
      <c r="A173" s="455"/>
      <c r="B173" s="455"/>
      <c r="C173" s="455"/>
      <c r="D173" s="455"/>
      <c r="E173" s="455"/>
      <c r="F173" s="455"/>
      <c r="G173" s="455"/>
      <c r="H173" s="560"/>
      <c r="I173" s="560"/>
      <c r="J173" s="560"/>
      <c r="K173" s="560"/>
      <c r="L173" s="560"/>
      <c r="M173" s="560"/>
      <c r="N173" s="560"/>
      <c r="O173" s="560"/>
      <c r="P173" s="560"/>
      <c r="Q173" s="560"/>
      <c r="R173" s="560"/>
      <c r="S173" s="560"/>
      <c r="T173" s="560"/>
      <c r="U173" s="560"/>
      <c r="V173" s="560"/>
      <c r="W173" s="560"/>
      <c r="X173" s="560"/>
      <c r="Y173" s="560"/>
      <c r="Z173" s="560"/>
      <c r="AA173" s="560"/>
      <c r="AB173" s="560"/>
      <c r="AC173" s="560"/>
      <c r="AD173" s="560"/>
      <c r="AE173" s="560"/>
      <c r="AF173" s="560"/>
      <c r="AG173" s="560"/>
      <c r="AH173" s="560"/>
      <c r="AI173" s="560"/>
      <c r="AJ173" s="560"/>
      <c r="AK173" s="560"/>
      <c r="AL173" s="560"/>
      <c r="AM173" s="560"/>
      <c r="AN173" s="560"/>
      <c r="AO173" s="560"/>
      <c r="AP173" s="560"/>
      <c r="AQ173" s="560"/>
      <c r="AR173" s="560"/>
      <c r="AS173" s="560"/>
      <c r="AT173" s="561"/>
      <c r="AU173" s="561"/>
      <c r="AV173" s="561"/>
      <c r="AW173" s="561"/>
      <c r="AX173" s="561"/>
      <c r="AY173" s="562"/>
      <c r="AZ173" s="562"/>
      <c r="BA173" s="562"/>
      <c r="BB173" s="562"/>
      <c r="BC173" s="562"/>
      <c r="BD173" s="562"/>
      <c r="BE173" s="562"/>
      <c r="BF173" s="562"/>
      <c r="BG173" s="562"/>
      <c r="BH173" s="563"/>
      <c r="BI173" s="563"/>
      <c r="BJ173" s="563"/>
      <c r="BK173" s="563"/>
      <c r="BL173" s="563"/>
      <c r="BM173" s="563"/>
      <c r="BN173" s="564"/>
      <c r="BO173" s="564"/>
      <c r="BP173" s="564"/>
      <c r="BQ173" s="564"/>
      <c r="BR173" s="564"/>
      <c r="BS173" s="564"/>
      <c r="BT173" s="564"/>
      <c r="BU173" s="564"/>
      <c r="BV173" s="564"/>
      <c r="BW173" s="564"/>
      <c r="BX173" s="564"/>
      <c r="BY173" s="564"/>
      <c r="BZ173" s="564"/>
      <c r="CA173" s="564"/>
      <c r="CB173" s="564"/>
      <c r="CC173" s="564"/>
      <c r="CD173" s="564"/>
      <c r="CE173" s="564"/>
      <c r="CF173" s="564"/>
      <c r="CG173" s="564"/>
      <c r="CH173" s="455"/>
      <c r="CI173" s="455"/>
      <c r="CJ173" s="455"/>
      <c r="CK173" s="455"/>
      <c r="CL173" s="455"/>
      <c r="CM173" s="455"/>
      <c r="CN173" s="455"/>
    </row>
    <row r="174" spans="1:92" ht="18" customHeight="1" x14ac:dyDescent="0.2">
      <c r="A174" s="771" t="s">
        <v>136</v>
      </c>
      <c r="B174" s="771"/>
      <c r="C174" s="771"/>
      <c r="D174" s="771"/>
      <c r="E174" s="771"/>
      <c r="F174" s="771"/>
      <c r="G174" s="771"/>
      <c r="H174" s="771"/>
      <c r="I174" s="771"/>
      <c r="J174" s="771"/>
      <c r="K174" s="771"/>
      <c r="L174" s="771"/>
      <c r="M174" s="771"/>
      <c r="N174" s="771"/>
      <c r="O174" s="771"/>
      <c r="P174" s="771"/>
      <c r="Q174" s="771"/>
      <c r="R174" s="771"/>
      <c r="S174" s="771"/>
      <c r="T174" s="771"/>
      <c r="U174" s="771"/>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1"/>
      <c r="BX174" s="771"/>
      <c r="BY174" s="771"/>
      <c r="BZ174" s="771"/>
      <c r="CA174" s="771"/>
      <c r="CB174" s="771"/>
      <c r="CC174" s="771"/>
      <c r="CD174" s="771"/>
      <c r="CE174" s="771"/>
      <c r="CF174" s="771"/>
      <c r="CG174" s="771"/>
      <c r="CH174" s="771"/>
      <c r="CI174" s="771"/>
      <c r="CJ174" s="771"/>
      <c r="CK174" s="771"/>
      <c r="CL174" s="771"/>
      <c r="CM174" s="771"/>
      <c r="CN174" s="771"/>
    </row>
    <row r="175" spans="1:92" ht="18" customHeight="1" x14ac:dyDescent="0.2">
      <c r="A175" s="771"/>
      <c r="B175" s="771"/>
      <c r="C175" s="771"/>
      <c r="D175" s="771"/>
      <c r="E175" s="771"/>
      <c r="F175" s="771"/>
      <c r="G175" s="771"/>
      <c r="H175" s="771"/>
      <c r="I175" s="771"/>
      <c r="J175" s="771"/>
      <c r="K175" s="771"/>
      <c r="L175" s="771"/>
      <c r="M175" s="771"/>
      <c r="N175" s="771"/>
      <c r="O175" s="771"/>
      <c r="P175" s="771"/>
      <c r="Q175" s="771"/>
      <c r="R175" s="771"/>
      <c r="S175" s="771"/>
      <c r="T175" s="771"/>
      <c r="U175" s="771"/>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1"/>
      <c r="BI175" s="771"/>
      <c r="BJ175" s="771"/>
      <c r="BK175" s="771"/>
      <c r="BL175" s="771"/>
      <c r="BM175" s="771"/>
      <c r="BN175" s="771"/>
      <c r="BO175" s="771"/>
      <c r="BP175" s="771"/>
      <c r="BQ175" s="771"/>
      <c r="BR175" s="771"/>
      <c r="BS175" s="771"/>
      <c r="BT175" s="771"/>
      <c r="BU175" s="771"/>
      <c r="BV175" s="771"/>
      <c r="BW175" s="771"/>
      <c r="BX175" s="771"/>
      <c r="BY175" s="771"/>
      <c r="BZ175" s="771"/>
      <c r="CA175" s="771"/>
      <c r="CB175" s="771"/>
      <c r="CC175" s="771"/>
      <c r="CD175" s="771"/>
      <c r="CE175" s="771"/>
      <c r="CF175" s="771"/>
      <c r="CG175" s="771"/>
      <c r="CH175" s="771"/>
      <c r="CI175" s="771"/>
      <c r="CJ175" s="771"/>
      <c r="CK175" s="771"/>
      <c r="CL175" s="771"/>
      <c r="CM175" s="771"/>
      <c r="CN175" s="771"/>
    </row>
    <row r="176" spans="1:92" ht="18" customHeight="1" x14ac:dyDescent="0.2">
      <c r="A176" s="770" t="s">
        <v>170</v>
      </c>
      <c r="B176" s="770"/>
      <c r="C176" s="770"/>
      <c r="D176" s="770"/>
      <c r="E176" s="770"/>
      <c r="F176" s="770"/>
      <c r="G176" s="770"/>
      <c r="H176" s="770"/>
      <c r="I176" s="770"/>
      <c r="J176" s="770"/>
      <c r="K176" s="770"/>
      <c r="L176" s="770"/>
      <c r="M176" s="770"/>
      <c r="N176" s="770"/>
      <c r="O176" s="770"/>
      <c r="P176" s="770"/>
      <c r="Q176" s="770"/>
      <c r="R176" s="770"/>
      <c r="S176" s="770"/>
      <c r="T176" s="770"/>
      <c r="U176" s="770"/>
      <c r="V176" s="770"/>
      <c r="W176" s="770"/>
      <c r="X176" s="770"/>
      <c r="Y176" s="770"/>
      <c r="Z176" s="770"/>
      <c r="AA176" s="770"/>
      <c r="AB176" s="770"/>
      <c r="AC176" s="770"/>
      <c r="AD176" s="770"/>
      <c r="AE176" s="770"/>
      <c r="AF176" s="770"/>
      <c r="AG176" s="770"/>
      <c r="AH176" s="770"/>
      <c r="AI176" s="770"/>
      <c r="AJ176" s="770"/>
      <c r="AK176" s="770"/>
      <c r="AL176" s="770"/>
      <c r="AM176" s="770"/>
      <c r="AN176" s="770"/>
      <c r="AO176" s="770"/>
      <c r="AP176" s="770"/>
      <c r="AQ176" s="770"/>
      <c r="AR176" s="770"/>
      <c r="AS176" s="770"/>
      <c r="AT176" s="770"/>
      <c r="AU176" s="770"/>
      <c r="AV176" s="770"/>
      <c r="AW176" s="770"/>
      <c r="AX176" s="770"/>
      <c r="AY176" s="770"/>
      <c r="AZ176" s="770"/>
      <c r="BA176" s="770"/>
      <c r="BB176" s="770"/>
      <c r="BC176" s="770"/>
      <c r="BD176" s="770"/>
      <c r="BE176" s="770"/>
      <c r="BF176" s="770"/>
      <c r="BG176" s="770"/>
      <c r="BH176" s="770"/>
      <c r="BI176" s="770"/>
      <c r="BJ176" s="770"/>
      <c r="BK176" s="770"/>
      <c r="BL176" s="770"/>
      <c r="BM176" s="770"/>
      <c r="BN176" s="770"/>
      <c r="BO176" s="770"/>
      <c r="BP176" s="770"/>
      <c r="BQ176" s="770"/>
      <c r="BR176" s="770"/>
      <c r="BS176" s="770"/>
      <c r="BT176" s="770"/>
      <c r="BU176" s="770"/>
      <c r="BV176" s="770"/>
      <c r="BW176" s="770"/>
      <c r="BX176" s="770"/>
      <c r="BY176" s="770"/>
      <c r="BZ176" s="770"/>
      <c r="CA176" s="770"/>
      <c r="CB176" s="770"/>
      <c r="CC176" s="770"/>
      <c r="CD176" s="770"/>
      <c r="CE176" s="770"/>
      <c r="CF176" s="770"/>
      <c r="CG176" s="770"/>
      <c r="CH176" s="770"/>
      <c r="CI176" s="770"/>
      <c r="CJ176" s="770"/>
      <c r="CK176" s="770"/>
      <c r="CL176" s="770"/>
      <c r="CM176" s="770"/>
      <c r="CN176" s="770"/>
    </row>
    <row r="177" spans="1:92" ht="18" customHeight="1" x14ac:dyDescent="0.2">
      <c r="A177" s="770"/>
      <c r="B177" s="770"/>
      <c r="C177" s="770"/>
      <c r="D177" s="770"/>
      <c r="E177" s="770"/>
      <c r="F177" s="770"/>
      <c r="G177" s="770"/>
      <c r="H177" s="770"/>
      <c r="I177" s="770"/>
      <c r="J177" s="770"/>
      <c r="K177" s="770"/>
      <c r="L177" s="770"/>
      <c r="M177" s="770"/>
      <c r="N177" s="770"/>
      <c r="O177" s="770"/>
      <c r="P177" s="770"/>
      <c r="Q177" s="770"/>
      <c r="R177" s="770"/>
      <c r="S177" s="770"/>
      <c r="T177" s="770"/>
      <c r="U177" s="770"/>
      <c r="V177" s="770"/>
      <c r="W177" s="770"/>
      <c r="X177" s="770"/>
      <c r="Y177" s="770"/>
      <c r="Z177" s="770"/>
      <c r="AA177" s="770"/>
      <c r="AB177" s="770"/>
      <c r="AC177" s="770"/>
      <c r="AD177" s="770"/>
      <c r="AE177" s="770"/>
      <c r="AF177" s="770"/>
      <c r="AG177" s="770"/>
      <c r="AH177" s="770"/>
      <c r="AI177" s="770"/>
      <c r="AJ177" s="770"/>
      <c r="AK177" s="770"/>
      <c r="AL177" s="770"/>
      <c r="AM177" s="770"/>
      <c r="AN177" s="770"/>
      <c r="AO177" s="770"/>
      <c r="AP177" s="770"/>
      <c r="AQ177" s="770"/>
      <c r="AR177" s="770"/>
      <c r="AS177" s="770"/>
      <c r="AT177" s="770"/>
      <c r="AU177" s="770"/>
      <c r="AV177" s="770"/>
      <c r="AW177" s="770"/>
      <c r="AX177" s="770"/>
      <c r="AY177" s="770"/>
      <c r="AZ177" s="770"/>
      <c r="BA177" s="770"/>
      <c r="BB177" s="770"/>
      <c r="BC177" s="770"/>
      <c r="BD177" s="770"/>
      <c r="BE177" s="770"/>
      <c r="BF177" s="770"/>
      <c r="BG177" s="770"/>
      <c r="BH177" s="770"/>
      <c r="BI177" s="770"/>
      <c r="BJ177" s="770"/>
      <c r="BK177" s="770"/>
      <c r="BL177" s="770"/>
      <c r="BM177" s="770"/>
      <c r="BN177" s="770"/>
      <c r="BO177" s="770"/>
      <c r="BP177" s="770"/>
      <c r="BQ177" s="770"/>
      <c r="BR177" s="770"/>
      <c r="BS177" s="770"/>
      <c r="BT177" s="770"/>
      <c r="BU177" s="770"/>
      <c r="BV177" s="770"/>
      <c r="BW177" s="770"/>
      <c r="BX177" s="770"/>
      <c r="BY177" s="770"/>
      <c r="BZ177" s="770"/>
      <c r="CA177" s="770"/>
      <c r="CB177" s="770"/>
      <c r="CC177" s="770"/>
      <c r="CD177" s="770"/>
      <c r="CE177" s="770"/>
      <c r="CF177" s="770"/>
      <c r="CG177" s="770"/>
      <c r="CH177" s="770"/>
      <c r="CI177" s="770"/>
      <c r="CJ177" s="770"/>
      <c r="CK177" s="770"/>
      <c r="CL177" s="770"/>
      <c r="CM177" s="770"/>
      <c r="CN177" s="770"/>
    </row>
    <row r="178" spans="1:92" ht="18" customHeight="1" x14ac:dyDescent="0.2">
      <c r="A178" s="770"/>
      <c r="B178" s="770"/>
      <c r="C178" s="770"/>
      <c r="D178" s="770"/>
      <c r="E178" s="770"/>
      <c r="F178" s="770"/>
      <c r="G178" s="770"/>
      <c r="H178" s="770"/>
      <c r="I178" s="770"/>
      <c r="J178" s="770"/>
      <c r="K178" s="770"/>
      <c r="L178" s="770"/>
      <c r="M178" s="770"/>
      <c r="N178" s="770"/>
      <c r="O178" s="770"/>
      <c r="P178" s="770"/>
      <c r="Q178" s="770"/>
      <c r="R178" s="770"/>
      <c r="S178" s="770"/>
      <c r="T178" s="770"/>
      <c r="U178" s="770"/>
      <c r="V178" s="770"/>
      <c r="W178" s="770"/>
      <c r="X178" s="770"/>
      <c r="Y178" s="770"/>
      <c r="Z178" s="770"/>
      <c r="AA178" s="770"/>
      <c r="AB178" s="770"/>
      <c r="AC178" s="770"/>
      <c r="AD178" s="770"/>
      <c r="AE178" s="770"/>
      <c r="AF178" s="770"/>
      <c r="AG178" s="770"/>
      <c r="AH178" s="770"/>
      <c r="AI178" s="770"/>
      <c r="AJ178" s="770"/>
      <c r="AK178" s="770"/>
      <c r="AL178" s="770"/>
      <c r="AM178" s="770"/>
      <c r="AN178" s="770"/>
      <c r="AO178" s="770"/>
      <c r="AP178" s="770"/>
      <c r="AQ178" s="770"/>
      <c r="AR178" s="770"/>
      <c r="AS178" s="770"/>
      <c r="AT178" s="770"/>
      <c r="AU178" s="770"/>
      <c r="AV178" s="770"/>
      <c r="AW178" s="770"/>
      <c r="AX178" s="770"/>
      <c r="AY178" s="770"/>
      <c r="AZ178" s="770"/>
      <c r="BA178" s="770"/>
      <c r="BB178" s="770"/>
      <c r="BC178" s="770"/>
      <c r="BD178" s="770"/>
      <c r="BE178" s="770"/>
      <c r="BF178" s="770"/>
      <c r="BG178" s="770"/>
      <c r="BH178" s="770"/>
      <c r="BI178" s="770"/>
      <c r="BJ178" s="770"/>
      <c r="BK178" s="770"/>
      <c r="BL178" s="770"/>
      <c r="BM178" s="770"/>
      <c r="BN178" s="770"/>
      <c r="BO178" s="770"/>
      <c r="BP178" s="770"/>
      <c r="BQ178" s="770"/>
      <c r="BR178" s="770"/>
      <c r="BS178" s="770"/>
      <c r="BT178" s="770"/>
      <c r="BU178" s="770"/>
      <c r="BV178" s="770"/>
      <c r="BW178" s="770"/>
      <c r="BX178" s="770"/>
      <c r="BY178" s="770"/>
      <c r="BZ178" s="770"/>
      <c r="CA178" s="770"/>
      <c r="CB178" s="770"/>
      <c r="CC178" s="770"/>
      <c r="CD178" s="770"/>
      <c r="CE178" s="770"/>
      <c r="CF178" s="770"/>
      <c r="CG178" s="770"/>
      <c r="CH178" s="770"/>
      <c r="CI178" s="770"/>
      <c r="CJ178" s="770"/>
      <c r="CK178" s="770"/>
      <c r="CL178" s="770"/>
      <c r="CM178" s="770"/>
      <c r="CN178" s="770"/>
    </row>
  </sheetData>
  <sheetProtection algorithmName="SHA-512" hashValue="QuS2tOwUi1K5TxFeP5lc7mNnCbc31d/38TX3H2QfdscaWDFrf0ewHCVGP1GUfgM6XuwcWwQdXrMO8RLFinD5GQ==" saltValue="fLX58to8thjhNic1lyjGGw==" spinCount="100000" sheet="1" objects="1" scenarios="1"/>
  <dataConsolidate/>
  <mergeCells count="533">
    <mergeCell ref="BH137:BM137"/>
    <mergeCell ref="BN137:CG137"/>
    <mergeCell ref="BE137:BG137"/>
    <mergeCell ref="BH171:BM171"/>
    <mergeCell ref="BN171:CG171"/>
    <mergeCell ref="A176:CN178"/>
    <mergeCell ref="A174:CN175"/>
    <mergeCell ref="H172:Z172"/>
    <mergeCell ref="AA172:AS172"/>
    <mergeCell ref="AT172:AX172"/>
    <mergeCell ref="AY172:BA172"/>
    <mergeCell ref="BB172:BD172"/>
    <mergeCell ref="BE172:BG172"/>
    <mergeCell ref="BH172:BM172"/>
    <mergeCell ref="BN172:CG172"/>
    <mergeCell ref="H173:Z173"/>
    <mergeCell ref="AA173:AS173"/>
    <mergeCell ref="AT173:AX173"/>
    <mergeCell ref="AY173:BA173"/>
    <mergeCell ref="BB173:BD173"/>
    <mergeCell ref="BE173:BG173"/>
    <mergeCell ref="BH173:BM173"/>
    <mergeCell ref="BN173:CG173"/>
    <mergeCell ref="H171:Z171"/>
    <mergeCell ref="AA171:AS171"/>
    <mergeCell ref="AT171:AX171"/>
    <mergeCell ref="AY171:BA171"/>
    <mergeCell ref="H169:Z169"/>
    <mergeCell ref="AA169:AS169"/>
    <mergeCell ref="AT169:AX169"/>
    <mergeCell ref="AY169:BA169"/>
    <mergeCell ref="BB169:BD169"/>
    <mergeCell ref="BE169:BG169"/>
    <mergeCell ref="BB171:BD171"/>
    <mergeCell ref="BE171:BG171"/>
    <mergeCell ref="BH169:BM169"/>
    <mergeCell ref="BN169:CG169"/>
    <mergeCell ref="H170:Z170"/>
    <mergeCell ref="AA170:AS170"/>
    <mergeCell ref="AT170:AX170"/>
    <mergeCell ref="AY170:BA170"/>
    <mergeCell ref="BB170:BD170"/>
    <mergeCell ref="BE170:BG170"/>
    <mergeCell ref="BH170:BM170"/>
    <mergeCell ref="BN170:CG170"/>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CH5:CK5"/>
    <mergeCell ref="CL5:CN5"/>
    <mergeCell ref="AT12:BC13"/>
    <mergeCell ref="BD12:BK12"/>
    <mergeCell ref="BL12:CL12"/>
    <mergeCell ref="BD13:CL13"/>
    <mergeCell ref="AT14:BC14"/>
    <mergeCell ref="BD14:CJ14"/>
    <mergeCell ref="AT15:BC15"/>
    <mergeCell ref="BD15:CJ15"/>
    <mergeCell ref="CK15:CN15"/>
    <mergeCell ref="CF5:CG5"/>
    <mergeCell ref="AJ11:AR11"/>
    <mergeCell ref="AT11:BC11"/>
    <mergeCell ref="BD11:BH11"/>
    <mergeCell ref="BI11:BJ11"/>
    <mergeCell ref="BK11:BO11"/>
    <mergeCell ref="BR5:BU5"/>
    <mergeCell ref="BV5:BY5"/>
    <mergeCell ref="BZ5:CA5"/>
    <mergeCell ref="CB5:CE5"/>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77:BT77"/>
    <mergeCell ref="BU77:BY77"/>
    <mergeCell ref="BZ77:CC77"/>
    <mergeCell ref="CD77:CH77"/>
    <mergeCell ref="L67:AB69"/>
    <mergeCell ref="BD77:BF77"/>
    <mergeCell ref="CE65:CI65"/>
    <mergeCell ref="CI77:CL77"/>
    <mergeCell ref="AC67:AS69"/>
    <mergeCell ref="AT67:AU67"/>
    <mergeCell ref="AV67:CL67"/>
    <mergeCell ref="CM67:CN67"/>
    <mergeCell ref="AT68:AU68"/>
    <mergeCell ref="AV68:CL68"/>
    <mergeCell ref="CM68:CN68"/>
    <mergeCell ref="AT69:AU69"/>
    <mergeCell ref="AV69:CL69"/>
    <mergeCell ref="CM69:CN69"/>
    <mergeCell ref="AT66:CN66"/>
    <mergeCell ref="A77:K77"/>
    <mergeCell ref="V77:Y77"/>
    <mergeCell ref="Z77:AD77"/>
    <mergeCell ref="AE77:AH77"/>
    <mergeCell ref="AI77:AM77"/>
    <mergeCell ref="AN77:AQ77"/>
    <mergeCell ref="AS77:BC77"/>
    <mergeCell ref="M77:Q77"/>
    <mergeCell ref="R77:U77"/>
    <mergeCell ref="A66:K69"/>
    <mergeCell ref="L66:N66"/>
    <mergeCell ref="O66:AB66"/>
    <mergeCell ref="AC66:AE66"/>
    <mergeCell ref="AF66:AS66"/>
    <mergeCell ref="BG77:BK77"/>
    <mergeCell ref="BL77:BO77"/>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A119:CN119"/>
    <mergeCell ref="CG128:CN128"/>
    <mergeCell ref="A130:CN130"/>
    <mergeCell ref="A127:CN127"/>
    <mergeCell ref="A103:CN103"/>
    <mergeCell ref="A106:CN106"/>
    <mergeCell ref="A111:CN111"/>
    <mergeCell ref="BY129:BZ129"/>
    <mergeCell ref="CA129:CE129"/>
    <mergeCell ref="CF129:CG129"/>
    <mergeCell ref="CH129:CL129"/>
    <mergeCell ref="CM129:CN129"/>
    <mergeCell ref="A115:CN115"/>
    <mergeCell ref="A117:CN117"/>
    <mergeCell ref="BS129:BX129"/>
    <mergeCell ref="A113:CN113"/>
    <mergeCell ref="H138:Z138"/>
    <mergeCell ref="AA138:AS138"/>
    <mergeCell ref="AT138:AX138"/>
    <mergeCell ref="AY138:BA138"/>
    <mergeCell ref="BB138:BD138"/>
    <mergeCell ref="BE138:BG138"/>
    <mergeCell ref="H133:S133"/>
    <mergeCell ref="U133:BZ133"/>
    <mergeCell ref="AT137:AX137"/>
    <mergeCell ref="AY137:BA137"/>
    <mergeCell ref="BB137:BD137"/>
    <mergeCell ref="BH138:BM138"/>
    <mergeCell ref="BN138:CG138"/>
    <mergeCell ref="H135:Z136"/>
    <mergeCell ref="AA135:AS136"/>
    <mergeCell ref="AT135:BG135"/>
    <mergeCell ref="AT136:AX136"/>
    <mergeCell ref="AY136:BA136"/>
    <mergeCell ref="BB136:BD136"/>
    <mergeCell ref="BE136:BG136"/>
    <mergeCell ref="BH135:BM136"/>
    <mergeCell ref="BN135:CG136"/>
    <mergeCell ref="H137:Z137"/>
    <mergeCell ref="AA137:AS137"/>
    <mergeCell ref="H139:Z139"/>
    <mergeCell ref="AA139:AS139"/>
    <mergeCell ref="AT139:AX139"/>
    <mergeCell ref="AY139:BA139"/>
    <mergeCell ref="BB139:BD139"/>
    <mergeCell ref="BE139:BG139"/>
    <mergeCell ref="BH139:BM139"/>
    <mergeCell ref="BN139:CG139"/>
    <mergeCell ref="BH140:BM140"/>
    <mergeCell ref="BN140:CG140"/>
    <mergeCell ref="H141:Z141"/>
    <mergeCell ref="AA141:AS141"/>
    <mergeCell ref="AT141:AX141"/>
    <mergeCell ref="AY141:BA141"/>
    <mergeCell ref="BB141:BD141"/>
    <mergeCell ref="BE141:BG141"/>
    <mergeCell ref="BH141:BM141"/>
    <mergeCell ref="BN141:CG141"/>
    <mergeCell ref="H140:Z140"/>
    <mergeCell ref="AA140:AS140"/>
    <mergeCell ref="AT140:AX140"/>
    <mergeCell ref="AY140:BA140"/>
    <mergeCell ref="BB140:BD140"/>
    <mergeCell ref="BE140:BG140"/>
    <mergeCell ref="BH159:BM159"/>
    <mergeCell ref="BN159:CG159"/>
    <mergeCell ref="H160:Z160"/>
    <mergeCell ref="AA160:AS160"/>
    <mergeCell ref="AT160:AX160"/>
    <mergeCell ref="AY160:BA160"/>
    <mergeCell ref="BB160:BD160"/>
    <mergeCell ref="BE160:BG160"/>
    <mergeCell ref="BH160:BM160"/>
    <mergeCell ref="BN160:CG160"/>
    <mergeCell ref="H159:Z159"/>
    <mergeCell ref="AA159:AS159"/>
    <mergeCell ref="AT159:AX159"/>
    <mergeCell ref="AY159:BA159"/>
    <mergeCell ref="BB159:BD159"/>
    <mergeCell ref="BE159:BG159"/>
    <mergeCell ref="BH161:BM161"/>
    <mergeCell ref="BN161:CG161"/>
    <mergeCell ref="H162:Z162"/>
    <mergeCell ref="AA162:AS162"/>
    <mergeCell ref="AT162:AX162"/>
    <mergeCell ref="AY162:BA162"/>
    <mergeCell ref="BB162:BD162"/>
    <mergeCell ref="BE162:BG162"/>
    <mergeCell ref="BH162:BM162"/>
    <mergeCell ref="BN162:CG162"/>
    <mergeCell ref="H161:Z161"/>
    <mergeCell ref="AA161:AS161"/>
    <mergeCell ref="AT161:AX161"/>
    <mergeCell ref="AY161:BA161"/>
    <mergeCell ref="BB161:BD161"/>
    <mergeCell ref="BE161:BG161"/>
    <mergeCell ref="BH163:BM163"/>
    <mergeCell ref="BN163:CG163"/>
    <mergeCell ref="H164:Z164"/>
    <mergeCell ref="AA164:AS164"/>
    <mergeCell ref="AT164:AX164"/>
    <mergeCell ref="AY164:BA164"/>
    <mergeCell ref="BB164:BD164"/>
    <mergeCell ref="BE164:BG164"/>
    <mergeCell ref="BH164:BM164"/>
    <mergeCell ref="BN164:CG164"/>
    <mergeCell ref="H163:Z163"/>
    <mergeCell ref="AA163:AS163"/>
    <mergeCell ref="AT163:AX163"/>
    <mergeCell ref="AY163:BA163"/>
    <mergeCell ref="BB163:BD163"/>
    <mergeCell ref="BE163:BG163"/>
    <mergeCell ref="BB166:BD166"/>
    <mergeCell ref="BE166:BG166"/>
    <mergeCell ref="BH166:BM166"/>
    <mergeCell ref="BN166:CG166"/>
    <mergeCell ref="H165:Z165"/>
    <mergeCell ref="AA165:AS165"/>
    <mergeCell ref="AT165:AX165"/>
    <mergeCell ref="AY165:BA165"/>
    <mergeCell ref="BB165:BD165"/>
    <mergeCell ref="BE165:BG165"/>
    <mergeCell ref="AC85:BD85"/>
    <mergeCell ref="BE85:CN85"/>
    <mergeCell ref="BH167:BM167"/>
    <mergeCell ref="BN167:CG167"/>
    <mergeCell ref="H168:Z168"/>
    <mergeCell ref="AA168:AS168"/>
    <mergeCell ref="AT168:AX168"/>
    <mergeCell ref="AY168:BA168"/>
    <mergeCell ref="BB168:BD168"/>
    <mergeCell ref="BE168:BG168"/>
    <mergeCell ref="BH168:BM168"/>
    <mergeCell ref="BN168:CG168"/>
    <mergeCell ref="H167:Z167"/>
    <mergeCell ref="AA167:AS167"/>
    <mergeCell ref="AT167:AX167"/>
    <mergeCell ref="AY167:BA167"/>
    <mergeCell ref="BB167:BD167"/>
    <mergeCell ref="BE167:BG167"/>
    <mergeCell ref="BH165:BM165"/>
    <mergeCell ref="BN165:CG165"/>
    <mergeCell ref="H166:Z166"/>
    <mergeCell ref="AA166:AS166"/>
    <mergeCell ref="AT166:AX166"/>
    <mergeCell ref="AY166:BA166"/>
    <mergeCell ref="H142:Z142"/>
    <mergeCell ref="AA142:AS142"/>
    <mergeCell ref="AT142:AX142"/>
    <mergeCell ref="AY142:BA142"/>
    <mergeCell ref="BB142:BD142"/>
    <mergeCell ref="BE142:BG142"/>
    <mergeCell ref="BH142:BM142"/>
    <mergeCell ref="BN142:CG142"/>
    <mergeCell ref="H151:Z151"/>
    <mergeCell ref="AA151:AS151"/>
    <mergeCell ref="AT151:AX151"/>
    <mergeCell ref="AY151:BA151"/>
    <mergeCell ref="BB151:BD151"/>
    <mergeCell ref="BE151:BG151"/>
    <mergeCell ref="BH151:BM151"/>
    <mergeCell ref="BN151:CG151"/>
    <mergeCell ref="H143:Z143"/>
    <mergeCell ref="AA143:AS143"/>
    <mergeCell ref="AT143:AX143"/>
    <mergeCell ref="AY143:BA143"/>
    <mergeCell ref="BB143:BD143"/>
    <mergeCell ref="BE143:BG143"/>
    <mergeCell ref="BH143:BM143"/>
    <mergeCell ref="BN143:CG143"/>
    <mergeCell ref="H158:Z158"/>
    <mergeCell ref="AA158:AS158"/>
    <mergeCell ref="AT158:AX158"/>
    <mergeCell ref="AY158:BA158"/>
    <mergeCell ref="BB158:BD158"/>
    <mergeCell ref="BE158:BG158"/>
    <mergeCell ref="BH158:BM158"/>
    <mergeCell ref="BN158:CG158"/>
    <mergeCell ref="H152:Z152"/>
    <mergeCell ref="AA152:AS152"/>
    <mergeCell ref="AT152:AX152"/>
    <mergeCell ref="AY152:BA152"/>
    <mergeCell ref="BB152:BD152"/>
    <mergeCell ref="BE152:BG152"/>
    <mergeCell ref="BH152:BM152"/>
    <mergeCell ref="BN152:CG152"/>
    <mergeCell ref="H153:Z153"/>
    <mergeCell ref="AA153:AS153"/>
    <mergeCell ref="AT153:AX153"/>
    <mergeCell ref="AY153:BA153"/>
    <mergeCell ref="BB153:BD153"/>
    <mergeCell ref="BE153:BG153"/>
    <mergeCell ref="BH153:BM153"/>
    <mergeCell ref="BN153:CG153"/>
    <mergeCell ref="H154:Z154"/>
    <mergeCell ref="AA154:AS154"/>
    <mergeCell ref="AT154:AX154"/>
    <mergeCell ref="AY154:BA154"/>
    <mergeCell ref="BB154:BD154"/>
    <mergeCell ref="BE154:BG154"/>
    <mergeCell ref="BH154:BM154"/>
    <mergeCell ref="BN154:CG154"/>
    <mergeCell ref="H157:Z157"/>
    <mergeCell ref="AA157:AS157"/>
    <mergeCell ref="AT157:AX157"/>
    <mergeCell ref="AY157:BA157"/>
    <mergeCell ref="BB157:BD157"/>
    <mergeCell ref="BE157:BG157"/>
    <mergeCell ref="BH157:BM157"/>
    <mergeCell ref="BN157:CG157"/>
    <mergeCell ref="H155:Z155"/>
    <mergeCell ref="AA155:AS155"/>
    <mergeCell ref="AT155:AX155"/>
    <mergeCell ref="AY155:BA155"/>
    <mergeCell ref="BB155:BD155"/>
    <mergeCell ref="BE155:BG155"/>
    <mergeCell ref="BH155:BM155"/>
    <mergeCell ref="BN155:CG155"/>
    <mergeCell ref="H156:Z156"/>
    <mergeCell ref="AA156:AS156"/>
    <mergeCell ref="AT156:AX156"/>
    <mergeCell ref="AY156:BA156"/>
    <mergeCell ref="BB156:BD156"/>
    <mergeCell ref="BE156:BG156"/>
    <mergeCell ref="BH156:BM156"/>
    <mergeCell ref="BN156:CG156"/>
    <mergeCell ref="H144:Z144"/>
    <mergeCell ref="AA144:AS144"/>
    <mergeCell ref="AT144:AX144"/>
    <mergeCell ref="AY144:BA144"/>
    <mergeCell ref="BB144:BD144"/>
    <mergeCell ref="BE144:BG144"/>
    <mergeCell ref="BH144:BM144"/>
    <mergeCell ref="BN144:CG144"/>
    <mergeCell ref="H145:Z145"/>
    <mergeCell ref="AA145:AS145"/>
    <mergeCell ref="AT145:AX145"/>
    <mergeCell ref="AY145:BA145"/>
    <mergeCell ref="BB145:BD145"/>
    <mergeCell ref="BE145:BG145"/>
    <mergeCell ref="BH145:BM145"/>
    <mergeCell ref="BN145:CG145"/>
    <mergeCell ref="H146:Z146"/>
    <mergeCell ref="AA146:AS146"/>
    <mergeCell ref="AT146:AX146"/>
    <mergeCell ref="AY146:BA146"/>
    <mergeCell ref="BB146:BD146"/>
    <mergeCell ref="BE146:BG146"/>
    <mergeCell ref="BH146:BM146"/>
    <mergeCell ref="BN146:CG146"/>
    <mergeCell ref="H147:Z147"/>
    <mergeCell ref="AA147:AS147"/>
    <mergeCell ref="AT147:AX147"/>
    <mergeCell ref="AY147:BA147"/>
    <mergeCell ref="BB147:BD147"/>
    <mergeCell ref="BE147:BG147"/>
    <mergeCell ref="BH147:BM147"/>
    <mergeCell ref="BN147:CG147"/>
    <mergeCell ref="H150:Z150"/>
    <mergeCell ref="AA150:AS150"/>
    <mergeCell ref="AT150:AX150"/>
    <mergeCell ref="AY150:BA150"/>
    <mergeCell ref="BB150:BD150"/>
    <mergeCell ref="BE150:BG150"/>
    <mergeCell ref="BH150:BM150"/>
    <mergeCell ref="BN150:CG150"/>
    <mergeCell ref="H148:Z148"/>
    <mergeCell ref="AA148:AS148"/>
    <mergeCell ref="AT148:AX148"/>
    <mergeCell ref="AY148:BA148"/>
    <mergeCell ref="BB148:BD148"/>
    <mergeCell ref="BE148:BG148"/>
    <mergeCell ref="BH148:BM148"/>
    <mergeCell ref="BN148:CG148"/>
    <mergeCell ref="H149:Z149"/>
    <mergeCell ref="AA149:AS149"/>
    <mergeCell ref="AT149:AX149"/>
    <mergeCell ref="AY149:BA149"/>
    <mergeCell ref="BB149:BD149"/>
    <mergeCell ref="BE149:BG149"/>
    <mergeCell ref="BH149:BM149"/>
    <mergeCell ref="BN149:CG149"/>
  </mergeCells>
  <phoneticPr fontId="42"/>
  <conditionalFormatting sqref="L66 AC66">
    <cfRule type="expression" dxfId="78" priority="87" stopIfTrue="1">
      <formula>AND($L$66="□",$AC$66="□")</formula>
    </cfRule>
  </conditionalFormatting>
  <conditionalFormatting sqref="AC66:CM66">
    <cfRule type="expression" dxfId="77" priority="86" stopIfTrue="1">
      <formula>$L$66="■"</formula>
    </cfRule>
  </conditionalFormatting>
  <conditionalFormatting sqref="L66:AB69">
    <cfRule type="expression" dxfId="76" priority="85" stopIfTrue="1">
      <formula>$AC$66="■"</formula>
    </cfRule>
  </conditionalFormatting>
  <conditionalFormatting sqref="AJ61 L61">
    <cfRule type="expression" dxfId="75" priority="107" stopIfTrue="1">
      <formula>AND($L$61="□",$AJ$61="□")</formula>
    </cfRule>
  </conditionalFormatting>
  <conditionalFormatting sqref="L61:AI61">
    <cfRule type="expression" dxfId="74" priority="109" stopIfTrue="1">
      <formula>$AJ$61="■"</formula>
    </cfRule>
  </conditionalFormatting>
  <conditionalFormatting sqref="AJ61:BF61">
    <cfRule type="expression" dxfId="73" priority="110" stopIfTrue="1">
      <formula>$L$61="■"</formula>
    </cfRule>
  </conditionalFormatting>
  <conditionalFormatting sqref="L64">
    <cfRule type="expression" dxfId="72" priority="69" stopIfTrue="1">
      <formula>L64=""</formula>
    </cfRule>
  </conditionalFormatting>
  <conditionalFormatting sqref="O62 AB62 L63">
    <cfRule type="expression" dxfId="71" priority="68" stopIfTrue="1">
      <formula>L62=""</formula>
    </cfRule>
  </conditionalFormatting>
  <conditionalFormatting sqref="AC63:AS63">
    <cfRule type="expression" dxfId="70" priority="64">
      <formula>$AC$63=""</formula>
    </cfRule>
    <cfRule type="expression" dxfId="69" priority="112" stopIfTrue="1">
      <formula>#REF!=""</formula>
    </cfRule>
  </conditionalFormatting>
  <conditionalFormatting sqref="AT63:CN63">
    <cfRule type="expression" dxfId="68" priority="63">
      <formula>$AT$63=""</formula>
    </cfRule>
    <cfRule type="expression" dxfId="67" priority="113" stopIfTrue="1">
      <formula>#REF!=""</formula>
    </cfRule>
  </conditionalFormatting>
  <conditionalFormatting sqref="AI77">
    <cfRule type="expression" dxfId="66" priority="65" stopIfTrue="1">
      <formula>AI77=""</formula>
    </cfRule>
  </conditionalFormatting>
  <conditionalFormatting sqref="AV67:CL67">
    <cfRule type="expression" dxfId="65" priority="62" stopIfTrue="1">
      <formula>AND($AC$66="■",$AV$67="")</formula>
    </cfRule>
  </conditionalFormatting>
  <conditionalFormatting sqref="AC67:CN69">
    <cfRule type="expression" dxfId="64" priority="61" stopIfTrue="1">
      <formula>$L$66="■"</formula>
    </cfRule>
  </conditionalFormatting>
  <conditionalFormatting sqref="BD12:BK12">
    <cfRule type="expression" dxfId="63" priority="57">
      <formula>$BD$12=""</formula>
    </cfRule>
  </conditionalFormatting>
  <conditionalFormatting sqref="BL12:CL12">
    <cfRule type="expression" dxfId="62" priority="56">
      <formula>$BL$12=""</formula>
    </cfRule>
  </conditionalFormatting>
  <conditionalFormatting sqref="BD13:CL13">
    <cfRule type="expression" dxfId="61" priority="54" stopIfTrue="1">
      <formula>$BL$12=""</formula>
    </cfRule>
  </conditionalFormatting>
  <conditionalFormatting sqref="L65:W65">
    <cfRule type="expression" dxfId="60" priority="51" stopIfTrue="1">
      <formula>$L$65=""</formula>
    </cfRule>
  </conditionalFormatting>
  <conditionalFormatting sqref="AT65:BB65">
    <cfRule type="expression" dxfId="59" priority="50" stopIfTrue="1">
      <formula>$AT$65=""</formula>
    </cfRule>
  </conditionalFormatting>
  <conditionalFormatting sqref="BN65:BR65">
    <cfRule type="expression" dxfId="58" priority="49" stopIfTrue="1">
      <formula>$BN$65=""</formula>
    </cfRule>
  </conditionalFormatting>
  <conditionalFormatting sqref="CE65:CI65">
    <cfRule type="expression" dxfId="57" priority="48" stopIfTrue="1">
      <formula>$CE$65=""</formula>
    </cfRule>
  </conditionalFormatting>
  <conditionalFormatting sqref="BD11:BH11">
    <cfRule type="expression" dxfId="56" priority="45" stopIfTrue="1">
      <formula>$BD$11=""</formula>
    </cfRule>
  </conditionalFormatting>
  <conditionalFormatting sqref="BK11:BO11">
    <cfRule type="expression" dxfId="55" priority="44">
      <formula>$BK$11=""</formula>
    </cfRule>
  </conditionalFormatting>
  <conditionalFormatting sqref="BD14:CJ14">
    <cfRule type="expression" dxfId="54" priority="43" stopIfTrue="1">
      <formula>$BD$14=""</formula>
    </cfRule>
  </conditionalFormatting>
  <conditionalFormatting sqref="BD15:CJ15">
    <cfRule type="expression" dxfId="53" priority="42" stopIfTrue="1">
      <formula>$BD$15=""</formula>
    </cfRule>
  </conditionalFormatting>
  <conditionalFormatting sqref="BO16:BR16">
    <cfRule type="expression" dxfId="52" priority="40" stopIfTrue="1">
      <formula>$BO$16=""</formula>
    </cfRule>
  </conditionalFormatting>
  <conditionalFormatting sqref="BV16:BY16">
    <cfRule type="expression" dxfId="51" priority="39">
      <formula>$BV$16=""</formula>
    </cfRule>
  </conditionalFormatting>
  <conditionalFormatting sqref="L54:BC54">
    <cfRule type="expression" dxfId="50" priority="38">
      <formula>$L$54=""</formula>
    </cfRule>
  </conditionalFormatting>
  <conditionalFormatting sqref="CA129:CE129">
    <cfRule type="expression" dxfId="49" priority="37">
      <formula>$CA$129=""</formula>
    </cfRule>
  </conditionalFormatting>
  <conditionalFormatting sqref="CH129:CL129">
    <cfRule type="expression" dxfId="48" priority="36">
      <formula>$CH$129=""</formula>
    </cfRule>
  </conditionalFormatting>
  <conditionalFormatting sqref="N55:V55">
    <cfRule type="expression" dxfId="47" priority="34" stopIfTrue="1">
      <formula>$N$55=""</formula>
    </cfRule>
  </conditionalFormatting>
  <conditionalFormatting sqref="Y55:AG55">
    <cfRule type="expression" dxfId="46" priority="33" stopIfTrue="1">
      <formula>$Y$55=""</formula>
    </cfRule>
  </conditionalFormatting>
  <conditionalFormatting sqref="AJ55:AR55">
    <cfRule type="expression" dxfId="45" priority="32" stopIfTrue="1">
      <formula>$AJ$55=""</formula>
    </cfRule>
  </conditionalFormatting>
  <conditionalFormatting sqref="Z77:AD77">
    <cfRule type="expression" dxfId="44" priority="27" stopIfTrue="1">
      <formula>$Z$77=""</formula>
    </cfRule>
  </conditionalFormatting>
  <conditionalFormatting sqref="BH16:BK16">
    <cfRule type="expression" dxfId="43" priority="24" stopIfTrue="1">
      <formula>$BH$16=""</formula>
    </cfRule>
  </conditionalFormatting>
  <conditionalFormatting sqref="BD18:CJ18">
    <cfRule type="expression" dxfId="42" priority="19">
      <formula>$BD$18=""</formula>
    </cfRule>
  </conditionalFormatting>
  <conditionalFormatting sqref="BD19:CJ19">
    <cfRule type="expression" dxfId="41" priority="18">
      <formula>$BD$19=""</formula>
    </cfRule>
  </conditionalFormatting>
  <conditionalFormatting sqref="BD20:CJ20">
    <cfRule type="expression" dxfId="40" priority="17">
      <formula>$BD$20=""</formula>
    </cfRule>
  </conditionalFormatting>
  <conditionalFormatting sqref="BD21:CJ21">
    <cfRule type="expression" dxfId="39" priority="16">
      <formula>$BD$21=""</formula>
    </cfRule>
  </conditionalFormatting>
  <conditionalFormatting sqref="R77:U77">
    <cfRule type="expression" dxfId="38" priority="12">
      <formula>$R$77=""</formula>
    </cfRule>
  </conditionalFormatting>
  <conditionalFormatting sqref="BS129">
    <cfRule type="expression" dxfId="37" priority="114">
      <formula>$BS$129=""</formula>
    </cfRule>
  </conditionalFormatting>
  <conditionalFormatting sqref="BV5:BY5">
    <cfRule type="expression" dxfId="36" priority="8">
      <formula>$BV$5=""</formula>
    </cfRule>
  </conditionalFormatting>
  <conditionalFormatting sqref="CB5:CE5">
    <cfRule type="expression" dxfId="35" priority="7">
      <formula>$CB$5=""</formula>
    </cfRule>
  </conditionalFormatting>
  <conditionalFormatting sqref="CH5:CK5">
    <cfRule type="expression" dxfId="34" priority="6">
      <formula>$CH$5=""</formula>
    </cfRule>
  </conditionalFormatting>
  <conditionalFormatting sqref="BU77:BY77">
    <cfRule type="expression" dxfId="33" priority="5" stopIfTrue="1">
      <formula>$BU$77=""</formula>
    </cfRule>
  </conditionalFormatting>
  <conditionalFormatting sqref="CD77:CH77">
    <cfRule type="expression" dxfId="32" priority="4" stopIfTrue="1">
      <formula>$CD$77=""</formula>
    </cfRule>
  </conditionalFormatting>
  <conditionalFormatting sqref="BL77:BO77">
    <cfRule type="expression" dxfId="31" priority="1">
      <formula>$R$77=""</formula>
    </cfRule>
  </conditionalFormatting>
  <dataValidations count="19">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I77:AM77 BV16:BY16 CD77: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type="list" imeMode="disabled" allowBlank="1" showInputMessage="1" showErrorMessage="1" sqref="BO16:BR16" xr:uid="{00000000-0002-0000-0000-000009000000}">
      <formula1>"1,2,3,4,5,6,7,8,9,10,11,12"</formula1>
    </dataValidation>
    <dataValidation imeMode="disabled" allowBlank="1" showInputMessage="1" showErrorMessage="1" sqref="Y72:BO72 BD83:BR83 BU83:CN83 N86:V87 Y86:AG87 AJ86:AR87 BG86:BO87 BR86:CA87 CD86:CN87 L65:W65 BN65:BR65 CE65:CI65 CH129:CL129 BD55:BR55 BU55:CN55 N55:V56 Y55:AG56 AJ55:AR56 BF56:BN56 BQ56:BZ56 CC56:CN56 CA129:CE129" xr:uid="{00000000-0002-0000-0000-00000B000000}"/>
    <dataValidation type="list" allowBlank="1" showInputMessage="1" showErrorMessage="1" sqref="AJ61:AL61 AC66:AE66 L66:N66 L61:N61"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type="list" allowBlank="1" showInputMessage="1" showErrorMessage="1" sqref="Z77:AD77 CB5:CE5 BU77:BY77" xr:uid="{2828257D-F968-439B-A74B-D78795667AED}">
      <formula1>"1,2,3,4,5,6,7,8,9,10,11,12"</formula1>
    </dataValidation>
    <dataValidation imeMode="off" allowBlank="1" showInputMessage="1" showErrorMessage="1" sqref="BO3" xr:uid="{339331A6-FB1C-48FF-884C-5AF3113BFCF6}"/>
    <dataValidation type="list" imeMode="disabled" allowBlank="1" showInputMessage="1" showErrorMessage="1" sqref="BV5:BY5 R77:U77 BL77:BO77" xr:uid="{35038687-8589-4FB5-9A00-C413339FD10B}">
      <formula1>"4,5,6,7,8,9,10"</formula1>
    </dataValidation>
    <dataValidation type="list" allowBlank="1" showInputMessage="1" showErrorMessage="1" sqref="CH5:CK5" xr:uid="{8F2829C2-8625-4A44-9B80-4368FB6D7AC3}">
      <formula1>"1,2,3,4,5,6,7,8,9,10,11,12,13,14,15,16,17,18,19,20,21,22,23,24,25,26,27,28,29,30,31"</formula1>
    </dataValidation>
    <dataValidation imeMode="halfAlpha" allowBlank="1" showInputMessage="1" showErrorMessage="1" sqref="AY137:BA173" xr:uid="{00000000-0002-0000-0000-000003000000}"/>
    <dataValidation type="list" imeMode="halfAlpha" allowBlank="1" showInputMessage="1" showErrorMessage="1" sqref="BH137:BM173" xr:uid="{00000000-0002-0000-0000-000004000000}">
      <formula1>"M,F"</formula1>
    </dataValidation>
    <dataValidation type="list" imeMode="halfAlpha" allowBlank="1" showInputMessage="1" showErrorMessage="1" sqref="BE137:BG173" xr:uid="{00000000-0002-0000-0000-000005000000}">
      <formula1>"1,2,3,4,5,6,7,8,9,10,11,12,13,14,15,16,17,18,19,20,21,22,23,24,25,26,27,28,29,30,31"</formula1>
    </dataValidation>
    <dataValidation type="list" imeMode="halfAlpha" allowBlank="1" showInputMessage="1" showErrorMessage="1" sqref="BB137:BD173" xr:uid="{00000000-0002-0000-0000-000006000000}">
      <formula1>"1,2,3,4,5,6,7,8,9,10,11,12"</formula1>
    </dataValidation>
    <dataValidation type="list" imeMode="halfAlpha" allowBlank="1" showInputMessage="1" showErrorMessage="1" sqref="AT137:AX173" xr:uid="{00000000-0002-0000-0000-000007000000}">
      <formula1>"T,S,H"</formula1>
    </dataValidation>
    <dataValidation imeMode="fullKatakana" allowBlank="1" showInputMessage="1" showErrorMessage="1" sqref="H137:Z173" xr:uid="{00000000-0002-0000-0000-000008000000}"/>
  </dataValidations>
  <printOptions horizontalCentered="1"/>
  <pageMargins left="0.27559055118110237" right="0.27559055118110237" top="0.27559055118110237" bottom="0.19685039370078741" header="0.39370078740157483" footer="3.937007874015748E-2"/>
  <pageSetup paperSize="9" scale="67" orientation="portrait" r:id="rId1"/>
  <headerFooter alignWithMargins="0"/>
  <rowBreaks count="3" manualBreakCount="3">
    <brk id="48" max="91" man="1"/>
    <brk id="92" max="90" man="1"/>
    <brk id="126" max="91" man="1"/>
  </rowBreaks>
  <ignoredErrors>
    <ignoredError sqref="Y7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topLeftCell="A16" zoomScale="55" zoomScaleNormal="100" zoomScaleSheetLayoutView="55" workbookViewId="0">
      <selection activeCell="L5" sqref="L5:U5"/>
    </sheetView>
  </sheetViews>
  <sheetFormatPr defaultColWidth="9" defaultRowHeight="13" x14ac:dyDescent="0.2"/>
  <cols>
    <col min="1" max="1" width="3.6328125" style="2" customWidth="1"/>
    <col min="2" max="35" width="3.453125" style="2" customWidth="1"/>
    <col min="36" max="38" width="3.453125" style="5" customWidth="1"/>
    <col min="39" max="46" width="3.453125" style="188" customWidth="1"/>
    <col min="47" max="55" width="3.453125" style="2" customWidth="1"/>
    <col min="56" max="85" width="3.36328125" style="2" customWidth="1"/>
    <col min="86" max="16384" width="9" style="2"/>
  </cols>
  <sheetData>
    <row r="1" spans="1:57" ht="18.75" customHeight="1" x14ac:dyDescent="0.2">
      <c r="A1" s="292" t="s">
        <v>149</v>
      </c>
      <c r="B1" s="3"/>
      <c r="C1" s="3"/>
      <c r="D1" s="3"/>
      <c r="E1" s="3"/>
      <c r="F1" s="3"/>
      <c r="G1" s="3"/>
      <c r="H1" s="3"/>
      <c r="I1" s="3"/>
      <c r="J1" s="3"/>
      <c r="K1" s="3"/>
      <c r="L1" s="3"/>
      <c r="M1" s="3"/>
      <c r="N1" s="3"/>
      <c r="O1" s="3"/>
      <c r="P1" s="3"/>
      <c r="Q1" s="3"/>
      <c r="R1" s="3"/>
      <c r="S1" s="3"/>
      <c r="T1" s="3"/>
      <c r="U1" s="3"/>
      <c r="V1" s="3"/>
      <c r="W1" s="3"/>
      <c r="X1" s="3"/>
      <c r="Y1" s="3"/>
      <c r="Z1" s="3"/>
      <c r="AA1" s="3"/>
      <c r="AB1" s="3"/>
      <c r="AC1" s="3"/>
      <c r="AD1" s="3"/>
      <c r="AE1" s="293"/>
      <c r="AF1" s="3"/>
      <c r="AG1" s="3"/>
      <c r="AH1" s="297" t="str">
        <f>'様式第１｜交付申請書'!$BM$2</f>
        <v>事業番号</v>
      </c>
      <c r="AI1" s="10"/>
      <c r="AJ1" s="810" t="str">
        <f>'様式第１｜交付申請書'!$BO$2&amp;""</f>
        <v/>
      </c>
      <c r="AK1" s="810"/>
      <c r="AL1" s="810"/>
      <c r="AM1" s="810"/>
      <c r="AN1" s="810"/>
      <c r="AO1" s="810"/>
      <c r="AP1" s="810"/>
      <c r="AQ1" s="810"/>
      <c r="AR1" s="810"/>
      <c r="AS1" s="810"/>
      <c r="AT1" s="810"/>
      <c r="AU1" s="810"/>
      <c r="AV1" s="810"/>
      <c r="AW1" s="810"/>
      <c r="AX1" s="810"/>
      <c r="AY1" s="810"/>
      <c r="AZ1" s="810"/>
      <c r="BA1" s="810"/>
      <c r="BB1" s="810"/>
      <c r="BC1" s="155"/>
    </row>
    <row r="2" spans="1:57" s="25" customFormat="1" ht="18.75" customHeight="1" x14ac:dyDescent="0.2">
      <c r="B2" s="40"/>
      <c r="C2" s="40"/>
      <c r="AE2" s="293"/>
      <c r="AH2" s="297" t="str">
        <f>'様式第１｜交付申請書'!$BM$3</f>
        <v>申請者名</v>
      </c>
      <c r="AI2" s="299"/>
      <c r="AJ2" s="810" t="str">
        <f>'様式第１｜交付申請書'!$BO$3&amp;""</f>
        <v/>
      </c>
      <c r="AK2" s="810"/>
      <c r="AL2" s="810"/>
      <c r="AM2" s="810"/>
      <c r="AN2" s="810"/>
      <c r="AO2" s="810"/>
      <c r="AP2" s="810"/>
      <c r="AQ2" s="810"/>
      <c r="AR2" s="810"/>
      <c r="AS2" s="810"/>
      <c r="AT2" s="810"/>
      <c r="AU2" s="810"/>
      <c r="AV2" s="810"/>
      <c r="AW2" s="810"/>
      <c r="AX2" s="810"/>
      <c r="AY2" s="810"/>
      <c r="AZ2" s="810"/>
      <c r="BA2" s="810"/>
      <c r="BB2" s="810"/>
      <c r="BC2" s="294"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814" t="s">
        <v>73</v>
      </c>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c r="AL3" s="814"/>
      <c r="AM3" s="814"/>
      <c r="AN3" s="814"/>
      <c r="AO3" s="814"/>
      <c r="AP3" s="814"/>
      <c r="AQ3" s="814"/>
      <c r="AR3" s="814"/>
      <c r="AS3" s="814"/>
      <c r="AT3" s="814"/>
      <c r="AU3" s="814"/>
      <c r="AV3" s="814"/>
      <c r="AW3" s="814"/>
      <c r="AX3" s="814"/>
      <c r="AY3" s="814"/>
      <c r="AZ3" s="814"/>
      <c r="BA3" s="814"/>
      <c r="BB3" s="814"/>
      <c r="BC3" s="814"/>
    </row>
    <row r="4" spans="1:57" s="49" customFormat="1" ht="34.5" customHeight="1" x14ac:dyDescent="0.2">
      <c r="B4" s="156" t="s">
        <v>74</v>
      </c>
      <c r="C4" s="157"/>
      <c r="D4" s="158"/>
      <c r="E4" s="158"/>
      <c r="F4" s="158"/>
      <c r="G4" s="158"/>
      <c r="H4" s="158"/>
      <c r="I4" s="158"/>
      <c r="J4" s="158"/>
      <c r="K4" s="159"/>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7"/>
      <c r="BB4" s="160"/>
      <c r="BC4" s="160"/>
      <c r="BD4" s="161"/>
      <c r="BE4" s="161"/>
    </row>
    <row r="5" spans="1:57" s="49" customFormat="1" ht="62.25" customHeight="1" x14ac:dyDescent="0.2">
      <c r="A5" s="195"/>
      <c r="B5" s="813" t="s">
        <v>122</v>
      </c>
      <c r="C5" s="813"/>
      <c r="D5" s="813"/>
      <c r="E5" s="813"/>
      <c r="F5" s="813"/>
      <c r="G5" s="813"/>
      <c r="H5" s="813"/>
      <c r="I5" s="813"/>
      <c r="J5" s="813"/>
      <c r="K5" s="813"/>
      <c r="L5" s="811"/>
      <c r="M5" s="811"/>
      <c r="N5" s="811"/>
      <c r="O5" s="811"/>
      <c r="P5" s="811"/>
      <c r="Q5" s="811"/>
      <c r="R5" s="811"/>
      <c r="S5" s="811"/>
      <c r="T5" s="811"/>
      <c r="U5" s="811"/>
      <c r="V5" s="161" t="s">
        <v>78</v>
      </c>
      <c r="W5" s="812" t="s">
        <v>176</v>
      </c>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161"/>
      <c r="BE5" s="161"/>
    </row>
    <row r="6" spans="1:57" s="49" customFormat="1" ht="17" customHeight="1" x14ac:dyDescent="0.2">
      <c r="B6" s="163"/>
      <c r="C6" s="163"/>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4"/>
      <c r="AJ6" s="161"/>
      <c r="AK6" s="161"/>
      <c r="AL6" s="161"/>
      <c r="AM6" s="161"/>
      <c r="AN6" s="161"/>
      <c r="AO6" s="161"/>
      <c r="AP6" s="161"/>
      <c r="AQ6" s="161"/>
      <c r="AR6" s="161"/>
      <c r="AS6" s="161"/>
      <c r="AT6" s="161"/>
      <c r="AU6" s="161"/>
      <c r="AV6" s="161"/>
      <c r="AW6" s="161"/>
      <c r="AX6" s="161"/>
      <c r="AY6" s="161"/>
      <c r="AZ6" s="161"/>
      <c r="BA6" s="163"/>
      <c r="BB6" s="161"/>
      <c r="BC6" s="161"/>
      <c r="BD6" s="161"/>
      <c r="BE6" s="161"/>
    </row>
    <row r="7" spans="1:57" s="49" customFormat="1" ht="34.5" customHeight="1" x14ac:dyDescent="0.2">
      <c r="B7" s="779" t="s">
        <v>96</v>
      </c>
      <c r="C7" s="779"/>
      <c r="D7" s="779"/>
      <c r="E7" s="779"/>
      <c r="F7" s="779"/>
      <c r="G7" s="779"/>
      <c r="H7" s="779"/>
      <c r="I7" s="779"/>
      <c r="J7" s="779"/>
      <c r="K7" s="161"/>
      <c r="L7" s="784" t="str">
        <f>IF('様式第１｜交付申請書'!L65="","",'様式第１｜交付申請書'!L65)</f>
        <v/>
      </c>
      <c r="M7" s="784"/>
      <c r="N7" s="784"/>
      <c r="O7" s="784"/>
      <c r="P7" s="785" t="s">
        <v>98</v>
      </c>
      <c r="Q7" s="785"/>
      <c r="R7" s="782" t="s">
        <v>126</v>
      </c>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3"/>
      <c r="AY7" s="783"/>
      <c r="AZ7" s="783"/>
      <c r="BA7" s="783"/>
      <c r="BB7" s="783"/>
      <c r="BC7" s="783"/>
      <c r="BD7" s="161"/>
      <c r="BE7" s="161"/>
    </row>
    <row r="8" spans="1:57" s="49" customFormat="1" ht="13.5" customHeight="1" x14ac:dyDescent="0.2">
      <c r="B8" s="471"/>
      <c r="C8" s="471"/>
      <c r="D8" s="471"/>
      <c r="E8" s="471"/>
      <c r="F8" s="471"/>
      <c r="G8" s="471"/>
      <c r="H8" s="471"/>
      <c r="I8" s="471"/>
      <c r="J8" s="471"/>
      <c r="K8" s="473"/>
      <c r="L8" s="483"/>
      <c r="M8" s="483"/>
      <c r="N8" s="483"/>
      <c r="O8" s="483"/>
      <c r="P8" s="474"/>
      <c r="Q8" s="474"/>
      <c r="R8" s="472"/>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473"/>
    </row>
    <row r="9" spans="1:57" s="49" customFormat="1" ht="34.5" customHeight="1" x14ac:dyDescent="0.2">
      <c r="B9" s="780" t="s">
        <v>97</v>
      </c>
      <c r="C9" s="780"/>
      <c r="D9" s="780"/>
      <c r="E9" s="780"/>
      <c r="F9" s="780"/>
      <c r="G9" s="780"/>
      <c r="H9" s="780"/>
      <c r="I9" s="780"/>
      <c r="J9" s="780"/>
      <c r="K9" s="161"/>
      <c r="L9" s="781" t="str">
        <f>IF('様式第１｜交付申請書'!AT65="","",'様式第１｜交付申請書'!AT65)</f>
        <v/>
      </c>
      <c r="M9" s="781"/>
      <c r="N9" s="781"/>
      <c r="O9" s="781"/>
      <c r="P9" s="785" t="s">
        <v>98</v>
      </c>
      <c r="Q9" s="785"/>
      <c r="R9" s="789" t="s">
        <v>159</v>
      </c>
      <c r="S9" s="789"/>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789"/>
      <c r="AZ9" s="789"/>
      <c r="BA9" s="789"/>
      <c r="BB9" s="789"/>
      <c r="BC9" s="789"/>
      <c r="BD9" s="161"/>
      <c r="BE9" s="161"/>
    </row>
    <row r="10" spans="1:57" s="49" customFormat="1" ht="22.5" customHeight="1" x14ac:dyDescent="0.2">
      <c r="B10" s="162"/>
      <c r="C10" s="162"/>
      <c r="D10" s="158"/>
      <c r="E10" s="158"/>
      <c r="F10" s="158"/>
      <c r="G10" s="158"/>
      <c r="H10" s="158"/>
      <c r="I10" s="158"/>
      <c r="J10" s="158"/>
      <c r="K10" s="161"/>
      <c r="L10" s="165"/>
      <c r="M10" s="165"/>
      <c r="N10" s="165"/>
      <c r="O10" s="165"/>
      <c r="P10" s="165"/>
      <c r="Q10" s="165"/>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788"/>
      <c r="BE10" s="788"/>
    </row>
    <row r="11" spans="1:57" s="49" customFormat="1" ht="43.5" customHeight="1" x14ac:dyDescent="0.2">
      <c r="B11" s="786" t="s">
        <v>160</v>
      </c>
      <c r="C11" s="786"/>
      <c r="D11" s="786"/>
      <c r="E11" s="786"/>
      <c r="F11" s="786"/>
      <c r="G11" s="786"/>
      <c r="H11" s="786"/>
      <c r="I11" s="786"/>
      <c r="J11" s="786"/>
      <c r="K11" s="161"/>
      <c r="L11" s="790"/>
      <c r="M11" s="790"/>
      <c r="N11" s="790"/>
      <c r="O11" s="790"/>
      <c r="P11" s="791" t="s">
        <v>111</v>
      </c>
      <c r="Q11" s="791"/>
      <c r="R11" s="787" t="s">
        <v>177</v>
      </c>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7"/>
      <c r="AY11" s="787"/>
      <c r="AZ11" s="787"/>
      <c r="BA11" s="787"/>
      <c r="BB11" s="787"/>
      <c r="BC11" s="787"/>
      <c r="BD11" s="166"/>
      <c r="BE11" s="166"/>
    </row>
    <row r="12" spans="1:57" s="49" customFormat="1" ht="27.5" customHeight="1" x14ac:dyDescent="0.2">
      <c r="B12" s="517"/>
      <c r="C12" s="517"/>
      <c r="D12" s="517"/>
      <c r="E12" s="517"/>
      <c r="F12" s="517"/>
      <c r="G12" s="517"/>
      <c r="H12" s="517"/>
      <c r="I12" s="517"/>
      <c r="J12" s="517"/>
      <c r="K12" s="515"/>
      <c r="L12" s="520"/>
      <c r="M12" s="520"/>
      <c r="N12" s="520"/>
      <c r="O12" s="520"/>
      <c r="P12" s="516"/>
      <c r="Q12" s="516"/>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518"/>
      <c r="BD12" s="514"/>
      <c r="BE12" s="514"/>
    </row>
    <row r="13" spans="1:57" s="281" customFormat="1" ht="34.5" customHeight="1" x14ac:dyDescent="0.2">
      <c r="B13" s="156" t="s">
        <v>137</v>
      </c>
      <c r="C13" s="521"/>
      <c r="D13" s="521"/>
      <c r="E13" s="521"/>
      <c r="F13" s="521"/>
      <c r="G13" s="521"/>
      <c r="H13" s="521"/>
      <c r="I13" s="521"/>
      <c r="J13" s="521"/>
      <c r="L13" s="484"/>
      <c r="M13" s="522"/>
      <c r="N13" s="522"/>
      <c r="O13" s="484"/>
      <c r="P13" s="484"/>
      <c r="Q13" s="484"/>
      <c r="R13" s="484"/>
      <c r="S13" s="484"/>
      <c r="T13" s="484"/>
      <c r="U13" s="484"/>
      <c r="V13" s="484"/>
      <c r="W13" s="484"/>
      <c r="X13" s="484"/>
      <c r="Y13" s="484"/>
      <c r="Z13" s="484"/>
      <c r="AA13" s="484"/>
      <c r="AB13" s="484"/>
      <c r="AC13" s="484"/>
      <c r="AD13" s="484"/>
      <c r="AE13" s="484"/>
      <c r="AF13" s="484"/>
      <c r="AG13" s="523"/>
      <c r="AH13" s="523"/>
      <c r="AI13" s="484"/>
      <c r="AJ13" s="523"/>
      <c r="AK13" s="523"/>
      <c r="AL13" s="523"/>
      <c r="AM13" s="523"/>
      <c r="AN13" s="523"/>
      <c r="AO13" s="523"/>
      <c r="AP13" s="523"/>
      <c r="AQ13" s="523"/>
      <c r="AR13" s="523"/>
      <c r="AS13" s="523"/>
      <c r="AT13" s="523"/>
      <c r="AU13" s="523"/>
      <c r="AV13" s="523"/>
      <c r="AW13" s="523"/>
      <c r="AX13" s="523"/>
      <c r="AY13" s="523"/>
      <c r="AZ13" s="523"/>
      <c r="BA13" s="523"/>
      <c r="BB13" s="523"/>
      <c r="BC13" s="523"/>
      <c r="BD13" s="484"/>
    </row>
    <row r="14" spans="1:57" s="281" customFormat="1" ht="34.5" customHeight="1" x14ac:dyDescent="0.2">
      <c r="B14" s="524"/>
      <c r="C14" s="521"/>
      <c r="D14" s="521"/>
      <c r="E14" s="521"/>
      <c r="F14" s="521"/>
      <c r="G14" s="521"/>
      <c r="H14" s="521"/>
      <c r="I14" s="521"/>
      <c r="J14" s="521"/>
      <c r="L14" s="792" t="s">
        <v>174</v>
      </c>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4"/>
      <c r="AV14" s="795" t="s">
        <v>8</v>
      </c>
      <c r="AW14" s="796"/>
      <c r="AX14" s="796"/>
      <c r="AY14" s="797"/>
      <c r="AZ14" s="523"/>
      <c r="BA14" s="523"/>
      <c r="BB14" s="523"/>
      <c r="BC14" s="523"/>
      <c r="BD14" s="484"/>
    </row>
    <row r="15" spans="1:57" s="168" customFormat="1" ht="22.5" customHeight="1" thickBot="1" x14ac:dyDescent="0.25">
      <c r="B15" s="157"/>
      <c r="C15" s="159"/>
      <c r="D15" s="159"/>
      <c r="E15" s="159"/>
      <c r="F15" s="159"/>
      <c r="G15" s="159"/>
      <c r="H15" s="159"/>
      <c r="I15" s="159"/>
      <c r="J15" s="159"/>
      <c r="L15" s="161"/>
      <c r="M15" s="169"/>
      <c r="N15" s="169"/>
      <c r="O15" s="161"/>
      <c r="P15" s="161"/>
      <c r="Q15" s="161"/>
      <c r="R15" s="161"/>
      <c r="S15" s="161"/>
      <c r="T15" s="161"/>
      <c r="U15" s="161"/>
      <c r="V15" s="161"/>
      <c r="W15" s="161"/>
      <c r="X15" s="161"/>
      <c r="Y15" s="161"/>
      <c r="Z15" s="161"/>
      <c r="AA15" s="161"/>
      <c r="AB15" s="161"/>
      <c r="AC15" s="161"/>
      <c r="AD15" s="161"/>
      <c r="AE15" s="161"/>
      <c r="AF15" s="161"/>
      <c r="AG15" s="167"/>
      <c r="AH15" s="167"/>
      <c r="AI15" s="161"/>
      <c r="AJ15" s="167"/>
      <c r="AK15" s="167"/>
      <c r="AL15" s="167"/>
      <c r="AM15" s="167"/>
      <c r="AN15" s="167"/>
      <c r="AO15" s="167"/>
      <c r="AP15" s="167"/>
      <c r="AQ15" s="167"/>
      <c r="AR15" s="167"/>
      <c r="AS15" s="167"/>
      <c r="AT15" s="167"/>
      <c r="AU15" s="167"/>
      <c r="AV15" s="167"/>
      <c r="AW15" s="167"/>
      <c r="AX15" s="167"/>
      <c r="AY15" s="167"/>
      <c r="AZ15" s="167"/>
      <c r="BA15" s="167"/>
      <c r="BB15" s="167"/>
      <c r="BC15" s="167"/>
      <c r="BD15" s="161"/>
    </row>
    <row r="16" spans="1:57" s="168" customFormat="1" ht="22.5" customHeight="1" x14ac:dyDescent="0.2">
      <c r="A16" s="170"/>
      <c r="B16" s="171"/>
      <c r="C16" s="172"/>
      <c r="D16" s="172"/>
      <c r="E16" s="172"/>
      <c r="F16" s="172"/>
      <c r="G16" s="172"/>
      <c r="H16" s="172"/>
      <c r="I16" s="172"/>
      <c r="J16" s="172"/>
      <c r="K16" s="170"/>
      <c r="L16" s="173"/>
      <c r="M16" s="174"/>
      <c r="N16" s="174"/>
      <c r="O16" s="173"/>
      <c r="P16" s="173"/>
      <c r="Q16" s="173"/>
      <c r="R16" s="173"/>
      <c r="S16" s="173"/>
      <c r="T16" s="173"/>
      <c r="U16" s="173"/>
      <c r="V16" s="173"/>
      <c r="W16" s="173"/>
      <c r="X16" s="173"/>
      <c r="Y16" s="173"/>
      <c r="Z16" s="173"/>
      <c r="AA16" s="173"/>
      <c r="AB16" s="173"/>
      <c r="AC16" s="173"/>
      <c r="AD16" s="173"/>
      <c r="AE16" s="173"/>
      <c r="AF16" s="173"/>
      <c r="AG16" s="175"/>
      <c r="AH16" s="175"/>
      <c r="AI16" s="173"/>
      <c r="AJ16" s="175"/>
      <c r="AK16" s="175"/>
      <c r="AL16" s="175"/>
      <c r="AM16" s="175"/>
      <c r="AN16" s="175"/>
      <c r="AO16" s="175"/>
      <c r="AP16" s="175"/>
      <c r="AQ16" s="175"/>
      <c r="AR16" s="175"/>
      <c r="AS16" s="175"/>
      <c r="AT16" s="175"/>
      <c r="AU16" s="175"/>
      <c r="AV16" s="175"/>
      <c r="AW16" s="175"/>
      <c r="AX16" s="175"/>
      <c r="AY16" s="175"/>
      <c r="AZ16" s="175"/>
      <c r="BA16" s="175"/>
      <c r="BB16" s="175"/>
      <c r="BC16" s="175"/>
      <c r="BD16" s="161"/>
    </row>
    <row r="17" spans="2:57" ht="21" x14ac:dyDescent="0.2">
      <c r="B17" s="156" t="s">
        <v>138</v>
      </c>
      <c r="C17" s="156"/>
      <c r="D17" s="176"/>
      <c r="E17" s="176"/>
      <c r="F17" s="176"/>
      <c r="G17" s="176"/>
      <c r="H17" s="176"/>
      <c r="I17" s="176"/>
      <c r="J17" s="176"/>
      <c r="K17" s="3"/>
      <c r="L17" s="3"/>
      <c r="M17" s="3"/>
      <c r="N17" s="3"/>
      <c r="O17" s="3"/>
      <c r="P17" s="3"/>
      <c r="Q17" s="3"/>
      <c r="R17" s="3"/>
      <c r="S17" s="3"/>
      <c r="T17" s="3"/>
      <c r="U17" s="3"/>
      <c r="V17" s="3"/>
      <c r="W17" s="3"/>
      <c r="X17" s="3"/>
      <c r="Y17" s="3"/>
      <c r="Z17" s="3"/>
      <c r="AA17" s="3"/>
      <c r="AB17" s="3"/>
      <c r="AC17" s="3"/>
      <c r="AD17" s="3"/>
      <c r="AE17" s="3"/>
      <c r="AF17" s="3"/>
      <c r="AG17" s="3"/>
      <c r="AH17" s="3"/>
      <c r="AI17" s="3"/>
      <c r="AJ17" s="6"/>
      <c r="AK17" s="6"/>
      <c r="AL17" s="6"/>
      <c r="AM17" s="177"/>
      <c r="AN17" s="177"/>
      <c r="AO17" s="177"/>
      <c r="AP17" s="177"/>
      <c r="AQ17" s="177"/>
      <c r="AR17" s="177"/>
      <c r="AS17" s="177"/>
      <c r="AT17" s="177"/>
      <c r="AU17" s="7"/>
      <c r="AV17" s="7"/>
      <c r="AW17" s="3"/>
      <c r="AX17" s="3"/>
      <c r="AY17" s="178"/>
      <c r="AZ17" s="178"/>
      <c r="BA17" s="178"/>
      <c r="BB17" s="178"/>
      <c r="BC17" s="178"/>
    </row>
    <row r="18" spans="2:57" ht="18" customHeight="1" x14ac:dyDescent="0.2">
      <c r="B18" s="48"/>
      <c r="C18" s="48" t="s">
        <v>178</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167"/>
      <c r="AK18" s="167"/>
      <c r="AL18" s="167"/>
      <c r="AM18" s="167"/>
      <c r="AN18" s="167"/>
      <c r="AO18" s="167"/>
      <c r="AP18" s="167"/>
      <c r="AQ18" s="167"/>
      <c r="AR18" s="167"/>
      <c r="AS18" s="167"/>
      <c r="AT18" s="167"/>
      <c r="AU18" s="167"/>
      <c r="AV18" s="167"/>
      <c r="AW18" s="167"/>
      <c r="AX18" s="167"/>
      <c r="AY18" s="167"/>
      <c r="AZ18" s="167"/>
      <c r="BA18" s="167"/>
      <c r="BB18" s="167"/>
      <c r="BE18" s="4"/>
    </row>
    <row r="19" spans="2:57" s="24" customFormat="1" ht="22.5" customHeight="1" thickBot="1" x14ac:dyDescent="0.25">
      <c r="B19" s="179"/>
      <c r="C19" s="179"/>
      <c r="D19" s="179"/>
      <c r="E19" s="179"/>
      <c r="F19" s="179"/>
      <c r="G19" s="179"/>
      <c r="H19" s="179"/>
      <c r="I19" s="179"/>
      <c r="J19" s="179"/>
      <c r="K19" s="179"/>
      <c r="L19" s="179"/>
      <c r="M19" s="179"/>
      <c r="N19" s="179"/>
      <c r="O19" s="179"/>
      <c r="P19" s="179"/>
      <c r="Q19" s="179"/>
      <c r="R19" s="179"/>
      <c r="S19" s="180"/>
      <c r="T19" s="179"/>
      <c r="U19" s="180" t="s">
        <v>142</v>
      </c>
      <c r="V19" s="179"/>
      <c r="W19" s="179"/>
      <c r="X19" s="179"/>
      <c r="Y19" s="179"/>
      <c r="Z19" s="179"/>
      <c r="AA19" s="179"/>
      <c r="AB19" s="179"/>
      <c r="AC19" s="179"/>
      <c r="AD19" s="179"/>
      <c r="AE19" s="179"/>
      <c r="AF19" s="179"/>
      <c r="AG19" s="179"/>
      <c r="AH19" s="179"/>
      <c r="AI19" s="179"/>
      <c r="AJ19" s="181"/>
      <c r="AK19" s="181"/>
      <c r="AL19" s="180"/>
      <c r="AM19" s="182"/>
      <c r="AN19" s="182"/>
      <c r="AO19" s="182"/>
      <c r="AP19" s="182"/>
      <c r="AQ19" s="182"/>
      <c r="AR19" s="182"/>
      <c r="AS19" s="182"/>
      <c r="AT19" s="182"/>
      <c r="AU19" s="183"/>
      <c r="AV19" s="183"/>
      <c r="AW19" s="184"/>
      <c r="AX19" s="184"/>
      <c r="AY19" s="184"/>
      <c r="AZ19" s="184"/>
      <c r="BA19" s="184"/>
      <c r="BB19" s="184"/>
      <c r="BC19" s="184"/>
    </row>
    <row r="20" spans="2:57" s="24" customFormat="1" ht="65.25" customHeight="1" thickBot="1" x14ac:dyDescent="0.25">
      <c r="B20" s="773" t="s">
        <v>206</v>
      </c>
      <c r="C20" s="774"/>
      <c r="D20" s="774"/>
      <c r="E20" s="774"/>
      <c r="F20" s="774"/>
      <c r="G20" s="774"/>
      <c r="H20" s="774"/>
      <c r="I20" s="774"/>
      <c r="J20" s="774"/>
      <c r="K20" s="774"/>
      <c r="L20" s="774"/>
      <c r="M20" s="774"/>
      <c r="N20" s="774"/>
      <c r="O20" s="774"/>
      <c r="P20" s="774"/>
      <c r="Q20" s="774"/>
      <c r="R20" s="774"/>
      <c r="S20" s="774"/>
      <c r="T20" s="775"/>
      <c r="U20" s="776" t="str">
        <f>IF(SUM(串刺用【先頭】:串刺用【末尾】!A150) &gt; 0, SUM(串刺用【先頭】:串刺用【末尾】!A150), "")</f>
        <v/>
      </c>
      <c r="V20" s="776"/>
      <c r="W20" s="776"/>
      <c r="X20" s="776"/>
      <c r="Y20" s="776"/>
      <c r="Z20" s="776"/>
      <c r="AA20" s="776"/>
      <c r="AB20" s="776"/>
      <c r="AC20" s="776"/>
      <c r="AD20" s="776"/>
      <c r="AE20" s="776"/>
      <c r="AF20" s="776"/>
      <c r="AG20" s="776"/>
      <c r="AH20" s="776"/>
      <c r="AI20" s="776"/>
      <c r="AJ20" s="777" t="s">
        <v>77</v>
      </c>
      <c r="AK20" s="778"/>
      <c r="AL20" s="185"/>
      <c r="AM20" s="186"/>
      <c r="AN20" s="186"/>
      <c r="AO20" s="186"/>
      <c r="AP20" s="186"/>
      <c r="AQ20" s="186"/>
      <c r="AR20" s="186"/>
      <c r="AS20" s="186"/>
      <c r="AT20" s="186"/>
      <c r="AU20" s="772"/>
      <c r="AV20" s="772"/>
      <c r="AW20" s="187"/>
      <c r="AX20" s="187"/>
      <c r="AY20" s="187"/>
      <c r="AZ20" s="187"/>
      <c r="BA20" s="187"/>
      <c r="BB20" s="187"/>
      <c r="BC20" s="187"/>
    </row>
    <row r="21" spans="2:57" s="24" customFormat="1" ht="20" customHeight="1" x14ac:dyDescent="0.2">
      <c r="B21" s="468"/>
      <c r="C21" s="468"/>
      <c r="D21" s="468"/>
      <c r="E21" s="468"/>
      <c r="F21" s="468"/>
      <c r="G21" s="468"/>
      <c r="H21" s="468"/>
      <c r="I21" s="468"/>
      <c r="J21" s="468"/>
      <c r="K21" s="468"/>
      <c r="L21" s="468"/>
      <c r="M21" s="468"/>
      <c r="N21" s="468"/>
      <c r="O21" s="468"/>
      <c r="P21" s="468"/>
      <c r="Q21" s="468"/>
      <c r="R21" s="468"/>
      <c r="S21" s="468"/>
      <c r="T21" s="468"/>
      <c r="U21" s="467"/>
      <c r="V21" s="467"/>
      <c r="W21" s="467"/>
      <c r="X21" s="467"/>
      <c r="Y21" s="467"/>
      <c r="Z21" s="467"/>
      <c r="AA21" s="467"/>
      <c r="AB21" s="467"/>
      <c r="AC21" s="467"/>
      <c r="AD21" s="467"/>
      <c r="AE21" s="467"/>
      <c r="AF21" s="467"/>
      <c r="AG21" s="467"/>
      <c r="AH21" s="467"/>
      <c r="AI21" s="467"/>
      <c r="AJ21" s="466"/>
      <c r="AK21" s="466"/>
      <c r="AL21" s="186"/>
      <c r="AM21" s="186"/>
      <c r="AN21" s="186"/>
      <c r="AO21" s="186"/>
      <c r="AP21" s="186"/>
      <c r="AQ21" s="186"/>
      <c r="AR21" s="186"/>
      <c r="AS21" s="186"/>
      <c r="AT21" s="186"/>
      <c r="AU21" s="466"/>
      <c r="AV21" s="466"/>
      <c r="AW21" s="187"/>
      <c r="AX21" s="187"/>
      <c r="AY21" s="187"/>
      <c r="AZ21" s="187"/>
      <c r="BA21" s="187"/>
      <c r="BB21" s="187"/>
      <c r="BC21" s="187"/>
    </row>
    <row r="22" spans="2:57" ht="24.75" customHeight="1" x14ac:dyDescent="0.2">
      <c r="B22" s="799" t="s">
        <v>204</v>
      </c>
      <c r="C22" s="799"/>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246"/>
      <c r="AO22" s="246"/>
      <c r="AP22" s="246"/>
      <c r="AQ22" s="246"/>
      <c r="AR22" s="246"/>
      <c r="AS22" s="246"/>
      <c r="AT22" s="246"/>
      <c r="AU22" s="246"/>
      <c r="AV22" s="246"/>
      <c r="AW22" s="246"/>
      <c r="AX22" s="246"/>
      <c r="AY22" s="245"/>
      <c r="AZ22" s="245"/>
      <c r="BA22" s="245"/>
      <c r="BB22" s="245"/>
      <c r="BC22" s="245"/>
    </row>
    <row r="23" spans="2:57" ht="18.75" customHeight="1" x14ac:dyDescent="0.2">
      <c r="B23" s="800" t="s">
        <v>205</v>
      </c>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1"/>
      <c r="AM23" s="801"/>
      <c r="AN23" s="247"/>
      <c r="AO23" s="244"/>
      <c r="AP23" s="245"/>
      <c r="AQ23" s="248"/>
      <c r="AR23" s="248"/>
      <c r="AS23" s="2"/>
      <c r="AT23" s="2"/>
    </row>
    <row r="24" spans="2:57" s="3" customFormat="1" ht="30" customHeight="1" x14ac:dyDescent="0.2">
      <c r="B24" s="803" t="s">
        <v>8</v>
      </c>
      <c r="C24" s="804"/>
      <c r="D24" s="805" t="s">
        <v>171</v>
      </c>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273"/>
      <c r="AL24" s="274"/>
      <c r="AM24" s="249"/>
      <c r="AN24" s="249"/>
      <c r="AO24" s="249"/>
      <c r="AP24" s="249"/>
      <c r="AQ24" s="249"/>
      <c r="AR24" s="249"/>
      <c r="AS24" s="249"/>
      <c r="AT24" s="249"/>
      <c r="AU24" s="249"/>
      <c r="AV24" s="249"/>
      <c r="AW24" s="249"/>
      <c r="AX24" s="249"/>
      <c r="AY24" s="249"/>
      <c r="AZ24" s="249"/>
      <c r="BA24" s="249"/>
      <c r="BB24" s="249"/>
      <c r="BC24" s="249"/>
    </row>
    <row r="25" spans="2:57" s="3" customFormat="1" ht="30" customHeight="1" x14ac:dyDescent="0.2">
      <c r="B25" s="806" t="s">
        <v>8</v>
      </c>
      <c r="C25" s="807"/>
      <c r="D25" s="808" t="s">
        <v>172</v>
      </c>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275"/>
      <c r="AL25" s="276"/>
      <c r="AM25" s="277"/>
      <c r="AN25" s="249"/>
      <c r="AO25" s="249"/>
      <c r="AP25" s="249"/>
      <c r="AQ25" s="249"/>
      <c r="AR25" s="249"/>
      <c r="AS25" s="249"/>
      <c r="AT25" s="249"/>
      <c r="AU25" s="249"/>
      <c r="AV25" s="249"/>
      <c r="AW25" s="249"/>
      <c r="AX25" s="249"/>
      <c r="AY25" s="249"/>
      <c r="AZ25" s="249"/>
      <c r="BA25" s="249"/>
      <c r="BB25" s="249"/>
      <c r="BC25" s="249"/>
    </row>
    <row r="26" spans="2:57" s="3" customFormat="1" ht="26.25" customHeight="1" x14ac:dyDescent="0.2">
      <c r="B26" s="278"/>
      <c r="C26" s="272"/>
      <c r="D26" s="809" t="s">
        <v>173</v>
      </c>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281"/>
      <c r="AL26" s="280"/>
      <c r="AM26" s="279"/>
      <c r="AN26" s="249"/>
      <c r="AO26" s="249"/>
      <c r="AP26" s="249"/>
      <c r="AQ26" s="249"/>
      <c r="AR26" s="249"/>
      <c r="AS26" s="249"/>
      <c r="AT26" s="249"/>
      <c r="AU26" s="249"/>
      <c r="AV26" s="249"/>
      <c r="AW26" s="249"/>
      <c r="AX26" s="249"/>
      <c r="AY26" s="249"/>
      <c r="AZ26" s="249"/>
      <c r="BA26" s="249"/>
      <c r="BB26" s="249"/>
      <c r="BC26" s="249"/>
    </row>
    <row r="27" spans="2:57" s="3" customFormat="1" ht="30" customHeight="1" x14ac:dyDescent="0.2">
      <c r="B27" s="444"/>
      <c r="C27" s="445"/>
      <c r="D27" s="802" t="s">
        <v>161</v>
      </c>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446"/>
      <c r="AL27" s="441"/>
      <c r="AM27" s="279"/>
      <c r="AN27" s="153"/>
      <c r="AO27" s="250"/>
      <c r="AP27" s="250"/>
      <c r="AQ27" s="250"/>
      <c r="AR27" s="250"/>
      <c r="AS27" s="250"/>
      <c r="AT27" s="250"/>
      <c r="AU27" s="250"/>
      <c r="AV27" s="250"/>
    </row>
    <row r="28" spans="2:57" ht="24" customHeight="1" thickBot="1" x14ac:dyDescent="0.25">
      <c r="B28" s="242"/>
      <c r="C28" s="242"/>
      <c r="D28" s="242"/>
      <c r="E28" s="242"/>
      <c r="F28" s="242"/>
      <c r="G28" s="243"/>
      <c r="H28" s="244"/>
      <c r="I28" s="243"/>
      <c r="J28" s="243"/>
      <c r="K28" s="243"/>
      <c r="L28" s="243"/>
      <c r="M28" s="243"/>
      <c r="N28" s="243"/>
      <c r="O28" s="243"/>
      <c r="P28" s="243"/>
      <c r="Q28" s="243"/>
      <c r="R28" s="243"/>
      <c r="S28" s="243"/>
      <c r="T28" s="243"/>
      <c r="U28" s="243"/>
      <c r="V28" s="243"/>
      <c r="W28" s="242"/>
      <c r="X28" s="242"/>
      <c r="Y28" s="242"/>
      <c r="Z28" s="242"/>
      <c r="AA28" s="242"/>
      <c r="AB28" s="242"/>
      <c r="AC28" s="242"/>
      <c r="AD28" s="242"/>
      <c r="AE28" s="242"/>
      <c r="AF28" s="242"/>
      <c r="AG28" s="242"/>
      <c r="AH28" s="242"/>
      <c r="AI28" s="242"/>
      <c r="AJ28" s="242"/>
      <c r="AK28" s="242"/>
      <c r="AL28" s="245"/>
      <c r="AM28" s="245"/>
      <c r="AN28" s="246"/>
      <c r="AO28" s="246"/>
      <c r="AP28" s="246"/>
      <c r="AQ28" s="246"/>
      <c r="AR28" s="246"/>
      <c r="AS28" s="246"/>
      <c r="AT28" s="246"/>
      <c r="AU28" s="246"/>
      <c r="AV28" s="246"/>
      <c r="AW28" s="246"/>
      <c r="AX28" s="246"/>
      <c r="AY28" s="245"/>
      <c r="AZ28" s="245"/>
      <c r="BA28" s="245"/>
      <c r="BB28" s="245"/>
      <c r="BC28" s="245"/>
    </row>
    <row r="29" spans="2:57" s="24" customFormat="1" ht="65.25" customHeight="1" thickBot="1" x14ac:dyDescent="0.25">
      <c r="B29" s="773" t="s">
        <v>207</v>
      </c>
      <c r="C29" s="774"/>
      <c r="D29" s="774"/>
      <c r="E29" s="774"/>
      <c r="F29" s="774"/>
      <c r="G29" s="774"/>
      <c r="H29" s="774"/>
      <c r="I29" s="774"/>
      <c r="J29" s="774"/>
      <c r="K29" s="774"/>
      <c r="L29" s="774"/>
      <c r="M29" s="774"/>
      <c r="N29" s="774"/>
      <c r="O29" s="774"/>
      <c r="P29" s="774"/>
      <c r="Q29" s="774"/>
      <c r="R29" s="774"/>
      <c r="S29" s="774"/>
      <c r="T29" s="775"/>
      <c r="U29" s="776" t="str">
        <f>IF(L9&lt;&gt;"",L9*150000,"")</f>
        <v/>
      </c>
      <c r="V29" s="776"/>
      <c r="W29" s="776"/>
      <c r="X29" s="776"/>
      <c r="Y29" s="776"/>
      <c r="Z29" s="776"/>
      <c r="AA29" s="776"/>
      <c r="AB29" s="776"/>
      <c r="AC29" s="776"/>
      <c r="AD29" s="776"/>
      <c r="AE29" s="776"/>
      <c r="AF29" s="776"/>
      <c r="AG29" s="776"/>
      <c r="AH29" s="776"/>
      <c r="AI29" s="776"/>
      <c r="AJ29" s="777" t="s">
        <v>77</v>
      </c>
      <c r="AK29" s="778"/>
      <c r="AL29" s="185"/>
      <c r="AM29" s="186"/>
      <c r="AN29" s="186"/>
      <c r="AO29" s="186"/>
      <c r="AP29" s="186"/>
      <c r="AQ29" s="186"/>
      <c r="AR29" s="186"/>
      <c r="AS29" s="186"/>
      <c r="AT29" s="186"/>
      <c r="AU29" s="772"/>
      <c r="AV29" s="772"/>
      <c r="AW29" s="187"/>
      <c r="AX29" s="187"/>
      <c r="AY29" s="187"/>
      <c r="AZ29" s="187"/>
      <c r="BA29" s="187"/>
      <c r="BB29" s="187"/>
      <c r="BC29" s="187"/>
    </row>
    <row r="30" spans="2:57" s="24" customFormat="1" ht="20" customHeight="1" thickBot="1" x14ac:dyDescent="0.25">
      <c r="B30" s="468"/>
      <c r="C30" s="468"/>
      <c r="D30" s="468"/>
      <c r="E30" s="468"/>
      <c r="F30" s="468"/>
      <c r="G30" s="468"/>
      <c r="H30" s="468"/>
      <c r="I30" s="468"/>
      <c r="J30" s="468"/>
      <c r="K30" s="468"/>
      <c r="L30" s="468"/>
      <c r="M30" s="468"/>
      <c r="N30" s="468"/>
      <c r="O30" s="468"/>
      <c r="P30" s="468"/>
      <c r="Q30" s="468"/>
      <c r="R30" s="468"/>
      <c r="S30" s="468"/>
      <c r="T30" s="468"/>
      <c r="U30" s="467"/>
      <c r="V30" s="467"/>
      <c r="W30" s="467"/>
      <c r="X30" s="467"/>
      <c r="Y30" s="467"/>
      <c r="Z30" s="467"/>
      <c r="AA30" s="467"/>
      <c r="AB30" s="467"/>
      <c r="AC30" s="467"/>
      <c r="AD30" s="467"/>
      <c r="AE30" s="467"/>
      <c r="AF30" s="467"/>
      <c r="AG30" s="467"/>
      <c r="AH30" s="467"/>
      <c r="AI30" s="467"/>
      <c r="AJ30" s="466"/>
      <c r="AK30" s="466"/>
      <c r="AL30" s="186"/>
      <c r="AM30" s="186"/>
      <c r="AN30" s="186"/>
      <c r="AO30" s="186"/>
      <c r="AP30" s="186"/>
      <c r="AQ30" s="186"/>
      <c r="AR30" s="186"/>
      <c r="AS30" s="186"/>
      <c r="AT30" s="186"/>
      <c r="AU30" s="466"/>
      <c r="AV30" s="466"/>
      <c r="AW30" s="187"/>
      <c r="AX30" s="187"/>
      <c r="AY30" s="187"/>
      <c r="AZ30" s="187"/>
      <c r="BA30" s="187"/>
      <c r="BB30" s="187"/>
      <c r="BC30" s="187"/>
    </row>
    <row r="31" spans="2:57" s="24" customFormat="1" ht="65.25" customHeight="1" thickBot="1" x14ac:dyDescent="0.25">
      <c r="B31" s="773" t="s">
        <v>208</v>
      </c>
      <c r="C31" s="774"/>
      <c r="D31" s="774"/>
      <c r="E31" s="774"/>
      <c r="F31" s="774"/>
      <c r="G31" s="774"/>
      <c r="H31" s="774"/>
      <c r="I31" s="774"/>
      <c r="J31" s="774"/>
      <c r="K31" s="774"/>
      <c r="L31" s="774"/>
      <c r="M31" s="774"/>
      <c r="N31" s="774"/>
      <c r="O31" s="774"/>
      <c r="P31" s="774"/>
      <c r="Q31" s="774"/>
      <c r="R31" s="774"/>
      <c r="S31" s="774"/>
      <c r="T31" s="775"/>
      <c r="U31" s="776" t="str">
        <f>IF(AND(U20&lt;&gt;"",U29&lt;&gt;""),U29-U20,"")</f>
        <v/>
      </c>
      <c r="V31" s="776"/>
      <c r="W31" s="776"/>
      <c r="X31" s="776"/>
      <c r="Y31" s="776"/>
      <c r="Z31" s="776"/>
      <c r="AA31" s="776"/>
      <c r="AB31" s="776"/>
      <c r="AC31" s="776"/>
      <c r="AD31" s="776"/>
      <c r="AE31" s="776"/>
      <c r="AF31" s="776"/>
      <c r="AG31" s="776"/>
      <c r="AH31" s="776"/>
      <c r="AI31" s="776"/>
      <c r="AJ31" s="777" t="s">
        <v>77</v>
      </c>
      <c r="AK31" s="778"/>
      <c r="AL31" s="185"/>
      <c r="AM31" s="186"/>
      <c r="AN31" s="186"/>
      <c r="AO31" s="186"/>
      <c r="AP31" s="186"/>
      <c r="AQ31" s="186"/>
      <c r="AR31" s="186"/>
      <c r="AS31" s="186"/>
      <c r="AT31" s="186"/>
      <c r="AU31" s="772"/>
      <c r="AV31" s="772"/>
      <c r="AW31" s="187"/>
      <c r="AX31" s="187"/>
      <c r="AY31" s="187"/>
      <c r="AZ31" s="187"/>
      <c r="BA31" s="187"/>
      <c r="BB31" s="187"/>
      <c r="BC31" s="187"/>
    </row>
    <row r="32" spans="2:57" s="24" customFormat="1" ht="23" customHeight="1" thickBot="1" x14ac:dyDescent="0.25">
      <c r="B32" s="469"/>
      <c r="C32" s="469"/>
      <c r="D32" s="469"/>
      <c r="E32" s="469"/>
      <c r="F32" s="469"/>
      <c r="G32" s="469"/>
      <c r="H32" s="469"/>
      <c r="I32" s="469"/>
      <c r="J32" s="469"/>
      <c r="K32" s="469"/>
      <c r="L32" s="469"/>
      <c r="M32" s="469"/>
      <c r="N32" s="469"/>
      <c r="O32" s="469"/>
      <c r="P32" s="469"/>
      <c r="Q32" s="469"/>
      <c r="R32" s="469"/>
      <c r="S32" s="469"/>
      <c r="T32" s="469"/>
      <c r="U32" s="180" t="s">
        <v>184</v>
      </c>
      <c r="V32" s="465"/>
      <c r="W32" s="465"/>
      <c r="X32" s="465"/>
      <c r="Y32" s="465"/>
      <c r="Z32" s="465"/>
      <c r="AA32" s="465"/>
      <c r="AB32" s="465"/>
      <c r="AC32" s="465"/>
      <c r="AD32" s="465"/>
      <c r="AE32" s="465"/>
      <c r="AF32" s="465"/>
      <c r="AG32" s="465"/>
      <c r="AH32" s="465"/>
      <c r="AI32" s="465"/>
      <c r="AJ32" s="470"/>
      <c r="AK32" s="470"/>
      <c r="AL32" s="186"/>
      <c r="AM32" s="186"/>
      <c r="AN32" s="186"/>
      <c r="AO32" s="186"/>
      <c r="AP32" s="186"/>
      <c r="AQ32" s="186"/>
      <c r="AR32" s="186"/>
      <c r="AS32" s="186"/>
      <c r="AT32" s="186"/>
      <c r="AU32" s="466"/>
      <c r="AV32" s="466"/>
      <c r="AW32" s="187"/>
      <c r="AX32" s="187"/>
      <c r="AY32" s="187"/>
      <c r="AZ32" s="187"/>
      <c r="BA32" s="187"/>
      <c r="BB32" s="187"/>
      <c r="BC32" s="187"/>
    </row>
    <row r="33" spans="2:55" s="24" customFormat="1" ht="65.25" customHeight="1" thickBot="1" x14ac:dyDescent="0.25">
      <c r="B33" s="773" t="s">
        <v>211</v>
      </c>
      <c r="C33" s="774"/>
      <c r="D33" s="774"/>
      <c r="E33" s="774"/>
      <c r="F33" s="774"/>
      <c r="G33" s="774"/>
      <c r="H33" s="774"/>
      <c r="I33" s="774"/>
      <c r="J33" s="774"/>
      <c r="K33" s="774"/>
      <c r="L33" s="774"/>
      <c r="M33" s="774"/>
      <c r="N33" s="774"/>
      <c r="O33" s="774"/>
      <c r="P33" s="774"/>
      <c r="Q33" s="774"/>
      <c r="R33" s="774"/>
      <c r="S33" s="774"/>
      <c r="T33" s="775"/>
      <c r="U33" s="776" t="str">
        <f>IF(SUM(串刺用【先頭】:串刺用【末尾】!A151) &gt; 0, SUM(串刺用【先頭】:串刺用【末尾】!A151), "")</f>
        <v/>
      </c>
      <c r="V33" s="776"/>
      <c r="W33" s="776"/>
      <c r="X33" s="776"/>
      <c r="Y33" s="776"/>
      <c r="Z33" s="776"/>
      <c r="AA33" s="776"/>
      <c r="AB33" s="776"/>
      <c r="AC33" s="776"/>
      <c r="AD33" s="776"/>
      <c r="AE33" s="776"/>
      <c r="AF33" s="776"/>
      <c r="AG33" s="776"/>
      <c r="AH33" s="776"/>
      <c r="AI33" s="776"/>
      <c r="AJ33" s="777" t="s">
        <v>77</v>
      </c>
      <c r="AK33" s="778"/>
      <c r="AL33" s="185"/>
      <c r="AM33" s="186"/>
      <c r="AN33" s="186"/>
      <c r="AO33" s="186"/>
      <c r="AP33" s="186"/>
      <c r="AQ33" s="186"/>
      <c r="AR33" s="186"/>
      <c r="AS33" s="186"/>
      <c r="AT33" s="186"/>
      <c r="AU33" s="772"/>
      <c r="AV33" s="772"/>
      <c r="AW33" s="187"/>
      <c r="AX33" s="187"/>
      <c r="AY33" s="187"/>
      <c r="AZ33" s="187"/>
      <c r="BA33" s="187"/>
      <c r="BB33" s="187"/>
      <c r="BC33" s="187"/>
    </row>
    <row r="34" spans="2:55" s="24" customFormat="1" ht="20" customHeight="1" thickBot="1" x14ac:dyDescent="0.25">
      <c r="B34" s="468"/>
      <c r="C34" s="468"/>
      <c r="D34" s="468"/>
      <c r="E34" s="468"/>
      <c r="F34" s="468"/>
      <c r="G34" s="468"/>
      <c r="H34" s="468"/>
      <c r="I34" s="468"/>
      <c r="J34" s="468"/>
      <c r="K34" s="468"/>
      <c r="L34" s="468"/>
      <c r="M34" s="468"/>
      <c r="N34" s="468"/>
      <c r="O34" s="468"/>
      <c r="P34" s="468"/>
      <c r="Q34" s="468"/>
      <c r="R34" s="468"/>
      <c r="S34" s="468"/>
      <c r="T34" s="468"/>
      <c r="U34" s="467"/>
      <c r="V34" s="467"/>
      <c r="W34" s="467"/>
      <c r="X34" s="467"/>
      <c r="Y34" s="467"/>
      <c r="Z34" s="467"/>
      <c r="AA34" s="467"/>
      <c r="AB34" s="467"/>
      <c r="AC34" s="467"/>
      <c r="AD34" s="467"/>
      <c r="AE34" s="467"/>
      <c r="AF34" s="467"/>
      <c r="AG34" s="467"/>
      <c r="AH34" s="467"/>
      <c r="AI34" s="467"/>
      <c r="AJ34" s="549"/>
      <c r="AK34" s="549"/>
      <c r="AL34" s="186"/>
      <c r="AM34" s="186"/>
      <c r="AN34" s="186"/>
      <c r="AO34" s="186"/>
      <c r="AP34" s="186"/>
      <c r="AQ34" s="186"/>
      <c r="AR34" s="186"/>
      <c r="AS34" s="186"/>
      <c r="AT34" s="186"/>
      <c r="AU34" s="549"/>
      <c r="AV34" s="549"/>
      <c r="AW34" s="187"/>
      <c r="AX34" s="187"/>
      <c r="AY34" s="187"/>
      <c r="AZ34" s="187"/>
      <c r="BA34" s="187"/>
      <c r="BB34" s="187"/>
      <c r="BC34" s="187"/>
    </row>
    <row r="35" spans="2:55" s="24" customFormat="1" ht="65.25" customHeight="1" thickBot="1" x14ac:dyDescent="0.25">
      <c r="B35" s="773" t="s">
        <v>209</v>
      </c>
      <c r="C35" s="774"/>
      <c r="D35" s="774"/>
      <c r="E35" s="774"/>
      <c r="F35" s="774"/>
      <c r="G35" s="774"/>
      <c r="H35" s="774"/>
      <c r="I35" s="774"/>
      <c r="J35" s="774"/>
      <c r="K35" s="774"/>
      <c r="L35" s="774"/>
      <c r="M35" s="774"/>
      <c r="N35" s="774"/>
      <c r="O35" s="774"/>
      <c r="P35" s="774"/>
      <c r="Q35" s="774"/>
      <c r="R35" s="774"/>
      <c r="S35" s="774"/>
      <c r="T35" s="775"/>
      <c r="U35" s="776" t="str">
        <f>IF(AND(U31&lt;&gt;"",U33&lt;&gt;""),MIN(U31,U33),"")</f>
        <v/>
      </c>
      <c r="V35" s="776"/>
      <c r="W35" s="776"/>
      <c r="X35" s="776"/>
      <c r="Y35" s="776"/>
      <c r="Z35" s="776"/>
      <c r="AA35" s="776"/>
      <c r="AB35" s="776"/>
      <c r="AC35" s="776"/>
      <c r="AD35" s="776"/>
      <c r="AE35" s="776"/>
      <c r="AF35" s="776"/>
      <c r="AG35" s="776"/>
      <c r="AH35" s="776"/>
      <c r="AI35" s="776"/>
      <c r="AJ35" s="777" t="s">
        <v>77</v>
      </c>
      <c r="AK35" s="778"/>
      <c r="AL35" s="185"/>
      <c r="AM35" s="186"/>
      <c r="AN35" s="186"/>
      <c r="AO35" s="186"/>
      <c r="AP35" s="186"/>
      <c r="AQ35" s="186"/>
      <c r="AR35" s="186"/>
      <c r="AS35" s="186"/>
      <c r="AT35" s="186"/>
      <c r="AU35" s="772"/>
      <c r="AV35" s="772"/>
      <c r="AW35" s="187"/>
      <c r="AX35" s="187"/>
      <c r="AY35" s="187"/>
      <c r="AZ35" s="187"/>
      <c r="BA35" s="187"/>
      <c r="BB35" s="187"/>
      <c r="BC35" s="187"/>
    </row>
    <row r="36" spans="2:55" s="476" customFormat="1" ht="40.5" customHeight="1" thickBot="1" x14ac:dyDescent="0.35">
      <c r="B36" s="477"/>
      <c r="C36" s="477"/>
      <c r="D36" s="477"/>
      <c r="E36" s="477"/>
      <c r="F36" s="477"/>
      <c r="G36" s="477"/>
      <c r="H36" s="477"/>
      <c r="I36" s="477"/>
      <c r="J36" s="477"/>
      <c r="K36" s="477"/>
      <c r="L36" s="477"/>
      <c r="M36" s="477"/>
      <c r="N36" s="477"/>
      <c r="O36" s="477"/>
      <c r="P36" s="477"/>
      <c r="Q36" s="477"/>
      <c r="R36" s="477"/>
      <c r="S36" s="478"/>
      <c r="T36" s="477"/>
      <c r="U36" s="478" t="s">
        <v>143</v>
      </c>
      <c r="V36" s="477"/>
      <c r="W36" s="477"/>
      <c r="X36" s="477"/>
      <c r="Y36" s="477"/>
      <c r="Z36" s="477"/>
      <c r="AA36" s="477"/>
      <c r="AB36" s="477"/>
      <c r="AC36" s="477"/>
      <c r="AD36" s="477"/>
      <c r="AE36" s="477"/>
      <c r="AF36" s="477"/>
      <c r="AG36" s="477"/>
      <c r="AH36" s="477"/>
      <c r="AI36" s="477"/>
      <c r="AJ36" s="479"/>
      <c r="AK36" s="479"/>
      <c r="AL36" s="478"/>
      <c r="AM36" s="480"/>
      <c r="AN36" s="480"/>
      <c r="AO36" s="480"/>
      <c r="AP36" s="480"/>
      <c r="AQ36" s="480"/>
      <c r="AR36" s="480"/>
      <c r="AS36" s="480"/>
      <c r="AT36" s="480"/>
      <c r="AU36" s="481"/>
      <c r="AV36" s="481"/>
      <c r="AW36" s="482"/>
      <c r="AX36" s="482"/>
      <c r="AY36" s="482"/>
      <c r="AZ36" s="482"/>
      <c r="BA36" s="482"/>
      <c r="BB36" s="482"/>
      <c r="BC36" s="482"/>
    </row>
    <row r="37" spans="2:55" s="7" customFormat="1" ht="66" customHeight="1" thickBot="1" x14ac:dyDescent="0.25">
      <c r="B37" s="773" t="s">
        <v>210</v>
      </c>
      <c r="C37" s="774"/>
      <c r="D37" s="774"/>
      <c r="E37" s="774"/>
      <c r="F37" s="774"/>
      <c r="G37" s="774"/>
      <c r="H37" s="774"/>
      <c r="I37" s="774"/>
      <c r="J37" s="774"/>
      <c r="K37" s="774"/>
      <c r="L37" s="774"/>
      <c r="M37" s="774"/>
      <c r="N37" s="774"/>
      <c r="O37" s="774"/>
      <c r="P37" s="774"/>
      <c r="Q37" s="774"/>
      <c r="R37" s="774"/>
      <c r="S37" s="774"/>
      <c r="T37" s="775"/>
      <c r="U37" s="798" t="str">
        <f>IF(U20="","",IF(U33="",ROUNDDOWN(U20,-3),ROUNDDOWN(U20+U35,-3)))</f>
        <v/>
      </c>
      <c r="V37" s="798"/>
      <c r="W37" s="798"/>
      <c r="X37" s="798"/>
      <c r="Y37" s="798"/>
      <c r="Z37" s="798"/>
      <c r="AA37" s="798"/>
      <c r="AB37" s="798"/>
      <c r="AC37" s="798"/>
      <c r="AD37" s="798"/>
      <c r="AE37" s="798"/>
      <c r="AF37" s="798"/>
      <c r="AG37" s="798"/>
      <c r="AH37" s="798"/>
      <c r="AI37" s="798"/>
      <c r="AJ37" s="777" t="s">
        <v>77</v>
      </c>
      <c r="AK37" s="778"/>
      <c r="AL37" s="6"/>
      <c r="AM37" s="177"/>
      <c r="AN37" s="177"/>
      <c r="AO37" s="177"/>
      <c r="AP37" s="177"/>
      <c r="AQ37" s="177"/>
      <c r="AR37" s="177"/>
      <c r="AS37" s="177"/>
      <c r="AT37" s="177"/>
    </row>
    <row r="38" spans="2:55" s="3" customFormat="1" ht="18.75" customHeight="1" x14ac:dyDescent="0.2">
      <c r="B38" s="10"/>
      <c r="C38" s="10"/>
      <c r="D38" s="10"/>
      <c r="E38" s="10"/>
      <c r="F38" s="10"/>
      <c r="G38" s="10"/>
      <c r="AJ38" s="153"/>
      <c r="AK38" s="153"/>
      <c r="AL38" s="153"/>
      <c r="AM38" s="154"/>
      <c r="AN38" s="154"/>
      <c r="AO38" s="154"/>
      <c r="AP38" s="154"/>
      <c r="AQ38" s="154"/>
      <c r="AR38" s="154"/>
      <c r="AS38" s="154"/>
      <c r="AT38" s="154"/>
    </row>
    <row r="39" spans="2:55" s="3" customFormat="1" ht="18" customHeight="1" x14ac:dyDescent="0.2">
      <c r="B39" s="10"/>
      <c r="C39" s="10"/>
      <c r="D39" s="10"/>
      <c r="E39" s="10"/>
      <c r="F39" s="10"/>
      <c r="G39" s="10"/>
      <c r="AJ39" s="153"/>
      <c r="AK39" s="153"/>
      <c r="AL39" s="153"/>
      <c r="AM39" s="154"/>
      <c r="AN39" s="154"/>
      <c r="AO39" s="154"/>
      <c r="AP39" s="154"/>
      <c r="AQ39" s="154"/>
      <c r="AR39" s="154"/>
      <c r="AS39" s="154"/>
      <c r="AT39" s="154"/>
    </row>
    <row r="40" spans="2:55" s="3" customFormat="1" ht="18" customHeight="1" x14ac:dyDescent="0.2">
      <c r="B40" s="10"/>
      <c r="C40" s="10"/>
      <c r="D40" s="10"/>
      <c r="E40" s="10"/>
      <c r="F40" s="10"/>
      <c r="G40" s="10"/>
      <c r="AJ40" s="153"/>
      <c r="AK40" s="153"/>
      <c r="AL40" s="153"/>
      <c r="AM40" s="154"/>
      <c r="AN40" s="154"/>
      <c r="AO40" s="154"/>
      <c r="AP40" s="154"/>
      <c r="AQ40" s="154"/>
      <c r="AR40" s="154"/>
      <c r="AS40" s="154"/>
      <c r="AT40" s="154"/>
    </row>
    <row r="41" spans="2:55" s="3" customFormat="1" ht="18" customHeight="1" x14ac:dyDescent="0.2">
      <c r="B41" s="10"/>
      <c r="C41" s="10"/>
      <c r="D41" s="10"/>
      <c r="E41" s="10"/>
      <c r="F41" s="10"/>
      <c r="G41" s="10"/>
      <c r="AJ41" s="153"/>
      <c r="AK41" s="153"/>
      <c r="AL41" s="153"/>
      <c r="AM41" s="154"/>
      <c r="AN41" s="154"/>
      <c r="AO41" s="154"/>
      <c r="AP41" s="154"/>
      <c r="AQ41" s="154"/>
      <c r="AR41" s="154"/>
      <c r="AS41" s="154"/>
      <c r="AT41" s="154"/>
    </row>
    <row r="42" spans="2:55" s="3" customFormat="1" ht="18" customHeight="1" x14ac:dyDescent="0.2">
      <c r="B42" s="10"/>
      <c r="C42" s="10"/>
      <c r="D42" s="10"/>
      <c r="E42" s="10"/>
      <c r="F42" s="10"/>
      <c r="G42" s="10"/>
      <c r="AJ42" s="153"/>
      <c r="AK42" s="153"/>
      <c r="AL42" s="153"/>
      <c r="AM42" s="154"/>
      <c r="AN42" s="154"/>
      <c r="AO42" s="154"/>
      <c r="AP42" s="154"/>
      <c r="AQ42" s="154"/>
      <c r="AR42" s="154"/>
      <c r="AS42" s="154"/>
      <c r="AT42" s="154"/>
    </row>
  </sheetData>
  <sheetProtection algorithmName="SHA-512" hashValue="zw0tVXJY8u5qvMHmjJeVCqdvwIGcf7pWW53kvuZfvvrZ9Vm9ZEcGlJkp896flQqGd1z8dnYKgtype2zIAUTUwQ==" saltValue="6u5c863+pLHSqAaO9JE00g==" spinCount="100000" sheet="1" objects="1" scenarios="1"/>
  <mergeCells count="52">
    <mergeCell ref="AJ2:BB2"/>
    <mergeCell ref="L5:U5"/>
    <mergeCell ref="W5:BC5"/>
    <mergeCell ref="B5:K5"/>
    <mergeCell ref="AJ1:BB1"/>
    <mergeCell ref="A3:BC3"/>
    <mergeCell ref="B37:T37"/>
    <mergeCell ref="U37:AI37"/>
    <mergeCell ref="AJ37:AK37"/>
    <mergeCell ref="B22:AM22"/>
    <mergeCell ref="B23:AM23"/>
    <mergeCell ref="D27:AJ27"/>
    <mergeCell ref="B24:C24"/>
    <mergeCell ref="D24:AJ24"/>
    <mergeCell ref="B25:C25"/>
    <mergeCell ref="D25:AJ25"/>
    <mergeCell ref="D26:AJ26"/>
    <mergeCell ref="B35:T35"/>
    <mergeCell ref="U35:AI35"/>
    <mergeCell ref="AJ35:AK35"/>
    <mergeCell ref="B20:T20"/>
    <mergeCell ref="B11:J11"/>
    <mergeCell ref="R11:BC11"/>
    <mergeCell ref="BD10:BE10"/>
    <mergeCell ref="R9:BC9"/>
    <mergeCell ref="L11:O11"/>
    <mergeCell ref="P11:Q11"/>
    <mergeCell ref="U20:AI20"/>
    <mergeCell ref="AJ20:AK20"/>
    <mergeCell ref="AU20:AV20"/>
    <mergeCell ref="L14:AU14"/>
    <mergeCell ref="AV14:AY14"/>
    <mergeCell ref="B7:J7"/>
    <mergeCell ref="B9:J9"/>
    <mergeCell ref="L9:O9"/>
    <mergeCell ref="R7:BC7"/>
    <mergeCell ref="L7:O7"/>
    <mergeCell ref="P7:Q7"/>
    <mergeCell ref="P9:Q9"/>
    <mergeCell ref="AU35:AV35"/>
    <mergeCell ref="B29:T29"/>
    <mergeCell ref="U29:AI29"/>
    <mergeCell ref="AJ29:AK29"/>
    <mergeCell ref="AU29:AV29"/>
    <mergeCell ref="B31:T31"/>
    <mergeCell ref="U31:AI31"/>
    <mergeCell ref="AJ31:AK31"/>
    <mergeCell ref="AU31:AV31"/>
    <mergeCell ref="B33:T33"/>
    <mergeCell ref="U33:AI33"/>
    <mergeCell ref="AJ33:AK33"/>
    <mergeCell ref="AU33:AV33"/>
  </mergeCells>
  <phoneticPr fontId="3"/>
  <conditionalFormatting sqref="L5">
    <cfRule type="expression" dxfId="30" priority="21" stopIfTrue="1">
      <formula>L5=""</formula>
    </cfRule>
  </conditionalFormatting>
  <conditionalFormatting sqref="B24:C25">
    <cfRule type="expression" dxfId="29" priority="6" stopIfTrue="1">
      <formula>AND($B$24="□",$B$25="□")</formula>
    </cfRule>
  </conditionalFormatting>
  <conditionalFormatting sqref="L11:O11">
    <cfRule type="expression" dxfId="28" priority="5">
      <formula>$L$11=""</formula>
    </cfRule>
  </conditionalFormatting>
  <conditionalFormatting sqref="B26">
    <cfRule type="expression" dxfId="27" priority="4">
      <formula>AND($N$4="□",$W$4="□",$AF$4="□",$AL$4="□",$AR$4="□",#REF!="□")</formula>
    </cfRule>
  </conditionalFormatting>
  <conditionalFormatting sqref="B25:AK27">
    <cfRule type="expression" dxfId="26" priority="3">
      <formula>$B$24="■"</formula>
    </cfRule>
  </conditionalFormatting>
  <conditionalFormatting sqref="B24:AK24">
    <cfRule type="expression" dxfId="25" priority="2">
      <formula>$B$25="■"</formula>
    </cfRule>
  </conditionalFormatting>
  <conditionalFormatting sqref="AV14:AY14">
    <cfRule type="expression" dxfId="24" priority="1" stopIfTrue="1">
      <formula>$AV$14="□"</formula>
    </cfRule>
  </conditionalFormatting>
  <dataValidations count="4">
    <dataValidation type="list" allowBlank="1" showInputMessage="1" showErrorMessage="1" sqref="B24:B25 AV14:AY14" xr:uid="{00000000-0002-0000-0100-000001000000}">
      <formula1>"□,■"</formula1>
    </dataValidation>
    <dataValidation type="custom" imeMode="disabled" allowBlank="1" showInputMessage="1" showErrorMessage="1" errorTitle="入力エラー" error="小数点は第二位まで、三位以下切り捨てで入力して下さい。" sqref="L5:U5" xr:uid="{00000000-0002-0000-0100-000002000000}">
      <formula1>L5-ROUNDDOWN(L5,2)=0</formula1>
    </dataValidation>
    <dataValidation imeMode="disabled" allowBlank="1" showInputMessage="1" showErrorMessage="1" sqref="U37:AI37 U29:U31 U20:AI27 V29:AI35 U33:U35" xr:uid="{00000000-0002-0000-0100-000003000000}"/>
    <dataValidation type="whole" imeMode="off" operator="greaterThanOrEqual" allowBlank="1" showInputMessage="1" showErrorMessage="1" error="半角整数を入力してください。" prompt="賃貸住宅の個数を半角数字を入力してください。" sqref="L11:O12"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topLeftCell="A31" zoomScale="55" zoomScaleNormal="100" zoomScaleSheetLayoutView="55" workbookViewId="0">
      <selection activeCell="A150" sqref="A150"/>
    </sheetView>
  </sheetViews>
  <sheetFormatPr defaultColWidth="9" defaultRowHeight="13" x14ac:dyDescent="0.2"/>
  <cols>
    <col min="1" max="1" width="7.1796875" style="19" bestFit="1" customWidth="1"/>
    <col min="2" max="2" width="9.08984375" style="19" customWidth="1"/>
    <col min="3" max="3" width="11.1796875" style="19" customWidth="1"/>
    <col min="4" max="4" width="18.90625" style="19" customWidth="1"/>
    <col min="5" max="5" width="7.90625" style="19" customWidth="1"/>
    <col min="6" max="6" width="7.6328125" style="19" customWidth="1"/>
    <col min="7" max="7" width="3" style="19" bestFit="1" customWidth="1"/>
    <col min="8" max="8" width="7.6328125" style="19" customWidth="1"/>
    <col min="9" max="9" width="2.36328125" style="19" bestFit="1" customWidth="1"/>
    <col min="10" max="10" width="8.6328125" style="19" customWidth="1"/>
    <col min="11" max="11" width="7.08984375" style="19" customWidth="1"/>
    <col min="12" max="12" width="11" style="19" customWidth="1"/>
    <col min="13" max="13" width="7.08984375" style="19" customWidth="1"/>
    <col min="14" max="14" width="10.90625" style="19" customWidth="1"/>
    <col min="15" max="15" width="7.08984375" style="19" customWidth="1"/>
    <col min="16" max="16" width="10.90625" style="19" customWidth="1"/>
    <col min="17" max="17" width="7.08984375" style="19" customWidth="1"/>
    <col min="18" max="18" width="10.90625" style="19" customWidth="1"/>
    <col min="19" max="19" width="7.08984375" style="19" customWidth="1"/>
    <col min="20" max="20" width="10.90625" style="19" customWidth="1"/>
    <col min="21" max="21" width="7.08984375" style="19" customWidth="1"/>
    <col min="22" max="22" width="10.90625" style="19" customWidth="1"/>
    <col min="23" max="23" width="7.08984375" style="19" customWidth="1"/>
    <col min="24" max="24" width="10.90625" style="19" customWidth="1"/>
    <col min="25" max="25" width="7.08984375" style="19" customWidth="1"/>
    <col min="26" max="26" width="10.90625" style="19" customWidth="1"/>
    <col min="27" max="27" width="7.08984375" style="19" customWidth="1"/>
    <col min="28" max="28" width="10.90625" style="19" customWidth="1"/>
    <col min="29" max="29" width="7.08984375" style="19" customWidth="1"/>
    <col min="30" max="30" width="10.90625" style="19" customWidth="1"/>
    <col min="31" max="31" width="2.453125" style="28" customWidth="1"/>
    <col min="32" max="33" width="17.453125" style="19" customWidth="1"/>
    <col min="34" max="63" width="2.6328125" style="19" customWidth="1"/>
    <col min="64" max="16384" width="9" style="19"/>
  </cols>
  <sheetData>
    <row r="1" spans="2:33" s="9" customFormat="1" ht="18.75" customHeight="1" x14ac:dyDescent="0.2">
      <c r="B1" s="8" t="s">
        <v>150</v>
      </c>
      <c r="C1" s="8"/>
      <c r="D1" s="8"/>
      <c r="E1" s="8"/>
      <c r="F1" s="8"/>
      <c r="G1" s="8"/>
      <c r="H1" s="8"/>
      <c r="I1" s="8"/>
      <c r="J1" s="8"/>
      <c r="K1" s="8"/>
      <c r="L1" s="8"/>
      <c r="M1" s="8"/>
      <c r="N1" s="8"/>
      <c r="O1" s="8"/>
      <c r="P1" s="8"/>
      <c r="Q1" s="8"/>
      <c r="R1" s="8"/>
      <c r="S1" s="8"/>
      <c r="T1" s="8"/>
      <c r="U1" s="8"/>
      <c r="V1" s="8"/>
      <c r="W1" s="8"/>
      <c r="X1" s="297" t="str">
        <f>'様式第１｜交付申請書'!$BM$2</f>
        <v>事業番号</v>
      </c>
      <c r="Y1" s="298"/>
      <c r="Z1" s="810" t="str">
        <f>'様式第１｜交付申請書'!$BO$2&amp;""</f>
        <v/>
      </c>
      <c r="AA1" s="810"/>
      <c r="AB1" s="810"/>
      <c r="AC1" s="810"/>
      <c r="AD1" s="810"/>
      <c r="AE1" s="810"/>
      <c r="AF1" s="810"/>
      <c r="AG1" s="155"/>
    </row>
    <row r="2" spans="2:33" s="9" customFormat="1" ht="18.75" customHeight="1" x14ac:dyDescent="0.2">
      <c r="B2" s="8"/>
      <c r="C2" s="8"/>
      <c r="D2" s="8"/>
      <c r="E2" s="8"/>
      <c r="F2" s="8"/>
      <c r="G2" s="8"/>
      <c r="H2" s="8"/>
      <c r="I2" s="8"/>
      <c r="J2" s="8"/>
      <c r="K2" s="8"/>
      <c r="L2" s="8"/>
      <c r="M2" s="8"/>
      <c r="N2" s="8"/>
      <c r="O2" s="8"/>
      <c r="P2" s="8"/>
      <c r="Q2" s="8"/>
      <c r="R2" s="8"/>
      <c r="S2" s="8"/>
      <c r="T2" s="8"/>
      <c r="U2" s="8"/>
      <c r="V2" s="8"/>
      <c r="W2" s="8"/>
      <c r="X2" s="297" t="str">
        <f>'様式第１｜交付申請書'!$BM$3</f>
        <v>申請者名</v>
      </c>
      <c r="Y2" s="298"/>
      <c r="Z2" s="810" t="str">
        <f>'様式第１｜交付申請書'!$BO$3&amp;""</f>
        <v/>
      </c>
      <c r="AA2" s="810"/>
      <c r="AB2" s="810"/>
      <c r="AC2" s="810"/>
      <c r="AD2" s="810"/>
      <c r="AE2" s="810"/>
      <c r="AF2" s="810"/>
      <c r="AG2" s="295" t="str">
        <f>IF(OR('様式第１｜交付申請書'!BD15&lt;&gt;"",'様式第１｜交付申請書'!AJ55&lt;&gt;""),'様式第１｜交付申請書'!BD15&amp;RIGHT(TRIM('様式第１｜交付申請書'!N55&amp;'様式第１｜交付申請書'!Y55&amp;'様式第１｜交付申請書'!AJ55),4),"")</f>
        <v/>
      </c>
    </row>
    <row r="3" spans="2:33" s="9" customFormat="1" ht="20.25" customHeight="1" x14ac:dyDescent="0.2">
      <c r="B3" s="814" t="s">
        <v>53</v>
      </c>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row>
    <row r="4" spans="2:33" s="13" customFormat="1" ht="5.25" customHeight="1" collapsed="1" x14ac:dyDescent="0.25">
      <c r="B4" s="281"/>
      <c r="C4" s="283"/>
      <c r="D4" s="283"/>
      <c r="E4" s="283"/>
      <c r="F4" s="283"/>
      <c r="G4" s="283"/>
      <c r="H4" s="283"/>
      <c r="I4" s="283"/>
      <c r="J4" s="283"/>
      <c r="K4" s="285"/>
      <c r="L4" s="285"/>
      <c r="M4" s="285"/>
      <c r="N4" s="285"/>
      <c r="O4" s="285"/>
      <c r="P4" s="285"/>
      <c r="Q4" s="286"/>
      <c r="R4" s="286"/>
      <c r="S4" s="286"/>
      <c r="T4" s="286"/>
      <c r="U4" s="286"/>
      <c r="V4" s="286"/>
      <c r="W4" s="286"/>
      <c r="X4" s="286"/>
      <c r="Y4" s="286"/>
      <c r="Z4" s="286"/>
      <c r="AA4" s="286"/>
      <c r="AB4" s="286"/>
      <c r="AC4" s="286"/>
      <c r="AD4" s="286"/>
      <c r="AE4" s="287"/>
      <c r="AF4" s="288"/>
      <c r="AG4" s="285"/>
    </row>
    <row r="5" spans="2:33" s="20" customFormat="1" ht="19" collapsed="1" x14ac:dyDescent="0.25">
      <c r="B5" s="282" t="s">
        <v>145</v>
      </c>
      <c r="C5" s="283"/>
      <c r="D5" s="283"/>
      <c r="E5" s="283"/>
      <c r="F5" s="283"/>
      <c r="G5" s="283"/>
      <c r="H5" s="283"/>
      <c r="I5" s="283"/>
      <c r="J5" s="283"/>
      <c r="K5" s="551"/>
      <c r="L5" s="284" t="s">
        <v>140</v>
      </c>
      <c r="M5" s="285"/>
      <c r="N5" s="285"/>
      <c r="O5" s="525"/>
      <c r="P5" s="284" t="s">
        <v>7</v>
      </c>
      <c r="Q5" s="26"/>
      <c r="R5" s="26"/>
      <c r="S5" s="26"/>
      <c r="T5" s="26"/>
      <c r="U5" s="26"/>
      <c r="V5" s="26"/>
      <c r="W5" s="26"/>
      <c r="X5" s="26"/>
      <c r="Y5" s="26"/>
      <c r="Z5" s="26"/>
      <c r="AA5" s="26"/>
      <c r="AB5" s="26"/>
      <c r="AC5" s="26"/>
      <c r="AD5" s="26"/>
      <c r="AE5" s="27"/>
      <c r="AF5" s="45" t="s">
        <v>57</v>
      </c>
      <c r="AG5" s="21"/>
    </row>
    <row r="6" spans="2:33" s="13" customFormat="1" ht="5.25" customHeight="1" collapsed="1" x14ac:dyDescent="0.25">
      <c r="B6" s="281"/>
      <c r="C6" s="283"/>
      <c r="D6" s="283"/>
      <c r="E6" s="283"/>
      <c r="F6" s="283"/>
      <c r="G6" s="283"/>
      <c r="H6" s="283"/>
      <c r="I6" s="283"/>
      <c r="J6" s="283"/>
      <c r="K6" s="285"/>
      <c r="L6" s="285"/>
      <c r="M6" s="285"/>
      <c r="N6" s="285"/>
      <c r="O6" s="285"/>
      <c r="P6" s="285"/>
      <c r="Q6" s="286"/>
      <c r="R6" s="286"/>
      <c r="S6" s="286"/>
      <c r="T6" s="286"/>
      <c r="U6" s="286"/>
      <c r="V6" s="286"/>
      <c r="W6" s="286"/>
      <c r="X6" s="286"/>
      <c r="Y6" s="286"/>
      <c r="Z6" s="286"/>
      <c r="AA6" s="286"/>
      <c r="AB6" s="286"/>
      <c r="AC6" s="286"/>
      <c r="AD6" s="286"/>
      <c r="AE6" s="287"/>
      <c r="AF6" s="288"/>
      <c r="AG6" s="285"/>
    </row>
    <row r="7" spans="2:33" s="20" customFormat="1" ht="23.25" customHeight="1" x14ac:dyDescent="0.2">
      <c r="B7" s="866" t="s">
        <v>9</v>
      </c>
      <c r="C7" s="867"/>
      <c r="D7" s="867"/>
      <c r="E7" s="867"/>
      <c r="F7" s="867"/>
      <c r="G7" s="867"/>
      <c r="H7" s="867"/>
      <c r="I7" s="867"/>
      <c r="J7" s="867"/>
      <c r="K7" s="861"/>
      <c r="L7" s="861"/>
      <c r="M7" s="861"/>
      <c r="N7" s="861"/>
      <c r="O7" s="861"/>
      <c r="P7" s="861"/>
      <c r="Q7" s="861"/>
      <c r="R7" s="861"/>
      <c r="S7" s="861"/>
      <c r="T7" s="861"/>
      <c r="U7" s="861"/>
      <c r="V7" s="861"/>
      <c r="W7" s="861"/>
      <c r="X7" s="861"/>
      <c r="Y7" s="861"/>
      <c r="Z7" s="868"/>
      <c r="AA7" s="861"/>
      <c r="AB7" s="861"/>
      <c r="AC7" s="861"/>
      <c r="AD7" s="861"/>
      <c r="AE7" s="137"/>
      <c r="AF7" s="552" t="s">
        <v>52</v>
      </c>
      <c r="AG7" s="134" t="str">
        <f>IF(K7="","",COUNTA(K7:AD7))</f>
        <v/>
      </c>
    </row>
    <row r="8" spans="2:33" s="20" customFormat="1" ht="23.25" customHeight="1" thickBot="1" x14ac:dyDescent="0.25">
      <c r="B8" s="869" t="s">
        <v>45</v>
      </c>
      <c r="C8" s="870"/>
      <c r="D8" s="870"/>
      <c r="E8" s="870"/>
      <c r="F8" s="870"/>
      <c r="G8" s="870"/>
      <c r="H8" s="870"/>
      <c r="I8" s="870"/>
      <c r="J8" s="870"/>
      <c r="K8" s="862"/>
      <c r="L8" s="862"/>
      <c r="M8" s="862"/>
      <c r="N8" s="862"/>
      <c r="O8" s="862"/>
      <c r="P8" s="862"/>
      <c r="Q8" s="862"/>
      <c r="R8" s="862"/>
      <c r="S8" s="862"/>
      <c r="T8" s="862"/>
      <c r="U8" s="862"/>
      <c r="V8" s="862"/>
      <c r="W8" s="862"/>
      <c r="X8" s="862"/>
      <c r="Y8" s="862"/>
      <c r="Z8" s="863"/>
      <c r="AA8" s="862"/>
      <c r="AB8" s="862"/>
      <c r="AC8" s="862"/>
      <c r="AD8" s="862"/>
      <c r="AE8" s="137"/>
      <c r="AF8" s="552" t="s">
        <v>14</v>
      </c>
      <c r="AG8" s="134" t="str">
        <f>IF(K8="","",SUM(K8:AD8))</f>
        <v/>
      </c>
    </row>
    <row r="9" spans="2:33" s="20" customFormat="1" ht="24" customHeight="1" thickTop="1" x14ac:dyDescent="0.25">
      <c r="B9" s="871" t="s">
        <v>82</v>
      </c>
      <c r="C9" s="871"/>
      <c r="D9" s="871"/>
      <c r="E9" s="871"/>
      <c r="F9" s="871"/>
      <c r="G9" s="871"/>
      <c r="H9" s="871"/>
      <c r="I9" s="871"/>
      <c r="J9" s="871"/>
      <c r="K9" s="845">
        <f>SUM(L55:L56)</f>
        <v>0</v>
      </c>
      <c r="L9" s="846"/>
      <c r="M9" s="845">
        <f>SUM(N55:N56)</f>
        <v>0</v>
      </c>
      <c r="N9" s="846"/>
      <c r="O9" s="845">
        <f>SUM(P55:P56)</f>
        <v>0</v>
      </c>
      <c r="P9" s="846"/>
      <c r="Q9" s="872">
        <f>SUM(R55:R56)</f>
        <v>0</v>
      </c>
      <c r="R9" s="873"/>
      <c r="S9" s="845">
        <f>SUM(T55:T56)</f>
        <v>0</v>
      </c>
      <c r="T9" s="846"/>
      <c r="U9" s="845">
        <f>SUM(V55:V56)</f>
        <v>0</v>
      </c>
      <c r="V9" s="846"/>
      <c r="W9" s="845">
        <f>SUM(X55:X56)</f>
        <v>0</v>
      </c>
      <c r="X9" s="846"/>
      <c r="Y9" s="864">
        <f>SUM(Z55:Z56)</f>
        <v>0</v>
      </c>
      <c r="Z9" s="865"/>
      <c r="AA9" s="846">
        <f>SUM(AB55:AB56)</f>
        <v>0</v>
      </c>
      <c r="AB9" s="846"/>
      <c r="AC9" s="846">
        <f>SUM(AD55:AD56)</f>
        <v>0</v>
      </c>
      <c r="AD9" s="846"/>
      <c r="AE9" s="31"/>
      <c r="AF9" s="45"/>
      <c r="AG9" s="21"/>
    </row>
    <row r="10" spans="2:33" s="20" customFormat="1" ht="24" customHeight="1" x14ac:dyDescent="0.25">
      <c r="B10" s="871" t="s">
        <v>162</v>
      </c>
      <c r="C10" s="871"/>
      <c r="D10" s="871"/>
      <c r="E10" s="871"/>
      <c r="F10" s="871"/>
      <c r="G10" s="871"/>
      <c r="H10" s="871"/>
      <c r="I10" s="871"/>
      <c r="J10" s="871"/>
      <c r="K10" s="845">
        <f>SUM(L61:L64)</f>
        <v>0</v>
      </c>
      <c r="L10" s="846"/>
      <c r="M10" s="845">
        <f>SUM(N61:N64)</f>
        <v>0</v>
      </c>
      <c r="N10" s="846"/>
      <c r="O10" s="845">
        <f>SUM(P61:P64)</f>
        <v>0</v>
      </c>
      <c r="P10" s="846"/>
      <c r="Q10" s="845">
        <f>SUM(R61:R64)</f>
        <v>0</v>
      </c>
      <c r="R10" s="846"/>
      <c r="S10" s="845">
        <f>SUM(T61:T64)</f>
        <v>0</v>
      </c>
      <c r="T10" s="846"/>
      <c r="U10" s="845">
        <f>SUM(V61:V64)</f>
        <v>0</v>
      </c>
      <c r="V10" s="846"/>
      <c r="W10" s="845">
        <f>SUM(X61:X64)</f>
        <v>0</v>
      </c>
      <c r="X10" s="846"/>
      <c r="Y10" s="845">
        <f>SUM(Z61:Z64)</f>
        <v>0</v>
      </c>
      <c r="Z10" s="846"/>
      <c r="AA10" s="845">
        <f>SUM(AB61:AB64)</f>
        <v>0</v>
      </c>
      <c r="AB10" s="846"/>
      <c r="AC10" s="845">
        <f>SUM(AD61:AD64)</f>
        <v>0</v>
      </c>
      <c r="AD10" s="846"/>
      <c r="AE10" s="31"/>
      <c r="AF10" s="45"/>
      <c r="AG10" s="21"/>
    </row>
    <row r="11" spans="2:33" s="20" customFormat="1" ht="24" customHeight="1" x14ac:dyDescent="0.25">
      <c r="B11" s="874" t="s">
        <v>118</v>
      </c>
      <c r="C11" s="874"/>
      <c r="D11" s="874"/>
      <c r="E11" s="874"/>
      <c r="F11" s="874"/>
      <c r="G11" s="874"/>
      <c r="H11" s="874"/>
      <c r="I11" s="874"/>
      <c r="J11" s="874"/>
      <c r="K11" s="845">
        <f>SUM(K9:L10)</f>
        <v>0</v>
      </c>
      <c r="L11" s="846"/>
      <c r="M11" s="845">
        <f>SUM(M9:N10)</f>
        <v>0</v>
      </c>
      <c r="N11" s="846"/>
      <c r="O11" s="845">
        <f>SUM(O9:P10)</f>
        <v>0</v>
      </c>
      <c r="P11" s="846"/>
      <c r="Q11" s="872">
        <f>SUM(Q9:R10)</f>
        <v>0</v>
      </c>
      <c r="R11" s="873"/>
      <c r="S11" s="845">
        <f>SUM(S9:T10)</f>
        <v>0</v>
      </c>
      <c r="T11" s="846"/>
      <c r="U11" s="845">
        <f>SUM(U9:V10)</f>
        <v>0</v>
      </c>
      <c r="V11" s="846"/>
      <c r="W11" s="845">
        <f>SUM(W9:X10)</f>
        <v>0</v>
      </c>
      <c r="X11" s="846"/>
      <c r="Y11" s="864">
        <f>SUM(Y9:Z10)</f>
        <v>0</v>
      </c>
      <c r="Z11" s="865"/>
      <c r="AA11" s="846">
        <f>SUM(AA9:AB10)</f>
        <v>0</v>
      </c>
      <c r="AB11" s="846"/>
      <c r="AC11" s="846">
        <f>SUM(AC9:AD10)</f>
        <v>0</v>
      </c>
      <c r="AD11" s="846"/>
      <c r="AE11" s="31"/>
      <c r="AF11" s="45"/>
      <c r="AG11" s="21"/>
    </row>
    <row r="12" spans="2:33" s="20" customFormat="1" ht="24" customHeight="1" thickBot="1" x14ac:dyDescent="0.3">
      <c r="B12" s="874" t="s">
        <v>164</v>
      </c>
      <c r="C12" s="874"/>
      <c r="D12" s="874"/>
      <c r="E12" s="874"/>
      <c r="F12" s="874"/>
      <c r="G12" s="874"/>
      <c r="H12" s="874"/>
      <c r="I12" s="874"/>
      <c r="J12" s="874"/>
      <c r="K12" s="845">
        <f>ROUNDDOWN(K11/3,0)</f>
        <v>0</v>
      </c>
      <c r="L12" s="846"/>
      <c r="M12" s="845">
        <f>ROUNDDOWN(M11/3,0)</f>
        <v>0</v>
      </c>
      <c r="N12" s="846"/>
      <c r="O12" s="845">
        <f>ROUNDDOWN(O11/3,0)</f>
        <v>0</v>
      </c>
      <c r="P12" s="846"/>
      <c r="Q12" s="872">
        <f>ROUNDDOWN(Q11/3,0)</f>
        <v>0</v>
      </c>
      <c r="R12" s="873"/>
      <c r="S12" s="845">
        <f>ROUNDDOWN(S11/3,0)</f>
        <v>0</v>
      </c>
      <c r="T12" s="846"/>
      <c r="U12" s="845">
        <f>ROUNDDOWN(U11/3,0)</f>
        <v>0</v>
      </c>
      <c r="V12" s="846"/>
      <c r="W12" s="845">
        <f>ROUNDDOWN(W11/3,0)</f>
        <v>0</v>
      </c>
      <c r="X12" s="846"/>
      <c r="Y12" s="864">
        <f>ROUNDDOWN(Y11/3,0)</f>
        <v>0</v>
      </c>
      <c r="Z12" s="865"/>
      <c r="AA12" s="846">
        <f>ROUNDDOWN(AA11/3,0)</f>
        <v>0</v>
      </c>
      <c r="AB12" s="846"/>
      <c r="AC12" s="846">
        <f>ROUNDDOWN(AC11/3,0)</f>
        <v>0</v>
      </c>
      <c r="AD12" s="846"/>
      <c r="AE12" s="31"/>
      <c r="AF12" s="45"/>
      <c r="AG12" s="21"/>
    </row>
    <row r="13" spans="2:33" s="20" customFormat="1" ht="34.5" customHeight="1" thickTop="1" thickBot="1" x14ac:dyDescent="0.3">
      <c r="B13" s="887" t="s">
        <v>119</v>
      </c>
      <c r="C13" s="888"/>
      <c r="D13" s="888"/>
      <c r="E13" s="888"/>
      <c r="F13" s="888"/>
      <c r="G13" s="888"/>
      <c r="H13" s="888"/>
      <c r="I13" s="888"/>
      <c r="J13" s="889"/>
      <c r="K13" s="875">
        <f>MIN(K12,150000)</f>
        <v>0</v>
      </c>
      <c r="L13" s="876"/>
      <c r="M13" s="875">
        <f>MIN(M12,150000)</f>
        <v>0</v>
      </c>
      <c r="N13" s="876"/>
      <c r="O13" s="875">
        <f>MIN(O12,150000)</f>
        <v>0</v>
      </c>
      <c r="P13" s="876"/>
      <c r="Q13" s="877">
        <f>MIN(Q12,150000)</f>
        <v>0</v>
      </c>
      <c r="R13" s="878"/>
      <c r="S13" s="875">
        <f>MIN(S12,150000)</f>
        <v>0</v>
      </c>
      <c r="T13" s="876"/>
      <c r="U13" s="875">
        <f>MIN(U12,150000)</f>
        <v>0</v>
      </c>
      <c r="V13" s="876"/>
      <c r="W13" s="875">
        <f>MIN(W12,150000)</f>
        <v>0</v>
      </c>
      <c r="X13" s="876"/>
      <c r="Y13" s="875">
        <f>MIN(Y12,150000)</f>
        <v>0</v>
      </c>
      <c r="Z13" s="883"/>
      <c r="AA13" s="876">
        <f>MIN(AA12,150000)</f>
        <v>0</v>
      </c>
      <c r="AB13" s="876"/>
      <c r="AC13" s="876">
        <f>MIN(AC12,150000)</f>
        <v>0</v>
      </c>
      <c r="AD13" s="886"/>
      <c r="AE13" s="31"/>
      <c r="AF13" s="880" t="s">
        <v>121</v>
      </c>
      <c r="AG13" s="881"/>
    </row>
    <row r="14" spans="2:33" s="20" customFormat="1" ht="30" customHeight="1" thickTop="1" thickBot="1" x14ac:dyDescent="0.25">
      <c r="B14" s="882" t="s">
        <v>120</v>
      </c>
      <c r="C14" s="871"/>
      <c r="D14" s="871"/>
      <c r="E14" s="871"/>
      <c r="F14" s="871"/>
      <c r="G14" s="871"/>
      <c r="H14" s="871"/>
      <c r="I14" s="871"/>
      <c r="J14" s="871"/>
      <c r="K14" s="845">
        <f>K13*K8</f>
        <v>0</v>
      </c>
      <c r="L14" s="846"/>
      <c r="M14" s="845">
        <f>M13*M8</f>
        <v>0</v>
      </c>
      <c r="N14" s="846"/>
      <c r="O14" s="845">
        <f>O13*O8</f>
        <v>0</v>
      </c>
      <c r="P14" s="846"/>
      <c r="Q14" s="872">
        <f>Q13*Q8</f>
        <v>0</v>
      </c>
      <c r="R14" s="873"/>
      <c r="S14" s="845">
        <f>S13*S8</f>
        <v>0</v>
      </c>
      <c r="T14" s="846"/>
      <c r="U14" s="845">
        <f>U13*U8</f>
        <v>0</v>
      </c>
      <c r="V14" s="846"/>
      <c r="W14" s="845">
        <f>W13*W8</f>
        <v>0</v>
      </c>
      <c r="X14" s="846"/>
      <c r="Y14" s="845">
        <f>Y13*Y8</f>
        <v>0</v>
      </c>
      <c r="Z14" s="879"/>
      <c r="AA14" s="846">
        <f>AA13*AA8</f>
        <v>0</v>
      </c>
      <c r="AB14" s="846"/>
      <c r="AC14" s="846">
        <f>AC13*AC8</f>
        <v>0</v>
      </c>
      <c r="AD14" s="846"/>
      <c r="AE14" s="138"/>
      <c r="AF14" s="884">
        <f>SUM(K14:AD14)</f>
        <v>0</v>
      </c>
      <c r="AG14" s="885"/>
    </row>
    <row r="15" spans="2:33" s="13" customFormat="1" ht="14.25" customHeight="1" x14ac:dyDescent="0.25">
      <c r="B15" s="39"/>
      <c r="C15" s="39"/>
      <c r="D15" s="38"/>
      <c r="E15" s="38"/>
      <c r="F15" s="37"/>
      <c r="G15" s="37"/>
      <c r="H15" s="37"/>
      <c r="I15" s="37"/>
      <c r="J15" s="36"/>
      <c r="K15" s="122"/>
      <c r="L15" s="122"/>
      <c r="M15" s="122"/>
      <c r="N15" s="122"/>
      <c r="O15" s="122"/>
      <c r="P15" s="122"/>
      <c r="Q15" s="122"/>
      <c r="R15" s="122"/>
      <c r="S15" s="122"/>
      <c r="T15" s="122"/>
      <c r="U15" s="122"/>
      <c r="V15" s="122"/>
      <c r="W15" s="122"/>
      <c r="X15" s="122"/>
      <c r="Y15" s="122"/>
      <c r="Z15" s="122"/>
      <c r="AA15" s="122"/>
      <c r="AB15" s="122"/>
      <c r="AC15" s="122"/>
      <c r="AD15" s="122"/>
      <c r="AE15" s="122"/>
      <c r="AF15" s="45"/>
      <c r="AG15" s="45"/>
    </row>
    <row r="16" spans="2:33" s="9" customFormat="1" ht="23.25" customHeight="1" x14ac:dyDescent="0.25">
      <c r="B16" s="838" t="s">
        <v>0</v>
      </c>
      <c r="C16" s="838"/>
      <c r="D16" s="847" t="s">
        <v>197</v>
      </c>
      <c r="E16" s="848"/>
      <c r="F16" s="848"/>
      <c r="G16" s="848"/>
      <c r="H16" s="848"/>
      <c r="I16" s="848"/>
      <c r="J16" s="849"/>
      <c r="K16" s="46"/>
      <c r="L16" s="11"/>
      <c r="M16" s="11"/>
      <c r="N16" s="11"/>
      <c r="O16" s="11"/>
      <c r="P16" s="11"/>
      <c r="Q16" s="11"/>
      <c r="R16" s="11"/>
      <c r="S16" s="11"/>
      <c r="T16" s="11"/>
      <c r="U16" s="11"/>
      <c r="V16" s="11"/>
      <c r="W16" s="11"/>
      <c r="X16" s="11"/>
      <c r="Y16" s="11"/>
      <c r="Z16" s="11"/>
      <c r="AA16" s="11"/>
      <c r="AB16" s="11"/>
      <c r="AC16" s="11"/>
      <c r="AD16" s="11"/>
      <c r="AE16" s="21"/>
      <c r="AF16" s="45"/>
      <c r="AG16" s="45"/>
    </row>
    <row r="17" spans="1:33" s="9" customFormat="1" ht="21.75" customHeight="1" x14ac:dyDescent="0.2">
      <c r="B17" s="857" t="str">
        <f>IF(COUNTIF(E19:E26,"err")&gt;0,"グレードと一致しない型番があります。登録番号を確認して下さい。","")</f>
        <v/>
      </c>
      <c r="C17" s="857"/>
      <c r="D17" s="857"/>
      <c r="E17" s="857"/>
      <c r="F17" s="857"/>
      <c r="G17" s="857"/>
      <c r="H17" s="857"/>
      <c r="I17" s="857"/>
      <c r="J17" s="857"/>
      <c r="K17" s="50" t="s">
        <v>13</v>
      </c>
      <c r="L17" s="11"/>
      <c r="M17" s="11"/>
      <c r="N17" s="11"/>
      <c r="O17" s="11"/>
      <c r="P17" s="11"/>
      <c r="Q17" s="11"/>
      <c r="R17" s="11"/>
      <c r="S17" s="11"/>
      <c r="T17" s="11"/>
      <c r="U17" s="11"/>
      <c r="V17" s="11"/>
      <c r="W17" s="11"/>
      <c r="X17" s="11"/>
      <c r="Y17" s="11"/>
      <c r="Z17" s="11"/>
      <c r="AA17" s="11"/>
      <c r="AB17" s="11"/>
      <c r="AC17" s="11"/>
      <c r="AD17" s="11"/>
      <c r="AE17" s="21"/>
      <c r="AF17" s="35"/>
      <c r="AG17" s="35"/>
    </row>
    <row r="18" spans="1:33" s="30" customFormat="1" ht="25.5" customHeight="1" thickBot="1" x14ac:dyDescent="0.25">
      <c r="B18" s="854" t="s">
        <v>1</v>
      </c>
      <c r="C18" s="855"/>
      <c r="D18" s="529" t="s">
        <v>156</v>
      </c>
      <c r="E18" s="553" t="s">
        <v>50</v>
      </c>
      <c r="F18" s="856" t="s">
        <v>16</v>
      </c>
      <c r="G18" s="856"/>
      <c r="H18" s="856"/>
      <c r="I18" s="855"/>
      <c r="J18" s="553" t="s">
        <v>3</v>
      </c>
      <c r="K18" s="530" t="s">
        <v>43</v>
      </c>
      <c r="L18" s="553" t="s">
        <v>5</v>
      </c>
      <c r="M18" s="530" t="s">
        <v>43</v>
      </c>
      <c r="N18" s="553" t="s">
        <v>5</v>
      </c>
      <c r="O18" s="530" t="s">
        <v>43</v>
      </c>
      <c r="P18" s="553" t="s">
        <v>5</v>
      </c>
      <c r="Q18" s="530" t="s">
        <v>43</v>
      </c>
      <c r="R18" s="553" t="s">
        <v>5</v>
      </c>
      <c r="S18" s="530" t="s">
        <v>43</v>
      </c>
      <c r="T18" s="553" t="s">
        <v>5</v>
      </c>
      <c r="U18" s="530" t="s">
        <v>43</v>
      </c>
      <c r="V18" s="553" t="s">
        <v>5</v>
      </c>
      <c r="W18" s="530" t="s">
        <v>43</v>
      </c>
      <c r="X18" s="553" t="s">
        <v>5</v>
      </c>
      <c r="Y18" s="530" t="s">
        <v>43</v>
      </c>
      <c r="Z18" s="553" t="s">
        <v>5</v>
      </c>
      <c r="AA18" s="530" t="s">
        <v>43</v>
      </c>
      <c r="AB18" s="553" t="s">
        <v>5</v>
      </c>
      <c r="AC18" s="530" t="s">
        <v>43</v>
      </c>
      <c r="AD18" s="553" t="s">
        <v>5</v>
      </c>
      <c r="AE18" s="29"/>
      <c r="AF18" s="554" t="s">
        <v>54</v>
      </c>
      <c r="AG18" s="555" t="s">
        <v>55</v>
      </c>
    </row>
    <row r="19" spans="1:33" s="14" customFormat="1" ht="21" customHeight="1" thickTop="1" x14ac:dyDescent="0.2">
      <c r="A19" s="13" t="str">
        <f>IF(D19="","",MAX($A$18:$A18)+1)</f>
        <v/>
      </c>
      <c r="B19" s="850"/>
      <c r="C19" s="851"/>
      <c r="D19" s="32"/>
      <c r="E19" s="263" t="str">
        <f>IF(D19="","",IF(LEFT(D19,1)&amp;RIGHT(D19,1)&lt;&gt;"M5","err",LEFT(D19,1)&amp;RIGHT(D19,1)))</f>
        <v/>
      </c>
      <c r="F19" s="131"/>
      <c r="G19" s="251" t="s">
        <v>2</v>
      </c>
      <c r="H19" s="131"/>
      <c r="I19" s="254" t="s">
        <v>4</v>
      </c>
      <c r="J19" s="265" t="str">
        <f>IF(AND(F19&lt;&gt;"",H19&lt;&gt;""),ROUNDDOWN(F19*H19/1000000,2),"")</f>
        <v/>
      </c>
      <c r="K19" s="123"/>
      <c r="L19" s="255">
        <f t="shared" ref="L19:L26" si="0">IF(AND($J19&lt;&gt;"",K19&lt;&gt;""),$J19*K19,0)</f>
        <v>0</v>
      </c>
      <c r="M19" s="123"/>
      <c r="N19" s="255">
        <f t="shared" ref="N19:N26" si="1">IF(AND($J19&lt;&gt;"",M19&lt;&gt;""),$J19*M19,0)</f>
        <v>0</v>
      </c>
      <c r="O19" s="123"/>
      <c r="P19" s="255">
        <f t="shared" ref="P19:P26" si="2">IF(AND($J19&lt;&gt;"",O19&lt;&gt;""),$J19*O19,0)</f>
        <v>0</v>
      </c>
      <c r="Q19" s="123"/>
      <c r="R19" s="255">
        <f t="shared" ref="R19:R26" si="3">IF(AND($J19&lt;&gt;"",Q19&lt;&gt;""),$J19*Q19,0)</f>
        <v>0</v>
      </c>
      <c r="S19" s="123"/>
      <c r="T19" s="255">
        <f t="shared" ref="T19:T26" si="4">IF(AND($J19&lt;&gt;"",S19&lt;&gt;""),$J19*S19,0)</f>
        <v>0</v>
      </c>
      <c r="U19" s="123"/>
      <c r="V19" s="255">
        <f t="shared" ref="V19:V26" si="5">IF(AND($J19&lt;&gt;"",U19&lt;&gt;""),$J19*U19,0)</f>
        <v>0</v>
      </c>
      <c r="W19" s="123"/>
      <c r="X19" s="255">
        <f t="shared" ref="X19:X26" si="6">IF(AND($J19&lt;&gt;"",W19&lt;&gt;""),$J19*W19,0)</f>
        <v>0</v>
      </c>
      <c r="Y19" s="123"/>
      <c r="Z19" s="255">
        <f t="shared" ref="Z19:Z26" si="7">IF(AND($J19&lt;&gt;"",Y19&lt;&gt;""),$J19*Y19,0)</f>
        <v>0</v>
      </c>
      <c r="AA19" s="123"/>
      <c r="AB19" s="255">
        <f t="shared" ref="AB19:AB26" si="8">IF(AND($J19&lt;&gt;"",AA19&lt;&gt;""),$J19*AA19,0)</f>
        <v>0</v>
      </c>
      <c r="AC19" s="123"/>
      <c r="AD19" s="255">
        <f t="shared" ref="AD19:AD26" si="9">IF(AND($J19&lt;&gt;"",AC19&lt;&gt;""),$J19*AC19,0)</f>
        <v>0</v>
      </c>
      <c r="AE19" s="47"/>
      <c r="AF19" s="261">
        <f>SUM(K19*$K$8,M19*$M$8,O19*$O$8,Q19*$Q$8,S19*$S$8,U19*$U$8,W19*$W$8,Y19*$Y$8,AA19*$AA$8,AC19*$AC$8)</f>
        <v>0</v>
      </c>
      <c r="AG19" s="262">
        <f>SUM(L19*$K$8,N19*$M$8,P19*$O$8,R19*$Q$8,T19*$S$8,V19*$U$8,X19*$W$8,Z19*$Y$8,AB19*$AA$8,AD19*$AC$8)</f>
        <v>0</v>
      </c>
    </row>
    <row r="20" spans="1:33" s="14" customFormat="1" ht="21" customHeight="1" x14ac:dyDescent="0.2">
      <c r="A20" s="13" t="str">
        <f>IF(D20="","",MAX($A$18:$A19)+1)</f>
        <v/>
      </c>
      <c r="B20" s="852"/>
      <c r="C20" s="853"/>
      <c r="D20" s="33"/>
      <c r="E20" s="264" t="str">
        <f t="shared" ref="E20:E26" si="10">IF(D20="","",IF(LEFT(D20,1)&amp;RIGHT(D20,1)&lt;&gt;"M5","err",LEFT(D20,1)&amp;RIGHT(D20,1)))</f>
        <v/>
      </c>
      <c r="F20" s="129"/>
      <c r="G20" s="252" t="s">
        <v>2</v>
      </c>
      <c r="H20" s="129"/>
      <c r="I20" s="256" t="s">
        <v>4</v>
      </c>
      <c r="J20" s="266" t="str">
        <f t="shared" ref="J20:J26" si="11">IF(AND(F20&lt;&gt;"",H20&lt;&gt;""),ROUNDDOWN(F20*H20/1000000,2),"")</f>
        <v/>
      </c>
      <c r="K20" s="124"/>
      <c r="L20" s="257">
        <f t="shared" si="0"/>
        <v>0</v>
      </c>
      <c r="M20" s="124"/>
      <c r="N20" s="519">
        <f t="shared" si="1"/>
        <v>0</v>
      </c>
      <c r="O20" s="124"/>
      <c r="P20" s="257">
        <f t="shared" si="2"/>
        <v>0</v>
      </c>
      <c r="Q20" s="124"/>
      <c r="R20" s="257">
        <f t="shared" si="3"/>
        <v>0</v>
      </c>
      <c r="S20" s="124"/>
      <c r="T20" s="257">
        <f t="shared" si="4"/>
        <v>0</v>
      </c>
      <c r="U20" s="124"/>
      <c r="V20" s="257">
        <f t="shared" si="5"/>
        <v>0</v>
      </c>
      <c r="W20" s="124"/>
      <c r="X20" s="257">
        <f t="shared" si="6"/>
        <v>0</v>
      </c>
      <c r="Y20" s="124"/>
      <c r="Z20" s="257">
        <f t="shared" si="7"/>
        <v>0</v>
      </c>
      <c r="AA20" s="124"/>
      <c r="AB20" s="257">
        <f t="shared" si="8"/>
        <v>0</v>
      </c>
      <c r="AC20" s="124"/>
      <c r="AD20" s="257">
        <f t="shared" si="9"/>
        <v>0</v>
      </c>
      <c r="AE20" s="260"/>
      <c r="AF20" s="261">
        <f t="shared" ref="AF20:AF26" si="12">SUM(K20*$K$8,M20*$M$8,O20*$O$8,Q20*$Q$8,S20*$S$8,U20*$U$8,W20*$W$8,Y20*$Y$8,AA20*$AA$8,AC20*$AC$8)</f>
        <v>0</v>
      </c>
      <c r="AG20" s="262">
        <f t="shared" ref="AG20:AG26" si="13">SUM(L20*$K$8,N20*$M$8,P20*$O$8,R20*$Q$8,T20*$S$8,V20*$U$8,X20*$W$8,Z20*$Y$8,AB20*$AA$8,AD20*$AC$8)</f>
        <v>0</v>
      </c>
    </row>
    <row r="21" spans="1:33" s="14" customFormat="1" ht="21" customHeight="1" x14ac:dyDescent="0.2">
      <c r="A21" s="13" t="str">
        <f>IF(D21="","",MAX($A$18:$A20)+1)</f>
        <v/>
      </c>
      <c r="B21" s="852"/>
      <c r="C21" s="853"/>
      <c r="D21" s="33"/>
      <c r="E21" s="264" t="str">
        <f t="shared" si="10"/>
        <v/>
      </c>
      <c r="F21" s="129"/>
      <c r="G21" s="252" t="s">
        <v>2</v>
      </c>
      <c r="H21" s="129"/>
      <c r="I21" s="256" t="s">
        <v>4</v>
      </c>
      <c r="J21" s="266" t="str">
        <f t="shared" si="11"/>
        <v/>
      </c>
      <c r="K21" s="124"/>
      <c r="L21" s="257">
        <f t="shared" si="0"/>
        <v>0</v>
      </c>
      <c r="M21" s="124"/>
      <c r="N21" s="257">
        <f t="shared" si="1"/>
        <v>0</v>
      </c>
      <c r="O21" s="124"/>
      <c r="P21" s="257">
        <f t="shared" si="2"/>
        <v>0</v>
      </c>
      <c r="Q21" s="124"/>
      <c r="R21" s="257">
        <f t="shared" si="3"/>
        <v>0</v>
      </c>
      <c r="S21" s="124"/>
      <c r="T21" s="257">
        <f t="shared" si="4"/>
        <v>0</v>
      </c>
      <c r="U21" s="124"/>
      <c r="V21" s="257">
        <f t="shared" si="5"/>
        <v>0</v>
      </c>
      <c r="W21" s="124"/>
      <c r="X21" s="257">
        <f t="shared" si="6"/>
        <v>0</v>
      </c>
      <c r="Y21" s="124"/>
      <c r="Z21" s="257">
        <f t="shared" si="7"/>
        <v>0</v>
      </c>
      <c r="AA21" s="124"/>
      <c r="AB21" s="257">
        <f t="shared" si="8"/>
        <v>0</v>
      </c>
      <c r="AC21" s="124"/>
      <c r="AD21" s="257">
        <f t="shared" si="9"/>
        <v>0</v>
      </c>
      <c r="AE21" s="260"/>
      <c r="AF21" s="261">
        <f t="shared" si="12"/>
        <v>0</v>
      </c>
      <c r="AG21" s="262">
        <f t="shared" si="13"/>
        <v>0</v>
      </c>
    </row>
    <row r="22" spans="1:33" s="14" customFormat="1" ht="21" customHeight="1" x14ac:dyDescent="0.2">
      <c r="A22" s="13" t="str">
        <f>IF(D22="","",MAX($A$18:$A21)+1)</f>
        <v/>
      </c>
      <c r="B22" s="852"/>
      <c r="C22" s="853"/>
      <c r="D22" s="33"/>
      <c r="E22" s="264" t="str">
        <f t="shared" si="10"/>
        <v/>
      </c>
      <c r="F22" s="129"/>
      <c r="G22" s="252" t="s">
        <v>2</v>
      </c>
      <c r="H22" s="129"/>
      <c r="I22" s="256" t="s">
        <v>4</v>
      </c>
      <c r="J22" s="266" t="str">
        <f t="shared" si="11"/>
        <v/>
      </c>
      <c r="K22" s="124"/>
      <c r="L22" s="257">
        <f t="shared" si="0"/>
        <v>0</v>
      </c>
      <c r="M22" s="124"/>
      <c r="N22" s="257">
        <f t="shared" si="1"/>
        <v>0</v>
      </c>
      <c r="O22" s="124"/>
      <c r="P22" s="257">
        <f t="shared" si="2"/>
        <v>0</v>
      </c>
      <c r="Q22" s="124"/>
      <c r="R22" s="257">
        <f t="shared" si="3"/>
        <v>0</v>
      </c>
      <c r="S22" s="124"/>
      <c r="T22" s="257">
        <f t="shared" si="4"/>
        <v>0</v>
      </c>
      <c r="U22" s="124"/>
      <c r="V22" s="257">
        <f t="shared" si="5"/>
        <v>0</v>
      </c>
      <c r="W22" s="124"/>
      <c r="X22" s="257">
        <f t="shared" si="6"/>
        <v>0</v>
      </c>
      <c r="Y22" s="124"/>
      <c r="Z22" s="257">
        <f t="shared" si="7"/>
        <v>0</v>
      </c>
      <c r="AA22" s="124"/>
      <c r="AB22" s="257">
        <f t="shared" si="8"/>
        <v>0</v>
      </c>
      <c r="AC22" s="124"/>
      <c r="AD22" s="257">
        <f t="shared" si="9"/>
        <v>0</v>
      </c>
      <c r="AE22" s="260"/>
      <c r="AF22" s="261">
        <f t="shared" si="12"/>
        <v>0</v>
      </c>
      <c r="AG22" s="262">
        <f t="shared" si="13"/>
        <v>0</v>
      </c>
    </row>
    <row r="23" spans="1:33" s="14" customFormat="1" ht="21" customHeight="1" x14ac:dyDescent="0.2">
      <c r="A23" s="13" t="str">
        <f>IF(D23="","",MAX($A$18:$A22)+1)</f>
        <v/>
      </c>
      <c r="B23" s="852"/>
      <c r="C23" s="853"/>
      <c r="D23" s="33"/>
      <c r="E23" s="264" t="str">
        <f t="shared" si="10"/>
        <v/>
      </c>
      <c r="F23" s="129"/>
      <c r="G23" s="252" t="s">
        <v>2</v>
      </c>
      <c r="H23" s="129"/>
      <c r="I23" s="256" t="s">
        <v>4</v>
      </c>
      <c r="J23" s="266" t="str">
        <f t="shared" si="11"/>
        <v/>
      </c>
      <c r="K23" s="124"/>
      <c r="L23" s="257">
        <f t="shared" si="0"/>
        <v>0</v>
      </c>
      <c r="M23" s="124"/>
      <c r="N23" s="257">
        <f t="shared" si="1"/>
        <v>0</v>
      </c>
      <c r="O23" s="124"/>
      <c r="P23" s="257">
        <f t="shared" si="2"/>
        <v>0</v>
      </c>
      <c r="Q23" s="124"/>
      <c r="R23" s="257">
        <f t="shared" si="3"/>
        <v>0</v>
      </c>
      <c r="S23" s="124"/>
      <c r="T23" s="257">
        <f t="shared" si="4"/>
        <v>0</v>
      </c>
      <c r="U23" s="124"/>
      <c r="V23" s="257">
        <f t="shared" si="5"/>
        <v>0</v>
      </c>
      <c r="W23" s="124"/>
      <c r="X23" s="257">
        <f t="shared" si="6"/>
        <v>0</v>
      </c>
      <c r="Y23" s="124"/>
      <c r="Z23" s="257">
        <f t="shared" si="7"/>
        <v>0</v>
      </c>
      <c r="AA23" s="124"/>
      <c r="AB23" s="257">
        <f t="shared" si="8"/>
        <v>0</v>
      </c>
      <c r="AC23" s="124"/>
      <c r="AD23" s="257">
        <f t="shared" si="9"/>
        <v>0</v>
      </c>
      <c r="AE23" s="260"/>
      <c r="AF23" s="261">
        <f t="shared" si="12"/>
        <v>0</v>
      </c>
      <c r="AG23" s="262">
        <f t="shared" si="13"/>
        <v>0</v>
      </c>
    </row>
    <row r="24" spans="1:33" s="14" customFormat="1" ht="21" customHeight="1" x14ac:dyDescent="0.2">
      <c r="A24" s="13" t="str">
        <f>IF(D24="","",MAX($A$18:$A23)+1)</f>
        <v/>
      </c>
      <c r="B24" s="852"/>
      <c r="C24" s="853"/>
      <c r="D24" s="33"/>
      <c r="E24" s="264" t="str">
        <f t="shared" si="10"/>
        <v/>
      </c>
      <c r="F24" s="129"/>
      <c r="G24" s="252" t="s">
        <v>2</v>
      </c>
      <c r="H24" s="129"/>
      <c r="I24" s="256" t="s">
        <v>4</v>
      </c>
      <c r="J24" s="266" t="str">
        <f t="shared" si="11"/>
        <v/>
      </c>
      <c r="K24" s="124"/>
      <c r="L24" s="257">
        <f t="shared" si="0"/>
        <v>0</v>
      </c>
      <c r="M24" s="124"/>
      <c r="N24" s="257">
        <f t="shared" si="1"/>
        <v>0</v>
      </c>
      <c r="O24" s="124"/>
      <c r="P24" s="257">
        <f t="shared" si="2"/>
        <v>0</v>
      </c>
      <c r="Q24" s="124"/>
      <c r="R24" s="257">
        <f t="shared" si="3"/>
        <v>0</v>
      </c>
      <c r="S24" s="124"/>
      <c r="T24" s="257">
        <f t="shared" si="4"/>
        <v>0</v>
      </c>
      <c r="U24" s="124"/>
      <c r="V24" s="257">
        <f t="shared" si="5"/>
        <v>0</v>
      </c>
      <c r="W24" s="124"/>
      <c r="X24" s="257">
        <f t="shared" si="6"/>
        <v>0</v>
      </c>
      <c r="Y24" s="124"/>
      <c r="Z24" s="257">
        <f t="shared" si="7"/>
        <v>0</v>
      </c>
      <c r="AA24" s="124"/>
      <c r="AB24" s="257">
        <f t="shared" si="8"/>
        <v>0</v>
      </c>
      <c r="AC24" s="124"/>
      <c r="AD24" s="257">
        <f t="shared" si="9"/>
        <v>0</v>
      </c>
      <c r="AE24" s="260"/>
      <c r="AF24" s="261">
        <f t="shared" si="12"/>
        <v>0</v>
      </c>
      <c r="AG24" s="262">
        <f t="shared" si="13"/>
        <v>0</v>
      </c>
    </row>
    <row r="25" spans="1:33" s="14" customFormat="1" ht="21" customHeight="1" x14ac:dyDescent="0.2">
      <c r="A25" s="13" t="str">
        <f>IF(D25="","",MAX($A$18:$A24)+1)</f>
        <v/>
      </c>
      <c r="B25" s="852"/>
      <c r="C25" s="853"/>
      <c r="D25" s="33"/>
      <c r="E25" s="264" t="str">
        <f t="shared" si="10"/>
        <v/>
      </c>
      <c r="F25" s="129"/>
      <c r="G25" s="252" t="s">
        <v>2</v>
      </c>
      <c r="H25" s="129"/>
      <c r="I25" s="256" t="s">
        <v>4</v>
      </c>
      <c r="J25" s="266" t="str">
        <f t="shared" si="11"/>
        <v/>
      </c>
      <c r="K25" s="124"/>
      <c r="L25" s="257">
        <f t="shared" si="0"/>
        <v>0</v>
      </c>
      <c r="M25" s="124"/>
      <c r="N25" s="257">
        <f t="shared" si="1"/>
        <v>0</v>
      </c>
      <c r="O25" s="124"/>
      <c r="P25" s="257">
        <f t="shared" si="2"/>
        <v>0</v>
      </c>
      <c r="Q25" s="124"/>
      <c r="R25" s="257">
        <f t="shared" si="3"/>
        <v>0</v>
      </c>
      <c r="S25" s="124"/>
      <c r="T25" s="257">
        <f t="shared" si="4"/>
        <v>0</v>
      </c>
      <c r="U25" s="124"/>
      <c r="V25" s="257">
        <f t="shared" si="5"/>
        <v>0</v>
      </c>
      <c r="W25" s="124"/>
      <c r="X25" s="257">
        <f t="shared" si="6"/>
        <v>0</v>
      </c>
      <c r="Y25" s="124"/>
      <c r="Z25" s="257">
        <f t="shared" si="7"/>
        <v>0</v>
      </c>
      <c r="AA25" s="124"/>
      <c r="AB25" s="257">
        <f t="shared" si="8"/>
        <v>0</v>
      </c>
      <c r="AC25" s="124"/>
      <c r="AD25" s="257">
        <f t="shared" si="9"/>
        <v>0</v>
      </c>
      <c r="AE25" s="260"/>
      <c r="AF25" s="261">
        <f t="shared" si="12"/>
        <v>0</v>
      </c>
      <c r="AG25" s="262">
        <f t="shared" si="13"/>
        <v>0</v>
      </c>
    </row>
    <row r="26" spans="1:33" s="14" customFormat="1" ht="21" customHeight="1" x14ac:dyDescent="0.2">
      <c r="A26" s="13" t="str">
        <f>IF(D26="","",MAX($A$18:$A25)+1)</f>
        <v/>
      </c>
      <c r="B26" s="852"/>
      <c r="C26" s="853"/>
      <c r="D26" s="33"/>
      <c r="E26" s="264" t="str">
        <f t="shared" si="10"/>
        <v/>
      </c>
      <c r="F26" s="129"/>
      <c r="G26" s="252" t="s">
        <v>2</v>
      </c>
      <c r="H26" s="129"/>
      <c r="I26" s="256" t="s">
        <v>4</v>
      </c>
      <c r="J26" s="266" t="str">
        <f t="shared" si="11"/>
        <v/>
      </c>
      <c r="K26" s="124"/>
      <c r="L26" s="257">
        <f t="shared" si="0"/>
        <v>0</v>
      </c>
      <c r="M26" s="124"/>
      <c r="N26" s="257">
        <f t="shared" si="1"/>
        <v>0</v>
      </c>
      <c r="O26" s="124"/>
      <c r="P26" s="257">
        <f t="shared" si="2"/>
        <v>0</v>
      </c>
      <c r="Q26" s="124"/>
      <c r="R26" s="257">
        <f t="shared" si="3"/>
        <v>0</v>
      </c>
      <c r="S26" s="124"/>
      <c r="T26" s="257">
        <f t="shared" si="4"/>
        <v>0</v>
      </c>
      <c r="U26" s="124"/>
      <c r="V26" s="257">
        <f t="shared" si="5"/>
        <v>0</v>
      </c>
      <c r="W26" s="124"/>
      <c r="X26" s="257">
        <f t="shared" si="6"/>
        <v>0</v>
      </c>
      <c r="Y26" s="124"/>
      <c r="Z26" s="257">
        <f t="shared" si="7"/>
        <v>0</v>
      </c>
      <c r="AA26" s="124"/>
      <c r="AB26" s="257">
        <f t="shared" si="8"/>
        <v>0</v>
      </c>
      <c r="AC26" s="124"/>
      <c r="AD26" s="257">
        <f t="shared" si="9"/>
        <v>0</v>
      </c>
      <c r="AE26" s="260"/>
      <c r="AF26" s="261">
        <f t="shared" si="12"/>
        <v>0</v>
      </c>
      <c r="AG26" s="262">
        <f t="shared" si="13"/>
        <v>0</v>
      </c>
    </row>
    <row r="27" spans="1:33" s="13" customFormat="1" ht="21" customHeight="1" x14ac:dyDescent="0.2">
      <c r="B27" s="860" t="s">
        <v>6</v>
      </c>
      <c r="C27" s="860"/>
      <c r="D27" s="860"/>
      <c r="E27" s="860"/>
      <c r="F27" s="860"/>
      <c r="G27" s="860"/>
      <c r="H27" s="860"/>
      <c r="I27" s="860"/>
      <c r="J27" s="860"/>
      <c r="K27" s="126">
        <f t="shared" ref="K27:AD27" si="14">SUM(K19:K26)</f>
        <v>0</v>
      </c>
      <c r="L27" s="128">
        <f t="shared" si="14"/>
        <v>0</v>
      </c>
      <c r="M27" s="126">
        <f t="shared" si="14"/>
        <v>0</v>
      </c>
      <c r="N27" s="128">
        <f t="shared" si="14"/>
        <v>0</v>
      </c>
      <c r="O27" s="126">
        <f t="shared" si="14"/>
        <v>0</v>
      </c>
      <c r="P27" s="128">
        <f t="shared" si="14"/>
        <v>0</v>
      </c>
      <c r="Q27" s="126">
        <f t="shared" si="14"/>
        <v>0</v>
      </c>
      <c r="R27" s="128">
        <f t="shared" si="14"/>
        <v>0</v>
      </c>
      <c r="S27" s="126">
        <f t="shared" si="14"/>
        <v>0</v>
      </c>
      <c r="T27" s="128">
        <f t="shared" si="14"/>
        <v>0</v>
      </c>
      <c r="U27" s="126">
        <f t="shared" si="14"/>
        <v>0</v>
      </c>
      <c r="V27" s="128">
        <f t="shared" si="14"/>
        <v>0</v>
      </c>
      <c r="W27" s="126">
        <f t="shared" si="14"/>
        <v>0</v>
      </c>
      <c r="X27" s="128">
        <f t="shared" si="14"/>
        <v>0</v>
      </c>
      <c r="Y27" s="126">
        <f t="shared" si="14"/>
        <v>0</v>
      </c>
      <c r="Z27" s="128">
        <f t="shared" si="14"/>
        <v>0</v>
      </c>
      <c r="AA27" s="126">
        <f t="shared" si="14"/>
        <v>0</v>
      </c>
      <c r="AB27" s="128">
        <f t="shared" si="14"/>
        <v>0</v>
      </c>
      <c r="AC27" s="126">
        <f t="shared" si="14"/>
        <v>0</v>
      </c>
      <c r="AD27" s="128">
        <f t="shared" si="14"/>
        <v>0</v>
      </c>
      <c r="AE27" s="47"/>
      <c r="AF27" s="127">
        <f>SUM(AF19:AF26)</f>
        <v>0</v>
      </c>
      <c r="AG27" s="136">
        <f>SUM(AG19:AG26)</f>
        <v>0</v>
      </c>
    </row>
    <row r="28" spans="1:33" s="20" customFormat="1" ht="15" customHeight="1" x14ac:dyDescent="0.2">
      <c r="B28" s="12"/>
      <c r="C28" s="12"/>
      <c r="D28" s="12"/>
      <c r="E28" s="12"/>
      <c r="F28" s="12"/>
      <c r="G28" s="12"/>
      <c r="H28" s="12"/>
      <c r="I28" s="12"/>
      <c r="J28" s="12"/>
      <c r="K28" s="21"/>
      <c r="L28" s="22"/>
      <c r="M28" s="21"/>
      <c r="N28" s="22"/>
      <c r="O28" s="21"/>
      <c r="P28" s="22"/>
      <c r="Q28" s="21"/>
      <c r="R28" s="22"/>
      <c r="S28" s="21"/>
      <c r="T28" s="22"/>
      <c r="U28" s="21"/>
      <c r="V28" s="22"/>
      <c r="W28" s="21"/>
      <c r="X28" s="22"/>
      <c r="Y28" s="21"/>
      <c r="Z28" s="22"/>
      <c r="AA28" s="21"/>
      <c r="AB28" s="22"/>
      <c r="AC28" s="21"/>
      <c r="AD28" s="22"/>
      <c r="AE28" s="23"/>
      <c r="AF28" s="21"/>
      <c r="AG28" s="22"/>
    </row>
    <row r="29" spans="1:33" s="9" customFormat="1" ht="23.25" customHeight="1" x14ac:dyDescent="0.25">
      <c r="B29" s="838" t="s">
        <v>0</v>
      </c>
      <c r="C29" s="838"/>
      <c r="D29" s="839" t="s">
        <v>198</v>
      </c>
      <c r="E29" s="840"/>
      <c r="F29" s="840"/>
      <c r="G29" s="840"/>
      <c r="H29" s="840"/>
      <c r="I29" s="840"/>
      <c r="J29" s="841"/>
      <c r="K29" s="117"/>
      <c r="L29" s="11"/>
      <c r="M29" s="11"/>
      <c r="N29" s="11"/>
      <c r="O29" s="11"/>
      <c r="P29" s="11"/>
      <c r="Q29" s="11"/>
      <c r="R29" s="11"/>
      <c r="S29" s="11"/>
      <c r="T29" s="11"/>
      <c r="U29" s="11"/>
      <c r="V29" s="11"/>
      <c r="W29" s="11"/>
      <c r="X29" s="11"/>
      <c r="Y29" s="11"/>
      <c r="Z29" s="11"/>
      <c r="AA29" s="11"/>
      <c r="AB29" s="11"/>
      <c r="AC29" s="11"/>
      <c r="AD29" s="11"/>
      <c r="AE29" s="21"/>
      <c r="AF29" s="118"/>
      <c r="AG29" s="118"/>
    </row>
    <row r="30" spans="1:33" s="9" customFormat="1" ht="21.75" customHeight="1" x14ac:dyDescent="0.2">
      <c r="B30" s="857" t="str">
        <f>IF(COUNTIF(E32:E51,"err")&gt;0,"グレードと一致しない型番があります。登録番号を確認して下さい。","")</f>
        <v/>
      </c>
      <c r="C30" s="857"/>
      <c r="D30" s="857"/>
      <c r="E30" s="857"/>
      <c r="F30" s="857"/>
      <c r="G30" s="857"/>
      <c r="H30" s="857"/>
      <c r="I30" s="857"/>
      <c r="J30" s="857"/>
      <c r="K30" s="50" t="s">
        <v>13</v>
      </c>
      <c r="L30" s="11"/>
      <c r="M30" s="11"/>
      <c r="N30" s="11"/>
      <c r="O30" s="11"/>
      <c r="P30" s="11"/>
      <c r="Q30" s="11"/>
      <c r="R30" s="11"/>
      <c r="S30" s="11"/>
      <c r="T30" s="11"/>
      <c r="U30" s="11"/>
      <c r="V30" s="11"/>
      <c r="W30" s="11"/>
      <c r="X30" s="11"/>
      <c r="Y30" s="11"/>
      <c r="Z30" s="11"/>
      <c r="AA30" s="11"/>
      <c r="AB30" s="11"/>
      <c r="AC30" s="11"/>
      <c r="AD30" s="11"/>
      <c r="AE30" s="21"/>
      <c r="AF30" s="35"/>
      <c r="AG30" s="35"/>
    </row>
    <row r="31" spans="1:33" s="30" customFormat="1" ht="25.5" customHeight="1" thickBot="1" x14ac:dyDescent="0.25">
      <c r="B31" s="895" t="s">
        <v>1</v>
      </c>
      <c r="C31" s="896"/>
      <c r="D31" s="531" t="s">
        <v>156</v>
      </c>
      <c r="E31" s="553" t="s">
        <v>50</v>
      </c>
      <c r="F31" s="856" t="s">
        <v>16</v>
      </c>
      <c r="G31" s="856"/>
      <c r="H31" s="856"/>
      <c r="I31" s="855"/>
      <c r="J31" s="553" t="s">
        <v>3</v>
      </c>
      <c r="K31" s="530" t="s">
        <v>43</v>
      </c>
      <c r="L31" s="553" t="s">
        <v>5</v>
      </c>
      <c r="M31" s="530" t="s">
        <v>43</v>
      </c>
      <c r="N31" s="553" t="s">
        <v>5</v>
      </c>
      <c r="O31" s="530" t="s">
        <v>43</v>
      </c>
      <c r="P31" s="553" t="s">
        <v>5</v>
      </c>
      <c r="Q31" s="530" t="s">
        <v>43</v>
      </c>
      <c r="R31" s="553" t="s">
        <v>5</v>
      </c>
      <c r="S31" s="530" t="s">
        <v>43</v>
      </c>
      <c r="T31" s="553" t="s">
        <v>5</v>
      </c>
      <c r="U31" s="530" t="s">
        <v>43</v>
      </c>
      <c r="V31" s="553" t="s">
        <v>5</v>
      </c>
      <c r="W31" s="530" t="s">
        <v>43</v>
      </c>
      <c r="X31" s="553" t="s">
        <v>5</v>
      </c>
      <c r="Y31" s="530" t="s">
        <v>43</v>
      </c>
      <c r="Z31" s="553" t="s">
        <v>5</v>
      </c>
      <c r="AA31" s="530" t="s">
        <v>43</v>
      </c>
      <c r="AB31" s="553" t="s">
        <v>5</v>
      </c>
      <c r="AC31" s="530" t="s">
        <v>43</v>
      </c>
      <c r="AD31" s="553" t="s">
        <v>5</v>
      </c>
      <c r="AE31" s="29"/>
      <c r="AF31" s="554" t="s">
        <v>54</v>
      </c>
      <c r="AG31" s="555" t="s">
        <v>55</v>
      </c>
    </row>
    <row r="32" spans="1:33" s="14" customFormat="1" ht="21" customHeight="1" thickTop="1" x14ac:dyDescent="0.2">
      <c r="A32" s="13" t="str">
        <f>IF(D32="","",MAX($A$31:$A31)+1)</f>
        <v/>
      </c>
      <c r="B32" s="858"/>
      <c r="C32" s="859"/>
      <c r="D32" s="32"/>
      <c r="E32" s="196" t="str">
        <f>IF(D32="","",IF(AND(LEFT(D32,1)&amp;RIGHT(D32,1)&lt;&gt;"M6"),"err",LEFT(D32,1)&amp;RIGHT(D32,1)))</f>
        <v/>
      </c>
      <c r="F32" s="131"/>
      <c r="G32" s="251" t="s">
        <v>2</v>
      </c>
      <c r="H32" s="131"/>
      <c r="I32" s="254" t="s">
        <v>4</v>
      </c>
      <c r="J32" s="265" t="str">
        <f>IF(AND(F32&lt;&gt;"",H32&lt;&gt;""),ROUNDDOWN(F32*H32/1000000,2),"")</f>
        <v/>
      </c>
      <c r="K32" s="123"/>
      <c r="L32" s="255">
        <f t="shared" ref="L32:L51" si="15">IF(AND($J32&lt;&gt;"",K32&lt;&gt;""),$J32*K32,0)</f>
        <v>0</v>
      </c>
      <c r="M32" s="123"/>
      <c r="N32" s="255">
        <f t="shared" ref="N32:N51" si="16">IF(AND($J32&lt;&gt;"",M32&lt;&gt;""),$J32*M32,0)</f>
        <v>0</v>
      </c>
      <c r="O32" s="123"/>
      <c r="P32" s="255">
        <f t="shared" ref="P32:P51" si="17">IF(AND($J32&lt;&gt;"",O32&lt;&gt;""),$J32*O32,0)</f>
        <v>0</v>
      </c>
      <c r="Q32" s="123"/>
      <c r="R32" s="255">
        <f t="shared" ref="R32:R51" si="18">IF(AND($J32&lt;&gt;"",Q32&lt;&gt;""),$J32*Q32,0)</f>
        <v>0</v>
      </c>
      <c r="S32" s="123"/>
      <c r="T32" s="255">
        <f t="shared" ref="T32:T51" si="19">IF(AND($J32&lt;&gt;"",S32&lt;&gt;""),$J32*S32,0)</f>
        <v>0</v>
      </c>
      <c r="U32" s="123"/>
      <c r="V32" s="255">
        <f t="shared" ref="V32:V51" si="20">IF(AND($J32&lt;&gt;"",U32&lt;&gt;""),$J32*U32,0)</f>
        <v>0</v>
      </c>
      <c r="W32" s="123"/>
      <c r="X32" s="255">
        <f t="shared" ref="X32:X51" si="21">IF(AND($J32&lt;&gt;"",W32&lt;&gt;""),$J32*W32,0)</f>
        <v>0</v>
      </c>
      <c r="Y32" s="123"/>
      <c r="Z32" s="255">
        <f t="shared" ref="Z32:Z51" si="22">IF(AND($J32&lt;&gt;"",Y32&lt;&gt;""),$J32*Y32,0)</f>
        <v>0</v>
      </c>
      <c r="AA32" s="123"/>
      <c r="AB32" s="255">
        <f t="shared" ref="AB32:AB51" si="23">IF(AND($J32&lt;&gt;"",AA32&lt;&gt;""),$J32*AA32,0)</f>
        <v>0</v>
      </c>
      <c r="AC32" s="123"/>
      <c r="AD32" s="255">
        <f t="shared" ref="AD32:AD51" si="24">IF(AND($J32&lt;&gt;"",AC32&lt;&gt;""),$J32*AC32,0)</f>
        <v>0</v>
      </c>
      <c r="AE32" s="47"/>
      <c r="AF32" s="261">
        <f>SUM(K32*$K$8,M32*$M$8,O32*$O$8,Q32*$Q$8,S32*$S$8,U32*$U$8,W32*$W$8,Y32*$Y$8,AA32*$AA$8,AC32*$AC$8)</f>
        <v>0</v>
      </c>
      <c r="AG32" s="262">
        <f>SUM(L32*$K$8,N32*$M$8,P32*$O$8,R32*$Q$8,T32*$S$8,V32*$U$8,X32*$W$8,Z32*$Y$8,AB32*$AA$8,AD32*$AC$8)</f>
        <v>0</v>
      </c>
    </row>
    <row r="33" spans="1:33" s="14" customFormat="1" ht="21" customHeight="1" x14ac:dyDescent="0.2">
      <c r="A33" s="13" t="str">
        <f>IF(D33="","",MAX($A$31:$A32)+1)</f>
        <v/>
      </c>
      <c r="B33" s="852"/>
      <c r="C33" s="853"/>
      <c r="D33" s="33"/>
      <c r="E33" s="197" t="str">
        <f t="shared" ref="E33:E51" si="25">IF(D33="","",IF(AND(LEFT(D33,1)&amp;RIGHT(D33,1)&lt;&gt;"M6"),"err",LEFT(D33,1)&amp;RIGHT(D33,1)))</f>
        <v/>
      </c>
      <c r="F33" s="129"/>
      <c r="G33" s="252" t="s">
        <v>2</v>
      </c>
      <c r="H33" s="129"/>
      <c r="I33" s="256" t="s">
        <v>4</v>
      </c>
      <c r="J33" s="266" t="str">
        <f t="shared" ref="J33:J51" si="26">IF(AND(F33&lt;&gt;"",H33&lt;&gt;""),ROUNDDOWN(F33*H33/1000000,2),"")</f>
        <v/>
      </c>
      <c r="K33" s="124"/>
      <c r="L33" s="257">
        <f t="shared" si="15"/>
        <v>0</v>
      </c>
      <c r="M33" s="124"/>
      <c r="N33" s="257">
        <f t="shared" si="16"/>
        <v>0</v>
      </c>
      <c r="O33" s="124"/>
      <c r="P33" s="257">
        <f t="shared" si="17"/>
        <v>0</v>
      </c>
      <c r="Q33" s="124"/>
      <c r="R33" s="257">
        <f t="shared" si="18"/>
        <v>0</v>
      </c>
      <c r="S33" s="124"/>
      <c r="T33" s="257">
        <f t="shared" si="19"/>
        <v>0</v>
      </c>
      <c r="U33" s="124"/>
      <c r="V33" s="257">
        <f t="shared" si="20"/>
        <v>0</v>
      </c>
      <c r="W33" s="124"/>
      <c r="X33" s="257">
        <f t="shared" si="21"/>
        <v>0</v>
      </c>
      <c r="Y33" s="124"/>
      <c r="Z33" s="257">
        <f t="shared" si="22"/>
        <v>0</v>
      </c>
      <c r="AA33" s="124"/>
      <c r="AB33" s="257">
        <f t="shared" si="23"/>
        <v>0</v>
      </c>
      <c r="AC33" s="124"/>
      <c r="AD33" s="257">
        <f t="shared" si="24"/>
        <v>0</v>
      </c>
      <c r="AE33" s="260"/>
      <c r="AF33" s="261">
        <f t="shared" ref="AF33:AF50" si="27">SUM(K33*$K$8,M33*$M$8,O33*$O$8,Q33*$Q$8,S33*$S$8,U33*$U$8,W33*$W$8,Y33*$Y$8,AA33*$AA$8,AC33*$AC$8)</f>
        <v>0</v>
      </c>
      <c r="AG33" s="262">
        <f t="shared" ref="AG33:AG50" si="28">SUM(L33*$K$8,N33*$M$8,P33*$O$8,R33*$Q$8,T33*$S$8,V33*$U$8,X33*$W$8,Z33*$Y$8,AB33*$AA$8,AD33*$AC$8)</f>
        <v>0</v>
      </c>
    </row>
    <row r="34" spans="1:33" s="14" customFormat="1" ht="21" customHeight="1" x14ac:dyDescent="0.2">
      <c r="A34" s="13" t="str">
        <f>IF(D34="","",MAX($A$31:$A33)+1)</f>
        <v/>
      </c>
      <c r="B34" s="852"/>
      <c r="C34" s="853"/>
      <c r="D34" s="33"/>
      <c r="E34" s="197" t="str">
        <f t="shared" si="25"/>
        <v/>
      </c>
      <c r="F34" s="129"/>
      <c r="G34" s="252" t="s">
        <v>2</v>
      </c>
      <c r="H34" s="129"/>
      <c r="I34" s="256" t="s">
        <v>4</v>
      </c>
      <c r="J34" s="266" t="str">
        <f t="shared" ref="J34:J41" si="29">IF(AND(F34&lt;&gt;"",H34&lt;&gt;""),ROUNDDOWN(F34*H34/1000000,2),"")</f>
        <v/>
      </c>
      <c r="K34" s="124"/>
      <c r="L34" s="257">
        <f t="shared" si="15"/>
        <v>0</v>
      </c>
      <c r="M34" s="124"/>
      <c r="N34" s="257">
        <f t="shared" si="16"/>
        <v>0</v>
      </c>
      <c r="O34" s="124"/>
      <c r="P34" s="257">
        <f t="shared" si="17"/>
        <v>0</v>
      </c>
      <c r="Q34" s="124"/>
      <c r="R34" s="257">
        <f t="shared" si="18"/>
        <v>0</v>
      </c>
      <c r="S34" s="124"/>
      <c r="T34" s="257">
        <f t="shared" si="19"/>
        <v>0</v>
      </c>
      <c r="U34" s="124"/>
      <c r="V34" s="257">
        <f t="shared" si="20"/>
        <v>0</v>
      </c>
      <c r="W34" s="124"/>
      <c r="X34" s="257">
        <f t="shared" si="21"/>
        <v>0</v>
      </c>
      <c r="Y34" s="124"/>
      <c r="Z34" s="257">
        <f t="shared" si="22"/>
        <v>0</v>
      </c>
      <c r="AA34" s="124"/>
      <c r="AB34" s="257">
        <f t="shared" si="23"/>
        <v>0</v>
      </c>
      <c r="AC34" s="124"/>
      <c r="AD34" s="257">
        <f t="shared" si="24"/>
        <v>0</v>
      </c>
      <c r="AE34" s="260"/>
      <c r="AF34" s="261">
        <f t="shared" si="27"/>
        <v>0</v>
      </c>
      <c r="AG34" s="262">
        <f t="shared" si="28"/>
        <v>0</v>
      </c>
    </row>
    <row r="35" spans="1:33" s="14" customFormat="1" ht="21" customHeight="1" x14ac:dyDescent="0.2">
      <c r="A35" s="13" t="str">
        <f>IF(D35="","",MAX($A$31:$A34)+1)</f>
        <v/>
      </c>
      <c r="B35" s="852"/>
      <c r="C35" s="853"/>
      <c r="D35" s="33"/>
      <c r="E35" s="197" t="str">
        <f t="shared" si="25"/>
        <v/>
      </c>
      <c r="F35" s="129"/>
      <c r="G35" s="252" t="s">
        <v>2</v>
      </c>
      <c r="H35" s="129"/>
      <c r="I35" s="256" t="s">
        <v>4</v>
      </c>
      <c r="J35" s="266" t="str">
        <f t="shared" si="29"/>
        <v/>
      </c>
      <c r="K35" s="124"/>
      <c r="L35" s="257">
        <f t="shared" si="15"/>
        <v>0</v>
      </c>
      <c r="M35" s="124"/>
      <c r="N35" s="257">
        <f t="shared" si="16"/>
        <v>0</v>
      </c>
      <c r="O35" s="124"/>
      <c r="P35" s="257">
        <f t="shared" si="17"/>
        <v>0</v>
      </c>
      <c r="Q35" s="124"/>
      <c r="R35" s="257">
        <f t="shared" si="18"/>
        <v>0</v>
      </c>
      <c r="S35" s="124"/>
      <c r="T35" s="257">
        <f t="shared" si="19"/>
        <v>0</v>
      </c>
      <c r="U35" s="124"/>
      <c r="V35" s="257">
        <f t="shared" si="20"/>
        <v>0</v>
      </c>
      <c r="W35" s="124"/>
      <c r="X35" s="257">
        <f t="shared" si="21"/>
        <v>0</v>
      </c>
      <c r="Y35" s="124"/>
      <c r="Z35" s="257">
        <f t="shared" si="22"/>
        <v>0</v>
      </c>
      <c r="AA35" s="124"/>
      <c r="AB35" s="257">
        <f t="shared" si="23"/>
        <v>0</v>
      </c>
      <c r="AC35" s="124"/>
      <c r="AD35" s="257">
        <f t="shared" si="24"/>
        <v>0</v>
      </c>
      <c r="AE35" s="260"/>
      <c r="AF35" s="261">
        <f t="shared" si="27"/>
        <v>0</v>
      </c>
      <c r="AG35" s="262">
        <f t="shared" si="28"/>
        <v>0</v>
      </c>
    </row>
    <row r="36" spans="1:33" s="14" customFormat="1" ht="21" customHeight="1" x14ac:dyDescent="0.2">
      <c r="A36" s="13" t="str">
        <f>IF(D36="","",MAX($A$31:$A35)+1)</f>
        <v/>
      </c>
      <c r="B36" s="852"/>
      <c r="C36" s="853"/>
      <c r="D36" s="33"/>
      <c r="E36" s="197" t="str">
        <f t="shared" si="25"/>
        <v/>
      </c>
      <c r="F36" s="129"/>
      <c r="G36" s="252" t="s">
        <v>2</v>
      </c>
      <c r="H36" s="129"/>
      <c r="I36" s="256" t="s">
        <v>4</v>
      </c>
      <c r="J36" s="266" t="str">
        <f t="shared" si="29"/>
        <v/>
      </c>
      <c r="K36" s="124"/>
      <c r="L36" s="257">
        <f t="shared" si="15"/>
        <v>0</v>
      </c>
      <c r="M36" s="124"/>
      <c r="N36" s="257">
        <f t="shared" si="16"/>
        <v>0</v>
      </c>
      <c r="O36" s="124"/>
      <c r="P36" s="257">
        <f t="shared" si="17"/>
        <v>0</v>
      </c>
      <c r="Q36" s="124"/>
      <c r="R36" s="257">
        <f t="shared" si="18"/>
        <v>0</v>
      </c>
      <c r="S36" s="124"/>
      <c r="T36" s="257">
        <f t="shared" si="19"/>
        <v>0</v>
      </c>
      <c r="U36" s="124"/>
      <c r="V36" s="257">
        <f t="shared" si="20"/>
        <v>0</v>
      </c>
      <c r="W36" s="124"/>
      <c r="X36" s="257">
        <f t="shared" si="21"/>
        <v>0</v>
      </c>
      <c r="Y36" s="124"/>
      <c r="Z36" s="257">
        <f t="shared" si="22"/>
        <v>0</v>
      </c>
      <c r="AA36" s="124"/>
      <c r="AB36" s="257">
        <f t="shared" si="23"/>
        <v>0</v>
      </c>
      <c r="AC36" s="124"/>
      <c r="AD36" s="257">
        <f t="shared" si="24"/>
        <v>0</v>
      </c>
      <c r="AE36" s="260"/>
      <c r="AF36" s="261">
        <f t="shared" si="27"/>
        <v>0</v>
      </c>
      <c r="AG36" s="262">
        <f t="shared" si="28"/>
        <v>0</v>
      </c>
    </row>
    <row r="37" spans="1:33" s="14" customFormat="1" ht="21" customHeight="1" x14ac:dyDescent="0.2">
      <c r="A37" s="13" t="str">
        <f>IF(D37="","",MAX($A$31:$A36)+1)</f>
        <v/>
      </c>
      <c r="B37" s="852"/>
      <c r="C37" s="853"/>
      <c r="D37" s="33"/>
      <c r="E37" s="197" t="str">
        <f t="shared" si="25"/>
        <v/>
      </c>
      <c r="F37" s="129"/>
      <c r="G37" s="252" t="s">
        <v>2</v>
      </c>
      <c r="H37" s="129"/>
      <c r="I37" s="256" t="s">
        <v>4</v>
      </c>
      <c r="J37" s="266" t="str">
        <f t="shared" si="29"/>
        <v/>
      </c>
      <c r="K37" s="124"/>
      <c r="L37" s="257">
        <f t="shared" si="15"/>
        <v>0</v>
      </c>
      <c r="M37" s="124"/>
      <c r="N37" s="257">
        <f t="shared" si="16"/>
        <v>0</v>
      </c>
      <c r="O37" s="124"/>
      <c r="P37" s="257">
        <f t="shared" si="17"/>
        <v>0</v>
      </c>
      <c r="Q37" s="124"/>
      <c r="R37" s="257">
        <f t="shared" si="18"/>
        <v>0</v>
      </c>
      <c r="S37" s="124"/>
      <c r="T37" s="257">
        <f t="shared" si="19"/>
        <v>0</v>
      </c>
      <c r="U37" s="124"/>
      <c r="V37" s="257">
        <f t="shared" si="20"/>
        <v>0</v>
      </c>
      <c r="W37" s="124"/>
      <c r="X37" s="257">
        <f t="shared" si="21"/>
        <v>0</v>
      </c>
      <c r="Y37" s="124"/>
      <c r="Z37" s="257">
        <f t="shared" si="22"/>
        <v>0</v>
      </c>
      <c r="AA37" s="124"/>
      <c r="AB37" s="257">
        <f t="shared" si="23"/>
        <v>0</v>
      </c>
      <c r="AC37" s="124"/>
      <c r="AD37" s="257">
        <f t="shared" si="24"/>
        <v>0</v>
      </c>
      <c r="AE37" s="260"/>
      <c r="AF37" s="261">
        <f t="shared" si="27"/>
        <v>0</v>
      </c>
      <c r="AG37" s="262">
        <f t="shared" si="28"/>
        <v>0</v>
      </c>
    </row>
    <row r="38" spans="1:33" s="14" customFormat="1" ht="21" customHeight="1" x14ac:dyDescent="0.2">
      <c r="A38" s="13" t="str">
        <f>IF(D38="","",MAX($A$31:$A37)+1)</f>
        <v/>
      </c>
      <c r="B38" s="852"/>
      <c r="C38" s="853"/>
      <c r="D38" s="33"/>
      <c r="E38" s="197" t="str">
        <f t="shared" si="25"/>
        <v/>
      </c>
      <c r="F38" s="129"/>
      <c r="G38" s="252" t="s">
        <v>2</v>
      </c>
      <c r="H38" s="129"/>
      <c r="I38" s="256" t="s">
        <v>4</v>
      </c>
      <c r="J38" s="266" t="str">
        <f t="shared" si="29"/>
        <v/>
      </c>
      <c r="K38" s="124"/>
      <c r="L38" s="257">
        <f t="shared" si="15"/>
        <v>0</v>
      </c>
      <c r="M38" s="124"/>
      <c r="N38" s="257">
        <f t="shared" si="16"/>
        <v>0</v>
      </c>
      <c r="O38" s="124"/>
      <c r="P38" s="257">
        <f t="shared" si="17"/>
        <v>0</v>
      </c>
      <c r="Q38" s="124"/>
      <c r="R38" s="257">
        <f t="shared" si="18"/>
        <v>0</v>
      </c>
      <c r="S38" s="124"/>
      <c r="T38" s="257">
        <f t="shared" si="19"/>
        <v>0</v>
      </c>
      <c r="U38" s="124"/>
      <c r="V38" s="257">
        <f t="shared" si="20"/>
        <v>0</v>
      </c>
      <c r="W38" s="124"/>
      <c r="X38" s="257">
        <f t="shared" si="21"/>
        <v>0</v>
      </c>
      <c r="Y38" s="124"/>
      <c r="Z38" s="257">
        <f t="shared" si="22"/>
        <v>0</v>
      </c>
      <c r="AA38" s="124"/>
      <c r="AB38" s="257">
        <f t="shared" si="23"/>
        <v>0</v>
      </c>
      <c r="AC38" s="124"/>
      <c r="AD38" s="257">
        <f t="shared" si="24"/>
        <v>0</v>
      </c>
      <c r="AE38" s="260"/>
      <c r="AF38" s="261">
        <f t="shared" si="27"/>
        <v>0</v>
      </c>
      <c r="AG38" s="262">
        <f t="shared" si="28"/>
        <v>0</v>
      </c>
    </row>
    <row r="39" spans="1:33" s="14" customFormat="1" ht="21" customHeight="1" x14ac:dyDescent="0.2">
      <c r="A39" s="13" t="str">
        <f>IF(D39="","",MAX($A$31:$A38)+1)</f>
        <v/>
      </c>
      <c r="B39" s="852"/>
      <c r="C39" s="853"/>
      <c r="D39" s="33"/>
      <c r="E39" s="197" t="str">
        <f t="shared" si="25"/>
        <v/>
      </c>
      <c r="F39" s="129"/>
      <c r="G39" s="252" t="s">
        <v>2</v>
      </c>
      <c r="H39" s="129"/>
      <c r="I39" s="256" t="s">
        <v>4</v>
      </c>
      <c r="J39" s="266" t="str">
        <f t="shared" si="29"/>
        <v/>
      </c>
      <c r="K39" s="124"/>
      <c r="L39" s="257">
        <f t="shared" si="15"/>
        <v>0</v>
      </c>
      <c r="M39" s="124"/>
      <c r="N39" s="257">
        <f t="shared" si="16"/>
        <v>0</v>
      </c>
      <c r="O39" s="124"/>
      <c r="P39" s="257">
        <f t="shared" si="17"/>
        <v>0</v>
      </c>
      <c r="Q39" s="124"/>
      <c r="R39" s="257">
        <f t="shared" si="18"/>
        <v>0</v>
      </c>
      <c r="S39" s="124"/>
      <c r="T39" s="257">
        <f t="shared" si="19"/>
        <v>0</v>
      </c>
      <c r="U39" s="124"/>
      <c r="V39" s="257">
        <f t="shared" si="20"/>
        <v>0</v>
      </c>
      <c r="W39" s="124"/>
      <c r="X39" s="257">
        <f t="shared" si="21"/>
        <v>0</v>
      </c>
      <c r="Y39" s="124"/>
      <c r="Z39" s="257">
        <f t="shared" si="22"/>
        <v>0</v>
      </c>
      <c r="AA39" s="124"/>
      <c r="AB39" s="257">
        <f t="shared" si="23"/>
        <v>0</v>
      </c>
      <c r="AC39" s="124"/>
      <c r="AD39" s="257">
        <f t="shared" si="24"/>
        <v>0</v>
      </c>
      <c r="AE39" s="260"/>
      <c r="AF39" s="261">
        <f t="shared" si="27"/>
        <v>0</v>
      </c>
      <c r="AG39" s="262">
        <f t="shared" si="28"/>
        <v>0</v>
      </c>
    </row>
    <row r="40" spans="1:33" s="14" customFormat="1" ht="21" customHeight="1" x14ac:dyDescent="0.2">
      <c r="A40" s="13" t="str">
        <f>IF(D40="","",MAX($A$31:$A39)+1)</f>
        <v/>
      </c>
      <c r="B40" s="852"/>
      <c r="C40" s="853"/>
      <c r="D40" s="33"/>
      <c r="E40" s="197" t="str">
        <f t="shared" si="25"/>
        <v/>
      </c>
      <c r="F40" s="129"/>
      <c r="G40" s="252" t="s">
        <v>2</v>
      </c>
      <c r="H40" s="129"/>
      <c r="I40" s="256" t="s">
        <v>4</v>
      </c>
      <c r="J40" s="266" t="str">
        <f t="shared" si="29"/>
        <v/>
      </c>
      <c r="K40" s="124"/>
      <c r="L40" s="257">
        <f t="shared" si="15"/>
        <v>0</v>
      </c>
      <c r="M40" s="124"/>
      <c r="N40" s="257">
        <f t="shared" si="16"/>
        <v>0</v>
      </c>
      <c r="O40" s="124"/>
      <c r="P40" s="257">
        <f t="shared" si="17"/>
        <v>0</v>
      </c>
      <c r="Q40" s="124"/>
      <c r="R40" s="257">
        <f t="shared" si="18"/>
        <v>0</v>
      </c>
      <c r="S40" s="124"/>
      <c r="T40" s="257">
        <f t="shared" si="19"/>
        <v>0</v>
      </c>
      <c r="U40" s="124"/>
      <c r="V40" s="257">
        <f t="shared" si="20"/>
        <v>0</v>
      </c>
      <c r="W40" s="124"/>
      <c r="X40" s="257">
        <f t="shared" si="21"/>
        <v>0</v>
      </c>
      <c r="Y40" s="124"/>
      <c r="Z40" s="257">
        <f t="shared" si="22"/>
        <v>0</v>
      </c>
      <c r="AA40" s="124"/>
      <c r="AB40" s="257">
        <f t="shared" si="23"/>
        <v>0</v>
      </c>
      <c r="AC40" s="124"/>
      <c r="AD40" s="257">
        <f t="shared" si="24"/>
        <v>0</v>
      </c>
      <c r="AE40" s="260"/>
      <c r="AF40" s="261">
        <f t="shared" si="27"/>
        <v>0</v>
      </c>
      <c r="AG40" s="262">
        <f t="shared" si="28"/>
        <v>0</v>
      </c>
    </row>
    <row r="41" spans="1:33" s="14" customFormat="1" ht="21" customHeight="1" x14ac:dyDescent="0.2">
      <c r="A41" s="13" t="str">
        <f>IF(D41="","",MAX($A$31:$A40)+1)</f>
        <v/>
      </c>
      <c r="B41" s="852"/>
      <c r="C41" s="853"/>
      <c r="D41" s="33"/>
      <c r="E41" s="197" t="str">
        <f t="shared" si="25"/>
        <v/>
      </c>
      <c r="F41" s="129"/>
      <c r="G41" s="252" t="s">
        <v>2</v>
      </c>
      <c r="H41" s="129"/>
      <c r="I41" s="256" t="s">
        <v>4</v>
      </c>
      <c r="J41" s="266" t="str">
        <f t="shared" si="29"/>
        <v/>
      </c>
      <c r="K41" s="124"/>
      <c r="L41" s="257">
        <f t="shared" si="15"/>
        <v>0</v>
      </c>
      <c r="M41" s="124"/>
      <c r="N41" s="257">
        <f t="shared" si="16"/>
        <v>0</v>
      </c>
      <c r="O41" s="124"/>
      <c r="P41" s="257">
        <f t="shared" si="17"/>
        <v>0</v>
      </c>
      <c r="Q41" s="124"/>
      <c r="R41" s="257">
        <f t="shared" si="18"/>
        <v>0</v>
      </c>
      <c r="S41" s="124"/>
      <c r="T41" s="257">
        <f t="shared" si="19"/>
        <v>0</v>
      </c>
      <c r="U41" s="124"/>
      <c r="V41" s="257">
        <f t="shared" si="20"/>
        <v>0</v>
      </c>
      <c r="W41" s="124"/>
      <c r="X41" s="257">
        <f t="shared" si="21"/>
        <v>0</v>
      </c>
      <c r="Y41" s="124"/>
      <c r="Z41" s="257">
        <f t="shared" si="22"/>
        <v>0</v>
      </c>
      <c r="AA41" s="124"/>
      <c r="AB41" s="257">
        <f t="shared" si="23"/>
        <v>0</v>
      </c>
      <c r="AC41" s="124"/>
      <c r="AD41" s="257">
        <f t="shared" si="24"/>
        <v>0</v>
      </c>
      <c r="AE41" s="260"/>
      <c r="AF41" s="261">
        <f t="shared" si="27"/>
        <v>0</v>
      </c>
      <c r="AG41" s="262">
        <f t="shared" si="28"/>
        <v>0</v>
      </c>
    </row>
    <row r="42" spans="1:33" s="14" customFormat="1" ht="21" customHeight="1" x14ac:dyDescent="0.2">
      <c r="A42" s="13" t="str">
        <f>IF(D42="","",MAX($A$31:$A41)+1)</f>
        <v/>
      </c>
      <c r="B42" s="852"/>
      <c r="C42" s="853"/>
      <c r="D42" s="33"/>
      <c r="E42" s="197" t="str">
        <f t="shared" si="25"/>
        <v/>
      </c>
      <c r="F42" s="129"/>
      <c r="G42" s="252" t="s">
        <v>2</v>
      </c>
      <c r="H42" s="129"/>
      <c r="I42" s="256" t="s">
        <v>4</v>
      </c>
      <c r="J42" s="266" t="str">
        <f t="shared" si="26"/>
        <v/>
      </c>
      <c r="K42" s="124"/>
      <c r="L42" s="257">
        <f t="shared" si="15"/>
        <v>0</v>
      </c>
      <c r="M42" s="124"/>
      <c r="N42" s="257">
        <f t="shared" si="16"/>
        <v>0</v>
      </c>
      <c r="O42" s="124"/>
      <c r="P42" s="257">
        <f t="shared" si="17"/>
        <v>0</v>
      </c>
      <c r="Q42" s="124"/>
      <c r="R42" s="257">
        <f t="shared" si="18"/>
        <v>0</v>
      </c>
      <c r="S42" s="124"/>
      <c r="T42" s="257">
        <f t="shared" si="19"/>
        <v>0</v>
      </c>
      <c r="U42" s="124"/>
      <c r="V42" s="257">
        <f t="shared" si="20"/>
        <v>0</v>
      </c>
      <c r="W42" s="124"/>
      <c r="X42" s="257">
        <f t="shared" si="21"/>
        <v>0</v>
      </c>
      <c r="Y42" s="124"/>
      <c r="Z42" s="257">
        <f t="shared" si="22"/>
        <v>0</v>
      </c>
      <c r="AA42" s="124"/>
      <c r="AB42" s="257">
        <f t="shared" si="23"/>
        <v>0</v>
      </c>
      <c r="AC42" s="124"/>
      <c r="AD42" s="257">
        <f t="shared" si="24"/>
        <v>0</v>
      </c>
      <c r="AE42" s="260"/>
      <c r="AF42" s="261">
        <f t="shared" si="27"/>
        <v>0</v>
      </c>
      <c r="AG42" s="262">
        <f t="shared" si="28"/>
        <v>0</v>
      </c>
    </row>
    <row r="43" spans="1:33" s="14" customFormat="1" ht="21" customHeight="1" x14ac:dyDescent="0.2">
      <c r="A43" s="13" t="str">
        <f>IF(D43="","",MAX($A$31:$A42)+1)</f>
        <v/>
      </c>
      <c r="B43" s="852"/>
      <c r="C43" s="853"/>
      <c r="D43" s="33"/>
      <c r="E43" s="197" t="str">
        <f t="shared" si="25"/>
        <v/>
      </c>
      <c r="F43" s="129"/>
      <c r="G43" s="252" t="s">
        <v>2</v>
      </c>
      <c r="H43" s="129"/>
      <c r="I43" s="256" t="s">
        <v>4</v>
      </c>
      <c r="J43" s="266" t="str">
        <f t="shared" si="26"/>
        <v/>
      </c>
      <c r="K43" s="124"/>
      <c r="L43" s="257">
        <f t="shared" si="15"/>
        <v>0</v>
      </c>
      <c r="M43" s="124"/>
      <c r="N43" s="257">
        <f t="shared" si="16"/>
        <v>0</v>
      </c>
      <c r="O43" s="124"/>
      <c r="P43" s="257">
        <f t="shared" si="17"/>
        <v>0</v>
      </c>
      <c r="Q43" s="124"/>
      <c r="R43" s="257">
        <f t="shared" si="18"/>
        <v>0</v>
      </c>
      <c r="S43" s="124"/>
      <c r="T43" s="257">
        <f t="shared" si="19"/>
        <v>0</v>
      </c>
      <c r="U43" s="124"/>
      <c r="V43" s="257">
        <f t="shared" si="20"/>
        <v>0</v>
      </c>
      <c r="W43" s="124"/>
      <c r="X43" s="257">
        <f t="shared" si="21"/>
        <v>0</v>
      </c>
      <c r="Y43" s="124"/>
      <c r="Z43" s="257">
        <f t="shared" si="22"/>
        <v>0</v>
      </c>
      <c r="AA43" s="124"/>
      <c r="AB43" s="257">
        <f t="shared" si="23"/>
        <v>0</v>
      </c>
      <c r="AC43" s="124"/>
      <c r="AD43" s="257">
        <f t="shared" si="24"/>
        <v>0</v>
      </c>
      <c r="AE43" s="260"/>
      <c r="AF43" s="261">
        <f t="shared" si="27"/>
        <v>0</v>
      </c>
      <c r="AG43" s="262">
        <f t="shared" si="28"/>
        <v>0</v>
      </c>
    </row>
    <row r="44" spans="1:33" s="14" customFormat="1" ht="21" customHeight="1" x14ac:dyDescent="0.2">
      <c r="A44" s="13" t="str">
        <f>IF(D44="","",MAX($A$31:$A43)+1)</f>
        <v/>
      </c>
      <c r="B44" s="852"/>
      <c r="C44" s="853"/>
      <c r="D44" s="33"/>
      <c r="E44" s="197" t="str">
        <f t="shared" si="25"/>
        <v/>
      </c>
      <c r="F44" s="129"/>
      <c r="G44" s="252" t="s">
        <v>2</v>
      </c>
      <c r="H44" s="129"/>
      <c r="I44" s="256" t="s">
        <v>4</v>
      </c>
      <c r="J44" s="266" t="str">
        <f>IF(AND(F44&lt;&gt;"",H44&lt;&gt;""),ROUNDDOWN(F44*H44/1000000,2),"")</f>
        <v/>
      </c>
      <c r="K44" s="124"/>
      <c r="L44" s="257">
        <f t="shared" si="15"/>
        <v>0</v>
      </c>
      <c r="M44" s="124"/>
      <c r="N44" s="257">
        <f t="shared" si="16"/>
        <v>0</v>
      </c>
      <c r="O44" s="124"/>
      <c r="P44" s="257">
        <f t="shared" si="17"/>
        <v>0</v>
      </c>
      <c r="Q44" s="124"/>
      <c r="R44" s="257">
        <f t="shared" si="18"/>
        <v>0</v>
      </c>
      <c r="S44" s="124"/>
      <c r="T44" s="257">
        <f t="shared" si="19"/>
        <v>0</v>
      </c>
      <c r="U44" s="124"/>
      <c r="V44" s="257">
        <f t="shared" si="20"/>
        <v>0</v>
      </c>
      <c r="W44" s="124"/>
      <c r="X44" s="257">
        <f t="shared" si="21"/>
        <v>0</v>
      </c>
      <c r="Y44" s="124"/>
      <c r="Z44" s="257">
        <f t="shared" si="22"/>
        <v>0</v>
      </c>
      <c r="AA44" s="124"/>
      <c r="AB44" s="257">
        <f t="shared" si="23"/>
        <v>0</v>
      </c>
      <c r="AC44" s="124"/>
      <c r="AD44" s="257">
        <f t="shared" si="24"/>
        <v>0</v>
      </c>
      <c r="AE44" s="260"/>
      <c r="AF44" s="261">
        <f t="shared" si="27"/>
        <v>0</v>
      </c>
      <c r="AG44" s="262">
        <f t="shared" si="28"/>
        <v>0</v>
      </c>
    </row>
    <row r="45" spans="1:33" s="14" customFormat="1" ht="21" customHeight="1" x14ac:dyDescent="0.2">
      <c r="A45" s="13" t="str">
        <f>IF(D45="","",MAX($A$31:$A44)+1)</f>
        <v/>
      </c>
      <c r="B45" s="852"/>
      <c r="C45" s="853"/>
      <c r="D45" s="33"/>
      <c r="E45" s="197" t="str">
        <f t="shared" si="25"/>
        <v/>
      </c>
      <c r="F45" s="129"/>
      <c r="G45" s="252" t="s">
        <v>2</v>
      </c>
      <c r="H45" s="129"/>
      <c r="I45" s="256" t="s">
        <v>4</v>
      </c>
      <c r="J45" s="266" t="str">
        <f>IF(AND(F45&lt;&gt;"",H45&lt;&gt;""),ROUNDDOWN(F45*H45/1000000,2),"")</f>
        <v/>
      </c>
      <c r="K45" s="124"/>
      <c r="L45" s="257">
        <f t="shared" si="15"/>
        <v>0</v>
      </c>
      <c r="M45" s="124"/>
      <c r="N45" s="257">
        <f t="shared" si="16"/>
        <v>0</v>
      </c>
      <c r="O45" s="124"/>
      <c r="P45" s="257">
        <f t="shared" si="17"/>
        <v>0</v>
      </c>
      <c r="Q45" s="124"/>
      <c r="R45" s="257">
        <f t="shared" si="18"/>
        <v>0</v>
      </c>
      <c r="S45" s="124"/>
      <c r="T45" s="257">
        <f t="shared" si="19"/>
        <v>0</v>
      </c>
      <c r="U45" s="124"/>
      <c r="V45" s="257">
        <f t="shared" si="20"/>
        <v>0</v>
      </c>
      <c r="W45" s="124"/>
      <c r="X45" s="257">
        <f t="shared" si="21"/>
        <v>0</v>
      </c>
      <c r="Y45" s="124"/>
      <c r="Z45" s="257">
        <f t="shared" si="22"/>
        <v>0</v>
      </c>
      <c r="AA45" s="124"/>
      <c r="AB45" s="257">
        <f t="shared" si="23"/>
        <v>0</v>
      </c>
      <c r="AC45" s="124"/>
      <c r="AD45" s="257">
        <f t="shared" si="24"/>
        <v>0</v>
      </c>
      <c r="AE45" s="260"/>
      <c r="AF45" s="261">
        <f t="shared" si="27"/>
        <v>0</v>
      </c>
      <c r="AG45" s="262">
        <f t="shared" si="28"/>
        <v>0</v>
      </c>
    </row>
    <row r="46" spans="1:33" s="14" customFormat="1" ht="21" customHeight="1" x14ac:dyDescent="0.2">
      <c r="A46" s="13" t="str">
        <f>IF(D46="","",MAX($A$31:$A45)+1)</f>
        <v/>
      </c>
      <c r="B46" s="852"/>
      <c r="C46" s="853"/>
      <c r="D46" s="33"/>
      <c r="E46" s="197" t="str">
        <f t="shared" si="25"/>
        <v/>
      </c>
      <c r="F46" s="129"/>
      <c r="G46" s="252" t="s">
        <v>2</v>
      </c>
      <c r="H46" s="129"/>
      <c r="I46" s="256" t="s">
        <v>4</v>
      </c>
      <c r="J46" s="266" t="str">
        <f t="shared" si="26"/>
        <v/>
      </c>
      <c r="K46" s="124"/>
      <c r="L46" s="257">
        <f t="shared" si="15"/>
        <v>0</v>
      </c>
      <c r="M46" s="124"/>
      <c r="N46" s="257">
        <f t="shared" si="16"/>
        <v>0</v>
      </c>
      <c r="O46" s="124"/>
      <c r="P46" s="257">
        <f t="shared" si="17"/>
        <v>0</v>
      </c>
      <c r="Q46" s="124"/>
      <c r="R46" s="257">
        <f t="shared" si="18"/>
        <v>0</v>
      </c>
      <c r="S46" s="124"/>
      <c r="T46" s="257">
        <f t="shared" si="19"/>
        <v>0</v>
      </c>
      <c r="U46" s="124"/>
      <c r="V46" s="257">
        <f t="shared" si="20"/>
        <v>0</v>
      </c>
      <c r="W46" s="124"/>
      <c r="X46" s="257">
        <f t="shared" si="21"/>
        <v>0</v>
      </c>
      <c r="Y46" s="124"/>
      <c r="Z46" s="257">
        <f t="shared" si="22"/>
        <v>0</v>
      </c>
      <c r="AA46" s="124"/>
      <c r="AB46" s="257">
        <f t="shared" si="23"/>
        <v>0</v>
      </c>
      <c r="AC46" s="124"/>
      <c r="AD46" s="257">
        <f t="shared" si="24"/>
        <v>0</v>
      </c>
      <c r="AE46" s="260"/>
      <c r="AF46" s="261">
        <f t="shared" si="27"/>
        <v>0</v>
      </c>
      <c r="AG46" s="262">
        <f t="shared" si="28"/>
        <v>0</v>
      </c>
    </row>
    <row r="47" spans="1:33" s="14" customFormat="1" ht="21" customHeight="1" x14ac:dyDescent="0.2">
      <c r="A47" s="13" t="str">
        <f>IF(D47="","",MAX($A$31:$A46)+1)</f>
        <v/>
      </c>
      <c r="B47" s="852"/>
      <c r="C47" s="853"/>
      <c r="D47" s="33"/>
      <c r="E47" s="197" t="str">
        <f t="shared" si="25"/>
        <v/>
      </c>
      <c r="F47" s="129"/>
      <c r="G47" s="252" t="s">
        <v>2</v>
      </c>
      <c r="H47" s="129"/>
      <c r="I47" s="256" t="s">
        <v>4</v>
      </c>
      <c r="J47" s="266" t="str">
        <f t="shared" si="26"/>
        <v/>
      </c>
      <c r="K47" s="124"/>
      <c r="L47" s="257">
        <f t="shared" si="15"/>
        <v>0</v>
      </c>
      <c r="M47" s="124"/>
      <c r="N47" s="257">
        <f t="shared" si="16"/>
        <v>0</v>
      </c>
      <c r="O47" s="124"/>
      <c r="P47" s="257">
        <f t="shared" si="17"/>
        <v>0</v>
      </c>
      <c r="Q47" s="124"/>
      <c r="R47" s="257">
        <f t="shared" si="18"/>
        <v>0</v>
      </c>
      <c r="S47" s="124"/>
      <c r="T47" s="257">
        <f t="shared" si="19"/>
        <v>0</v>
      </c>
      <c r="U47" s="124"/>
      <c r="V47" s="257">
        <f t="shared" si="20"/>
        <v>0</v>
      </c>
      <c r="W47" s="124"/>
      <c r="X47" s="257">
        <f t="shared" si="21"/>
        <v>0</v>
      </c>
      <c r="Y47" s="124"/>
      <c r="Z47" s="257">
        <f t="shared" si="22"/>
        <v>0</v>
      </c>
      <c r="AA47" s="124"/>
      <c r="AB47" s="257">
        <f t="shared" si="23"/>
        <v>0</v>
      </c>
      <c r="AC47" s="124"/>
      <c r="AD47" s="257">
        <f t="shared" si="24"/>
        <v>0</v>
      </c>
      <c r="AE47" s="260"/>
      <c r="AF47" s="261">
        <f t="shared" si="27"/>
        <v>0</v>
      </c>
      <c r="AG47" s="262">
        <f t="shared" si="28"/>
        <v>0</v>
      </c>
    </row>
    <row r="48" spans="1:33" s="14" customFormat="1" ht="21" customHeight="1" x14ac:dyDescent="0.2">
      <c r="A48" s="13" t="str">
        <f>IF(D48="","",MAX($A$31:$A47)+1)</f>
        <v/>
      </c>
      <c r="B48" s="852"/>
      <c r="C48" s="853"/>
      <c r="D48" s="33"/>
      <c r="E48" s="197" t="str">
        <f t="shared" si="25"/>
        <v/>
      </c>
      <c r="F48" s="129"/>
      <c r="G48" s="252" t="s">
        <v>2</v>
      </c>
      <c r="H48" s="129"/>
      <c r="I48" s="256" t="s">
        <v>4</v>
      </c>
      <c r="J48" s="266" t="str">
        <f t="shared" si="26"/>
        <v/>
      </c>
      <c r="K48" s="124"/>
      <c r="L48" s="257">
        <f t="shared" si="15"/>
        <v>0</v>
      </c>
      <c r="M48" s="124"/>
      <c r="N48" s="257">
        <f t="shared" si="16"/>
        <v>0</v>
      </c>
      <c r="O48" s="124"/>
      <c r="P48" s="257">
        <f t="shared" si="17"/>
        <v>0</v>
      </c>
      <c r="Q48" s="124"/>
      <c r="R48" s="257">
        <f t="shared" si="18"/>
        <v>0</v>
      </c>
      <c r="S48" s="124"/>
      <c r="T48" s="257">
        <f t="shared" si="19"/>
        <v>0</v>
      </c>
      <c r="U48" s="124"/>
      <c r="V48" s="257">
        <f t="shared" si="20"/>
        <v>0</v>
      </c>
      <c r="W48" s="124"/>
      <c r="X48" s="257">
        <f t="shared" si="21"/>
        <v>0</v>
      </c>
      <c r="Y48" s="124"/>
      <c r="Z48" s="257">
        <f t="shared" si="22"/>
        <v>0</v>
      </c>
      <c r="AA48" s="124"/>
      <c r="AB48" s="257">
        <f t="shared" si="23"/>
        <v>0</v>
      </c>
      <c r="AC48" s="124"/>
      <c r="AD48" s="257">
        <f t="shared" si="24"/>
        <v>0</v>
      </c>
      <c r="AE48" s="260"/>
      <c r="AF48" s="261">
        <f t="shared" si="27"/>
        <v>0</v>
      </c>
      <c r="AG48" s="262">
        <f t="shared" si="28"/>
        <v>0</v>
      </c>
    </row>
    <row r="49" spans="1:33" s="14" customFormat="1" ht="21" customHeight="1" x14ac:dyDescent="0.2">
      <c r="A49" s="13" t="str">
        <f>IF(D49="","",MAX($A$31:$A48)+1)</f>
        <v/>
      </c>
      <c r="B49" s="852"/>
      <c r="C49" s="853"/>
      <c r="D49" s="33"/>
      <c r="E49" s="197" t="str">
        <f t="shared" si="25"/>
        <v/>
      </c>
      <c r="F49" s="129"/>
      <c r="G49" s="252" t="s">
        <v>2</v>
      </c>
      <c r="H49" s="129"/>
      <c r="I49" s="256" t="s">
        <v>4</v>
      </c>
      <c r="J49" s="266" t="str">
        <f t="shared" si="26"/>
        <v/>
      </c>
      <c r="K49" s="124"/>
      <c r="L49" s="257">
        <f t="shared" si="15"/>
        <v>0</v>
      </c>
      <c r="M49" s="124"/>
      <c r="N49" s="257">
        <f t="shared" si="16"/>
        <v>0</v>
      </c>
      <c r="O49" s="124"/>
      <c r="P49" s="257">
        <f t="shared" si="17"/>
        <v>0</v>
      </c>
      <c r="Q49" s="124"/>
      <c r="R49" s="257">
        <f t="shared" si="18"/>
        <v>0</v>
      </c>
      <c r="S49" s="124"/>
      <c r="T49" s="257">
        <f t="shared" si="19"/>
        <v>0</v>
      </c>
      <c r="U49" s="124"/>
      <c r="V49" s="257">
        <f t="shared" si="20"/>
        <v>0</v>
      </c>
      <c r="W49" s="124"/>
      <c r="X49" s="257">
        <f t="shared" si="21"/>
        <v>0</v>
      </c>
      <c r="Y49" s="124"/>
      <c r="Z49" s="257">
        <f t="shared" si="22"/>
        <v>0</v>
      </c>
      <c r="AA49" s="124"/>
      <c r="AB49" s="257">
        <f t="shared" si="23"/>
        <v>0</v>
      </c>
      <c r="AC49" s="124"/>
      <c r="AD49" s="257">
        <f t="shared" si="24"/>
        <v>0</v>
      </c>
      <c r="AE49" s="260"/>
      <c r="AF49" s="261">
        <f t="shared" si="27"/>
        <v>0</v>
      </c>
      <c r="AG49" s="262">
        <f t="shared" si="28"/>
        <v>0</v>
      </c>
    </row>
    <row r="50" spans="1:33" s="14" customFormat="1" ht="21" customHeight="1" x14ac:dyDescent="0.2">
      <c r="A50" s="13" t="str">
        <f>IF(D50="","",MAX($A$31:$A49)+1)</f>
        <v/>
      </c>
      <c r="B50" s="852"/>
      <c r="C50" s="853"/>
      <c r="D50" s="33"/>
      <c r="E50" s="197" t="str">
        <f t="shared" si="25"/>
        <v/>
      </c>
      <c r="F50" s="129"/>
      <c r="G50" s="252" t="s">
        <v>2</v>
      </c>
      <c r="H50" s="129"/>
      <c r="I50" s="256" t="s">
        <v>4</v>
      </c>
      <c r="J50" s="266" t="str">
        <f t="shared" si="26"/>
        <v/>
      </c>
      <c r="K50" s="124"/>
      <c r="L50" s="257">
        <f t="shared" si="15"/>
        <v>0</v>
      </c>
      <c r="M50" s="124"/>
      <c r="N50" s="257">
        <f t="shared" si="16"/>
        <v>0</v>
      </c>
      <c r="O50" s="124"/>
      <c r="P50" s="257">
        <f t="shared" si="17"/>
        <v>0</v>
      </c>
      <c r="Q50" s="124"/>
      <c r="R50" s="257">
        <f t="shared" si="18"/>
        <v>0</v>
      </c>
      <c r="S50" s="124"/>
      <c r="T50" s="257">
        <f t="shared" si="19"/>
        <v>0</v>
      </c>
      <c r="U50" s="124"/>
      <c r="V50" s="257">
        <f t="shared" si="20"/>
        <v>0</v>
      </c>
      <c r="W50" s="124"/>
      <c r="X50" s="257">
        <f t="shared" si="21"/>
        <v>0</v>
      </c>
      <c r="Y50" s="124"/>
      <c r="Z50" s="257">
        <f t="shared" si="22"/>
        <v>0</v>
      </c>
      <c r="AA50" s="124"/>
      <c r="AB50" s="257">
        <f t="shared" si="23"/>
        <v>0</v>
      </c>
      <c r="AC50" s="124"/>
      <c r="AD50" s="257">
        <f t="shared" si="24"/>
        <v>0</v>
      </c>
      <c r="AE50" s="260"/>
      <c r="AF50" s="261">
        <f t="shared" si="27"/>
        <v>0</v>
      </c>
      <c r="AG50" s="262">
        <f t="shared" si="28"/>
        <v>0</v>
      </c>
    </row>
    <row r="51" spans="1:33" s="14" customFormat="1" ht="21" customHeight="1" thickBot="1" x14ac:dyDescent="0.25">
      <c r="A51" s="13" t="str">
        <f>IF(D51="","",MAX($A$31:$A50)+1)</f>
        <v/>
      </c>
      <c r="B51" s="891"/>
      <c r="C51" s="892"/>
      <c r="D51" s="34"/>
      <c r="E51" s="198" t="str">
        <f t="shared" si="25"/>
        <v/>
      </c>
      <c r="F51" s="130"/>
      <c r="G51" s="253" t="s">
        <v>2</v>
      </c>
      <c r="H51" s="130"/>
      <c r="I51" s="258" t="s">
        <v>4</v>
      </c>
      <c r="J51" s="267" t="str">
        <f t="shared" si="26"/>
        <v/>
      </c>
      <c r="K51" s="125"/>
      <c r="L51" s="259">
        <f t="shared" si="15"/>
        <v>0</v>
      </c>
      <c r="M51" s="125"/>
      <c r="N51" s="259">
        <f t="shared" si="16"/>
        <v>0</v>
      </c>
      <c r="O51" s="125"/>
      <c r="P51" s="259">
        <f t="shared" si="17"/>
        <v>0</v>
      </c>
      <c r="Q51" s="125"/>
      <c r="R51" s="259">
        <f t="shared" si="18"/>
        <v>0</v>
      </c>
      <c r="S51" s="125"/>
      <c r="T51" s="259">
        <f t="shared" si="19"/>
        <v>0</v>
      </c>
      <c r="U51" s="125"/>
      <c r="V51" s="259">
        <f t="shared" si="20"/>
        <v>0</v>
      </c>
      <c r="W51" s="125"/>
      <c r="X51" s="259">
        <f t="shared" si="21"/>
        <v>0</v>
      </c>
      <c r="Y51" s="125"/>
      <c r="Z51" s="259">
        <f t="shared" si="22"/>
        <v>0</v>
      </c>
      <c r="AA51" s="125"/>
      <c r="AB51" s="259">
        <f t="shared" si="23"/>
        <v>0</v>
      </c>
      <c r="AC51" s="125"/>
      <c r="AD51" s="259">
        <f t="shared" si="24"/>
        <v>0</v>
      </c>
      <c r="AE51" s="260"/>
      <c r="AF51" s="268">
        <f>SUM(K51*$K$8,M51*$M$8,O51*$O$8,Q51*$Q$8,S51*$S$8,U51*$U$8,W51*$W$8,Y51*$Y$8,AA51*$AA$8,AC51*$AC$8)</f>
        <v>0</v>
      </c>
      <c r="AG51" s="269">
        <f>SUM(L51*$K$8,N51*$M$8,P51*$O$8,R51*$Q$8,T51*$S$8,V51*$U$8,X51*$W$8,Z51*$Y$8,AB51*$AA$8,AD51*$AC$8)</f>
        <v>0</v>
      </c>
    </row>
    <row r="52" spans="1:33" s="13" customFormat="1" ht="21" customHeight="1" thickTop="1" x14ac:dyDescent="0.2">
      <c r="B52" s="860" t="s">
        <v>6</v>
      </c>
      <c r="C52" s="860"/>
      <c r="D52" s="860"/>
      <c r="E52" s="860"/>
      <c r="F52" s="860"/>
      <c r="G52" s="860"/>
      <c r="H52" s="860"/>
      <c r="I52" s="860"/>
      <c r="J52" s="860"/>
      <c r="K52" s="126">
        <f t="shared" ref="K52:AD52" si="30">SUM(K32:K51)</f>
        <v>0</v>
      </c>
      <c r="L52" s="128">
        <f t="shared" si="30"/>
        <v>0</v>
      </c>
      <c r="M52" s="126">
        <f t="shared" si="30"/>
        <v>0</v>
      </c>
      <c r="N52" s="128">
        <f t="shared" si="30"/>
        <v>0</v>
      </c>
      <c r="O52" s="126">
        <f t="shared" si="30"/>
        <v>0</v>
      </c>
      <c r="P52" s="128">
        <f t="shared" si="30"/>
        <v>0</v>
      </c>
      <c r="Q52" s="126">
        <f t="shared" si="30"/>
        <v>0</v>
      </c>
      <c r="R52" s="128">
        <f t="shared" si="30"/>
        <v>0</v>
      </c>
      <c r="S52" s="126">
        <f t="shared" si="30"/>
        <v>0</v>
      </c>
      <c r="T52" s="128">
        <f t="shared" si="30"/>
        <v>0</v>
      </c>
      <c r="U52" s="126">
        <f t="shared" si="30"/>
        <v>0</v>
      </c>
      <c r="V52" s="128">
        <f t="shared" si="30"/>
        <v>0</v>
      </c>
      <c r="W52" s="126">
        <f t="shared" si="30"/>
        <v>0</v>
      </c>
      <c r="X52" s="128">
        <f t="shared" si="30"/>
        <v>0</v>
      </c>
      <c r="Y52" s="126">
        <f t="shared" si="30"/>
        <v>0</v>
      </c>
      <c r="Z52" s="128">
        <f t="shared" si="30"/>
        <v>0</v>
      </c>
      <c r="AA52" s="126">
        <f t="shared" si="30"/>
        <v>0</v>
      </c>
      <c r="AB52" s="128">
        <f t="shared" si="30"/>
        <v>0</v>
      </c>
      <c r="AC52" s="126">
        <f t="shared" si="30"/>
        <v>0</v>
      </c>
      <c r="AD52" s="128">
        <f t="shared" si="30"/>
        <v>0</v>
      </c>
      <c r="AE52" s="47"/>
      <c r="AF52" s="127">
        <f>SUM(AF32:AF51)</f>
        <v>0</v>
      </c>
      <c r="AG52" s="136">
        <f>SUM(AG32:AG51)</f>
        <v>0</v>
      </c>
    </row>
    <row r="53" spans="1:33" s="13" customFormat="1" ht="19.5" customHeight="1" x14ac:dyDescent="0.2">
      <c r="B53" s="135" t="s">
        <v>83</v>
      </c>
      <c r="C53" s="15"/>
      <c r="D53" s="15"/>
      <c r="E53" s="15"/>
      <c r="F53" s="16"/>
      <c r="G53" s="16"/>
      <c r="H53" s="16"/>
      <c r="I53" s="17"/>
      <c r="J53" s="17"/>
      <c r="K53" s="18"/>
      <c r="L53" s="18"/>
      <c r="M53" s="18"/>
      <c r="N53" s="18"/>
      <c r="O53" s="18"/>
      <c r="P53" s="18"/>
      <c r="Q53" s="18"/>
      <c r="R53" s="18"/>
      <c r="S53" s="18"/>
      <c r="T53" s="18"/>
      <c r="U53" s="18"/>
      <c r="V53" s="18"/>
      <c r="W53" s="18"/>
      <c r="X53" s="18"/>
      <c r="Y53" s="18"/>
      <c r="Z53" s="18"/>
      <c r="AA53" s="18"/>
      <c r="AB53" s="18"/>
      <c r="AC53" s="18"/>
      <c r="AD53" s="18"/>
      <c r="AE53" s="18"/>
      <c r="AF53" s="18"/>
      <c r="AG53" s="18"/>
    </row>
    <row r="54" spans="1:33" s="13" customFormat="1" ht="22.5" customHeight="1" thickBot="1" x14ac:dyDescent="0.25">
      <c r="B54" s="893" t="s">
        <v>46</v>
      </c>
      <c r="C54" s="893"/>
      <c r="D54" s="893"/>
      <c r="E54" s="893"/>
      <c r="F54" s="893"/>
      <c r="G54" s="893"/>
      <c r="H54" s="893"/>
      <c r="I54" s="893"/>
      <c r="J54" s="270" t="s">
        <v>47</v>
      </c>
      <c r="K54" s="556" t="s">
        <v>51</v>
      </c>
      <c r="L54" s="557" t="s">
        <v>84</v>
      </c>
      <c r="M54" s="556" t="s">
        <v>51</v>
      </c>
      <c r="N54" s="557" t="s">
        <v>84</v>
      </c>
      <c r="O54" s="556" t="s">
        <v>51</v>
      </c>
      <c r="P54" s="557" t="s">
        <v>84</v>
      </c>
      <c r="Q54" s="556" t="s">
        <v>51</v>
      </c>
      <c r="R54" s="557" t="s">
        <v>84</v>
      </c>
      <c r="S54" s="556" t="s">
        <v>51</v>
      </c>
      <c r="T54" s="557" t="s">
        <v>84</v>
      </c>
      <c r="U54" s="556" t="s">
        <v>51</v>
      </c>
      <c r="V54" s="557" t="s">
        <v>84</v>
      </c>
      <c r="W54" s="556" t="s">
        <v>51</v>
      </c>
      <c r="X54" s="557" t="s">
        <v>84</v>
      </c>
      <c r="Y54" s="556" t="s">
        <v>51</v>
      </c>
      <c r="Z54" s="557" t="s">
        <v>84</v>
      </c>
      <c r="AA54" s="556" t="s">
        <v>51</v>
      </c>
      <c r="AB54" s="557" t="s">
        <v>84</v>
      </c>
      <c r="AC54" s="556" t="s">
        <v>51</v>
      </c>
      <c r="AD54" s="557" t="s">
        <v>84</v>
      </c>
      <c r="AE54" s="18"/>
      <c r="AF54" s="894" t="s">
        <v>58</v>
      </c>
      <c r="AG54" s="894"/>
    </row>
    <row r="55" spans="1:33" s="13" customFormat="1" ht="20.25" customHeight="1" thickTop="1" x14ac:dyDescent="0.2">
      <c r="B55" s="890" t="s">
        <v>195</v>
      </c>
      <c r="C55" s="890"/>
      <c r="D55" s="890"/>
      <c r="E55" s="890"/>
      <c r="F55" s="890"/>
      <c r="G55" s="890"/>
      <c r="H55" s="890"/>
      <c r="I55" s="890"/>
      <c r="J55" s="271">
        <v>30000</v>
      </c>
      <c r="K55" s="189">
        <f>IF(L27="","",SUMIF($E$19:$E$26,$B$55,L19:L26))</f>
        <v>0</v>
      </c>
      <c r="L55" s="132">
        <f>IF(K55="","",$J$55*K55)</f>
        <v>0</v>
      </c>
      <c r="M55" s="189">
        <f>IF(N27="","",SUMIF($E$19:$E$26,$B$55,N19:N26))</f>
        <v>0</v>
      </c>
      <c r="N55" s="132">
        <f>IF(M55="","",$J$55*M55)</f>
        <v>0</v>
      </c>
      <c r="O55" s="189">
        <f>IF(P27="","",SUMIF($E$19:$E$26,$B$55,P19:P26))</f>
        <v>0</v>
      </c>
      <c r="P55" s="132">
        <f>IF(O55="","",$J$55*O55)</f>
        <v>0</v>
      </c>
      <c r="Q55" s="189">
        <f>IF(R27="","",SUMIF($E$19:$E$26,$B$55,R19:R26))</f>
        <v>0</v>
      </c>
      <c r="R55" s="132">
        <f>IF(Q55="","",$J$55*Q55)</f>
        <v>0</v>
      </c>
      <c r="S55" s="189">
        <f>IF(T27="","",SUMIF($E$19:$E$26,$B$55,T19:T26))</f>
        <v>0</v>
      </c>
      <c r="T55" s="132">
        <f>IF(S55="","",$J$55*S55)</f>
        <v>0</v>
      </c>
      <c r="U55" s="189">
        <f>IF(V27="","",SUMIF($E$19:$E$26,$B$55,V19:V26))</f>
        <v>0</v>
      </c>
      <c r="V55" s="132">
        <f>IF(U55="","",$J$55*U55)</f>
        <v>0</v>
      </c>
      <c r="W55" s="189">
        <f>IF(X27="","",SUMIF($E$19:$E$26,$B$55,X19:X26))</f>
        <v>0</v>
      </c>
      <c r="X55" s="132">
        <f>IF(W55="","",$J$55*W55)</f>
        <v>0</v>
      </c>
      <c r="Y55" s="189">
        <f>IF(Z27="","",SUMIF($E$19:$E$26,$B$55,Z19:Z26))</f>
        <v>0</v>
      </c>
      <c r="Z55" s="132">
        <f>IF(Y55="","",$J$55*Y55)</f>
        <v>0</v>
      </c>
      <c r="AA55" s="189">
        <f>IF(AB27="","",SUMIF($E$19:$E$26,$B$55,AB19:AB26))</f>
        <v>0</v>
      </c>
      <c r="AB55" s="132">
        <f>IF(AA55="","",$J$55*AA55)</f>
        <v>0</v>
      </c>
      <c r="AC55" s="189">
        <f>IF(AD27="","",SUMIF($E$19:$E$26,$B$55,AD19:AD26))</f>
        <v>0</v>
      </c>
      <c r="AD55" s="132">
        <f>IF(AC55="","",$J$55*AC55)</f>
        <v>0</v>
      </c>
      <c r="AE55" s="18"/>
      <c r="AF55" s="139" t="s">
        <v>195</v>
      </c>
      <c r="AG55" s="190">
        <f>SUM(K55*$K$8,M55*$M$8,O55*$O$8,Q55*$Q$8,S55*$S$8,U55*$U$8,W55*$W$8,Y55*$Y$8,AA55*$AA$8,AC55*$AC$8)</f>
        <v>0</v>
      </c>
    </row>
    <row r="56" spans="1:33" s="13" customFormat="1" ht="20.25" customHeight="1" x14ac:dyDescent="0.2">
      <c r="B56" s="890" t="s">
        <v>196</v>
      </c>
      <c r="C56" s="890"/>
      <c r="D56" s="890"/>
      <c r="E56" s="890"/>
      <c r="F56" s="890"/>
      <c r="G56" s="890"/>
      <c r="H56" s="890"/>
      <c r="I56" s="890"/>
      <c r="J56" s="271">
        <v>50000</v>
      </c>
      <c r="K56" s="189">
        <f>IF(L52="","",SUMIF($E$32:$E$51,$B$56,L32:L51))</f>
        <v>0</v>
      </c>
      <c r="L56" s="132">
        <f>IF(K56="","",$J$56*K56)</f>
        <v>0</v>
      </c>
      <c r="M56" s="189">
        <f>IF(N52="","",SUMIF($E$32:$E$51,$B$56,N32:N51))</f>
        <v>0</v>
      </c>
      <c r="N56" s="132">
        <f>IF(M56="","",$J$56*M56)</f>
        <v>0</v>
      </c>
      <c r="O56" s="189">
        <f>IF(P52="","",SUMIF($E$32:$E$51,$B$56,P32:P51))</f>
        <v>0</v>
      </c>
      <c r="P56" s="132">
        <f>IF(O56="","",$J$56*O56)</f>
        <v>0</v>
      </c>
      <c r="Q56" s="189">
        <f>IF(R52="","",SUMIF($E$32:$E$51,$B$56,R32:R51))</f>
        <v>0</v>
      </c>
      <c r="R56" s="132">
        <f>IF(Q56="","",$J$56*Q56)</f>
        <v>0</v>
      </c>
      <c r="S56" s="189">
        <f>IF(T52="","",SUMIF($E$32:$E$51,$B$56,T32:T51))</f>
        <v>0</v>
      </c>
      <c r="T56" s="132">
        <f>IF(S56="","",$J$56*S56)</f>
        <v>0</v>
      </c>
      <c r="U56" s="189">
        <f>IF(V52="","",SUMIF($E$32:$E$51,$B$56,V32:V51))</f>
        <v>0</v>
      </c>
      <c r="V56" s="132">
        <f>IF(U56="","",$J$56*U56)</f>
        <v>0</v>
      </c>
      <c r="W56" s="189">
        <f>IF(X52="","",SUMIF($E$32:$E$51,$B$56,X32:X51))</f>
        <v>0</v>
      </c>
      <c r="X56" s="132">
        <f>IF(W56="","",$J$56*W56)</f>
        <v>0</v>
      </c>
      <c r="Y56" s="189">
        <f>IF(Z52="","",SUMIF($E$32:$E$51,$B$56,Z32:Z51))</f>
        <v>0</v>
      </c>
      <c r="Z56" s="132">
        <f>IF(Y56="","",$J$56*Y56)</f>
        <v>0</v>
      </c>
      <c r="AA56" s="189">
        <f>IF(AB52="","",SUMIF($E$32:$E$51,$B$56,AB32:AB51))</f>
        <v>0</v>
      </c>
      <c r="AB56" s="132">
        <f>IF(AA56="","",$J$56*AA56)</f>
        <v>0</v>
      </c>
      <c r="AC56" s="189">
        <f>IF(AD52="","",SUMIF($E$32:$E$51,$B$56,AD32:AD51))</f>
        <v>0</v>
      </c>
      <c r="AD56" s="132">
        <f>IF(AC56="","",$J$56*AC56)</f>
        <v>0</v>
      </c>
      <c r="AE56" s="18"/>
      <c r="AF56" s="139" t="s">
        <v>196</v>
      </c>
      <c r="AG56" s="190">
        <f>SUM(K56*$K$8,M56*$M$8,O56*$O$8,Q56*$Q$8,S56*$S$8,U56*$U$8,W56*$W$8,Y56*$Y$8,AA56*$AA$8,AC56*$AC$8)</f>
        <v>0</v>
      </c>
    </row>
    <row r="58" spans="1:33" s="9" customFormat="1" ht="23.25" customHeight="1" x14ac:dyDescent="0.25">
      <c r="B58" s="838" t="s">
        <v>0</v>
      </c>
      <c r="C58" s="838"/>
      <c r="D58" s="839" t="s">
        <v>167</v>
      </c>
      <c r="E58" s="840"/>
      <c r="F58" s="840"/>
      <c r="G58" s="840"/>
      <c r="H58" s="840"/>
      <c r="I58" s="840"/>
      <c r="J58" s="841"/>
      <c r="K58" s="117"/>
      <c r="L58" s="11"/>
      <c r="M58" s="11"/>
      <c r="N58" s="11"/>
      <c r="O58" s="11"/>
      <c r="P58" s="11"/>
      <c r="Q58" s="11"/>
      <c r="R58" s="11"/>
      <c r="S58" s="11"/>
      <c r="T58" s="11"/>
      <c r="U58" s="11"/>
      <c r="V58" s="11"/>
      <c r="W58" s="11"/>
      <c r="X58" s="11"/>
      <c r="Y58" s="11"/>
      <c r="Z58" s="11"/>
      <c r="AA58" s="11"/>
      <c r="AB58" s="11"/>
      <c r="AC58" s="11"/>
      <c r="AD58" s="11"/>
      <c r="AE58" s="21"/>
      <c r="AF58" s="118"/>
      <c r="AG58" s="118"/>
    </row>
    <row r="59" spans="1:33" ht="20.149999999999999" customHeight="1" x14ac:dyDescent="0.2">
      <c r="B59" s="135" t="s">
        <v>168</v>
      </c>
      <c r="K59" s="50" t="s">
        <v>13</v>
      </c>
      <c r="AF59" s="135"/>
      <c r="AG59" s="28"/>
    </row>
    <row r="60" spans="1:33" ht="21.65" customHeight="1" thickBot="1" x14ac:dyDescent="0.25">
      <c r="B60" s="823" t="s">
        <v>163</v>
      </c>
      <c r="C60" s="824"/>
      <c r="D60" s="526" t="s">
        <v>182</v>
      </c>
      <c r="E60" s="527" t="s">
        <v>181</v>
      </c>
      <c r="F60" s="831" t="s">
        <v>180</v>
      </c>
      <c r="G60" s="832"/>
      <c r="H60" s="827" t="s">
        <v>179</v>
      </c>
      <c r="I60" s="828"/>
      <c r="J60" s="528" t="s">
        <v>166</v>
      </c>
      <c r="K60" s="532" t="s">
        <v>165</v>
      </c>
      <c r="L60" s="557" t="s">
        <v>84</v>
      </c>
      <c r="M60" s="533" t="s">
        <v>165</v>
      </c>
      <c r="N60" s="557" t="s">
        <v>84</v>
      </c>
      <c r="O60" s="533" t="s">
        <v>165</v>
      </c>
      <c r="P60" s="557" t="s">
        <v>84</v>
      </c>
      <c r="Q60" s="533" t="s">
        <v>165</v>
      </c>
      <c r="R60" s="557" t="s">
        <v>84</v>
      </c>
      <c r="S60" s="533" t="s">
        <v>165</v>
      </c>
      <c r="T60" s="557" t="s">
        <v>84</v>
      </c>
      <c r="U60" s="533" t="s">
        <v>165</v>
      </c>
      <c r="V60" s="557" t="s">
        <v>84</v>
      </c>
      <c r="W60" s="533" t="s">
        <v>165</v>
      </c>
      <c r="X60" s="557" t="s">
        <v>84</v>
      </c>
      <c r="Y60" s="533" t="s">
        <v>165</v>
      </c>
      <c r="Z60" s="557" t="s">
        <v>84</v>
      </c>
      <c r="AA60" s="533" t="s">
        <v>165</v>
      </c>
      <c r="AB60" s="557" t="s">
        <v>84</v>
      </c>
      <c r="AC60" s="533" t="s">
        <v>165</v>
      </c>
      <c r="AD60" s="557" t="s">
        <v>84</v>
      </c>
      <c r="AF60" s="548"/>
      <c r="AG60" s="454"/>
    </row>
    <row r="61" spans="1:33" ht="22.5" customHeight="1" thickTop="1" x14ac:dyDescent="0.2">
      <c r="A61" s="19" t="str">
        <f>IF(B61="","",MAX($A$60:$A60)+1)</f>
        <v/>
      </c>
      <c r="B61" s="825"/>
      <c r="C61" s="826"/>
      <c r="D61" s="450"/>
      <c r="E61" s="456"/>
      <c r="F61" s="833"/>
      <c r="G61" s="826"/>
      <c r="H61" s="829"/>
      <c r="I61" s="830"/>
      <c r="J61" s="448"/>
      <c r="K61" s="458"/>
      <c r="L61" s="459">
        <f>IF(AND(J61&lt;&gt;"", K61&lt;&gt;""), MIN(J61,150000)*K61, 0)</f>
        <v>0</v>
      </c>
      <c r="M61" s="460"/>
      <c r="N61" s="459">
        <f>IF(AND(J61&lt;&gt;"", M61&lt;&gt;""), MIN(J61,150000)*M61, 0)</f>
        <v>0</v>
      </c>
      <c r="O61" s="460"/>
      <c r="P61" s="459">
        <f>IF(AND(J61&lt;&gt;"", O61&lt;&gt;""), MIN(J61,150000)*O61, 0)</f>
        <v>0</v>
      </c>
      <c r="Q61" s="460"/>
      <c r="R61" s="459">
        <f>IF(AND(J61&lt;&gt;"", Q61&lt;&gt;""), MIN(J61,150000)*Q61, 0)</f>
        <v>0</v>
      </c>
      <c r="S61" s="460"/>
      <c r="T61" s="459">
        <f>IF(AND(J61&lt;&gt;"", S61&lt;&gt;""), MIN(J61,150000)*S61, 0)</f>
        <v>0</v>
      </c>
      <c r="U61" s="460"/>
      <c r="V61" s="459">
        <f>IF(AND(J61&lt;&gt;"", U61&lt;&gt;""), MIN(J61,150000)*U61,0)</f>
        <v>0</v>
      </c>
      <c r="W61" s="460"/>
      <c r="X61" s="459">
        <f>IF(AND(J61&lt;&gt;"", W61&lt;&gt;""), MIN(J61,150000)*W61, 0)</f>
        <v>0</v>
      </c>
      <c r="Y61" s="460"/>
      <c r="Z61" s="459">
        <f>IF(AND(J61&lt;&gt;"", Y61&lt;&gt;""), MIN(J61,150000)*Y61, 0)</f>
        <v>0</v>
      </c>
      <c r="AA61" s="461"/>
      <c r="AB61" s="459">
        <f>IF(AND(J61&lt;&gt;"", AA61&lt;&gt;""), MIN(J61,150000)*AA61, 0)</f>
        <v>0</v>
      </c>
      <c r="AC61" s="460"/>
      <c r="AD61" s="459">
        <f>IF(AND(J61&lt;&gt;"", AC61&lt;&gt;""), MIN(J61,150000)*AC61, 0)</f>
        <v>0</v>
      </c>
      <c r="AF61" s="453"/>
      <c r="AG61" s="453"/>
    </row>
    <row r="62" spans="1:33" ht="20.149999999999999" customHeight="1" x14ac:dyDescent="0.2">
      <c r="A62" s="19" t="str">
        <f>IF(B62="","",MAX($A$60:$A61)+1)</f>
        <v/>
      </c>
      <c r="B62" s="819"/>
      <c r="C62" s="820"/>
      <c r="D62" s="534"/>
      <c r="E62" s="535"/>
      <c r="F62" s="834"/>
      <c r="G62" s="820"/>
      <c r="H62" s="821"/>
      <c r="I62" s="822"/>
      <c r="J62" s="536"/>
      <c r="K62" s="537"/>
      <c r="L62" s="538">
        <f>IF(AND(J62&lt;&gt;"", K62&lt;&gt;""), MIN(J62,150000)*K62, 0)</f>
        <v>0</v>
      </c>
      <c r="M62" s="539"/>
      <c r="N62" s="538">
        <f>IF(AND(J62&lt;&gt;"", M62&lt;&gt;""), MIN(J62,150000)*M62, 0)</f>
        <v>0</v>
      </c>
      <c r="O62" s="539"/>
      <c r="P62" s="538">
        <f>IF(AND(J62&lt;&gt;"", O62&lt;&gt;""), MIN(J62,150000)*O62, 0)</f>
        <v>0</v>
      </c>
      <c r="Q62" s="539"/>
      <c r="R62" s="538">
        <f>IF(AND(J62&lt;&gt;"", Q62&lt;&gt;""), MIN(J62,150000)*Q62, 0)</f>
        <v>0</v>
      </c>
      <c r="S62" s="539"/>
      <c r="T62" s="538">
        <f>IF(AND(J62&lt;&gt;"", S62&lt;&gt;""), MIN(J62,150000)*S62, 0)</f>
        <v>0</v>
      </c>
      <c r="U62" s="539"/>
      <c r="V62" s="538">
        <f>IF(AND(J62&lt;&gt;"", U62&lt;&gt;""), MIN(J62,150000)*U62, 0)</f>
        <v>0</v>
      </c>
      <c r="W62" s="539"/>
      <c r="X62" s="538">
        <f>IF(AND(J62&lt;&gt;"", W62&lt;&gt;""), MIN(J62,150000)*W62, 0)</f>
        <v>0</v>
      </c>
      <c r="Y62" s="539"/>
      <c r="Z62" s="538">
        <f>IF(AND(J62&lt;&gt;"", Y62&lt;&gt;""), MIN(J62,150000)*Y62, 0)</f>
        <v>0</v>
      </c>
      <c r="AA62" s="539"/>
      <c r="AB62" s="538">
        <f>IF(AND(J62&lt;&gt;"", AA62&lt;&gt;""), MIN(J62,150000)*AA62, 0)</f>
        <v>0</v>
      </c>
      <c r="AC62" s="539"/>
      <c r="AD62" s="538">
        <f>IF(AND(J62&lt;&gt;"", AC62&lt;&gt;""), MIN(J62,150000)*AC62, 0)</f>
        <v>0</v>
      </c>
      <c r="AF62" s="453"/>
      <c r="AG62" s="453"/>
    </row>
    <row r="63" spans="1:33" ht="20.149999999999999" customHeight="1" x14ac:dyDescent="0.2">
      <c r="A63" s="447" t="str">
        <f>IF(B63="","",MAX($A$60:$A62)+1)</f>
        <v/>
      </c>
      <c r="B63" s="842"/>
      <c r="C63" s="836"/>
      <c r="D63" s="451"/>
      <c r="E63" s="457"/>
      <c r="F63" s="835"/>
      <c r="G63" s="836"/>
      <c r="H63" s="843"/>
      <c r="I63" s="844"/>
      <c r="J63" s="449"/>
      <c r="K63" s="462"/>
      <c r="L63" s="463">
        <f>IF(AND(J63&lt;&gt;"", K63&lt;&gt;""), MIN(J63,150000)*K63, 0)</f>
        <v>0</v>
      </c>
      <c r="M63" s="464"/>
      <c r="N63" s="463">
        <f>IF(AND(J63&lt;&gt;"", M63&lt;&gt;""), MIN(J63,150000)*M63, 0)</f>
        <v>0</v>
      </c>
      <c r="O63" s="464"/>
      <c r="P63" s="463">
        <f>IF(AND(J63&lt;&gt;"", O63&lt;&gt;""), MIN(J63,150000)*O63, 0)</f>
        <v>0</v>
      </c>
      <c r="Q63" s="464"/>
      <c r="R63" s="463">
        <f>IF(AND(J63&lt;&gt;"", Q63&lt;&gt;""), MIN(J63,150000)*Q63, 0)</f>
        <v>0</v>
      </c>
      <c r="S63" s="464"/>
      <c r="T63" s="463">
        <f>IF(AND(J63&lt;&gt;"", S63&lt;&gt;""), MIN(J63,150000)*S63, 0)</f>
        <v>0</v>
      </c>
      <c r="U63" s="464"/>
      <c r="V63" s="463">
        <f>IF(AND(J63&lt;&gt;"", U63&lt;&gt;""), MIN(J63,150000)*U63, 0)</f>
        <v>0</v>
      </c>
      <c r="W63" s="464"/>
      <c r="X63" s="463">
        <f>IF(AND(J63&lt;&gt;"", W63&lt;&gt;""), MIN(J63,150000)*W63, 0)</f>
        <v>0</v>
      </c>
      <c r="Y63" s="464"/>
      <c r="Z63" s="463">
        <f>IF(AND(J63&lt;&gt;"", Y63&lt;&gt;""), MIN(J63,150000)*Y63, 0)</f>
        <v>0</v>
      </c>
      <c r="AA63" s="464"/>
      <c r="AB63" s="463">
        <f>IF(AND(J63&lt;&gt;"", AA63&lt;&gt;""), MIN(J63,150000)*AA63, 0)</f>
        <v>0</v>
      </c>
      <c r="AC63" s="464"/>
      <c r="AD63" s="463">
        <f>IF(AND(J63&lt;&gt;"", AC63&lt;&gt;""), MIN(J63,150000)*AC63, 0)</f>
        <v>0</v>
      </c>
      <c r="AF63" s="453"/>
      <c r="AG63" s="453"/>
    </row>
    <row r="64" spans="1:33" ht="19.5" customHeight="1" x14ac:dyDescent="0.2">
      <c r="A64" s="19" t="str">
        <f>IF(B64="","",MAX($A$60:$A63)+1)</f>
        <v/>
      </c>
      <c r="B64" s="815"/>
      <c r="C64" s="816"/>
      <c r="D64" s="540"/>
      <c r="E64" s="541"/>
      <c r="F64" s="837"/>
      <c r="G64" s="816"/>
      <c r="H64" s="817"/>
      <c r="I64" s="818"/>
      <c r="J64" s="542"/>
      <c r="K64" s="543"/>
      <c r="L64" s="544">
        <f>IF(AND(J64&lt;&gt;"", K64&lt;&gt;""), MIN(J64,150000)*K64, 0)</f>
        <v>0</v>
      </c>
      <c r="M64" s="545"/>
      <c r="N64" s="544">
        <f>IF(AND(J64&lt;&gt;"", M64&lt;&gt;""), MIN(J64,150000)*M64, 0)</f>
        <v>0</v>
      </c>
      <c r="O64" s="545"/>
      <c r="P64" s="544">
        <f>IF(AND(J64&lt;&gt;"", O64&lt;&gt;""), MIN(J64,150000)*O64, 0)</f>
        <v>0</v>
      </c>
      <c r="Q64" s="545"/>
      <c r="R64" s="544">
        <f>IF(AND(J64&lt;&gt;"", Q64&lt;&gt;""), MIN(J64,150000)*Q64, 0)</f>
        <v>0</v>
      </c>
      <c r="S64" s="545"/>
      <c r="T64" s="544">
        <f>IF(AND(J64&lt;&gt;"", S64&lt;&gt;""), MIN(J64,90000)*S64, 0)</f>
        <v>0</v>
      </c>
      <c r="U64" s="545"/>
      <c r="V64" s="544">
        <f>IF(AND(J64&lt;&gt;"", U64&lt;&gt;""), MIN(J64,150000)*U64, 0)</f>
        <v>0</v>
      </c>
      <c r="W64" s="545"/>
      <c r="X64" s="544">
        <f>IF(AND(J64&lt;&gt;"", W64&lt;&gt;""), MIN(J64,150000)*W64, 0)</f>
        <v>0</v>
      </c>
      <c r="Y64" s="545"/>
      <c r="Z64" s="544">
        <f>IF(AND(J64&lt;&gt;"", Y64&lt;&gt;""), MIN(J64,150000)*Y64, 0)</f>
        <v>0</v>
      </c>
      <c r="AA64" s="545"/>
      <c r="AB64" s="544">
        <f>IF(AND(J64&lt;&gt;"", AA64&lt;&gt;""), MIN(J64,150000)*AA64, 0)</f>
        <v>0</v>
      </c>
      <c r="AC64" s="545"/>
      <c r="AD64" s="544">
        <f>IF(AND(J64&lt;&gt;"", AC64&lt;&gt;""), MIN(J64,150000)*AC64, 0)</f>
        <v>0</v>
      </c>
      <c r="AE64" s="550"/>
      <c r="AF64" s="453"/>
      <c r="AG64" s="453"/>
    </row>
    <row r="87" spans="1:1" x14ac:dyDescent="0.2">
      <c r="A87" s="296"/>
    </row>
    <row r="150" spans="1:1" x14ac:dyDescent="0.2">
      <c r="A150" s="452">
        <f>SUM(AF14)</f>
        <v>0</v>
      </c>
    </row>
  </sheetData>
  <sheetProtection algorithmName="SHA-512" hashValue="abkmJW3CtU5FWDAwZTqwB2Ot7FLc4preYu6bVPhCuLkkVhthr3Kn7btU0yWeunykakNmDs8byMAm+/xcX9Ul3g==" saltValue="oN/7H/FBCrYrKttMbh5vAw==" spinCount="100000" sheet="1" objects="1" scenarios="1"/>
  <mergeCells count="154">
    <mergeCell ref="K10:L10"/>
    <mergeCell ref="Z2:AF2"/>
    <mergeCell ref="Z1:AF1"/>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B25:C25"/>
    <mergeCell ref="B26:C26"/>
    <mergeCell ref="B50:C50"/>
    <mergeCell ref="B31:C31"/>
    <mergeCell ref="F31:I31"/>
    <mergeCell ref="B36:C36"/>
    <mergeCell ref="B37:C37"/>
    <mergeCell ref="B38:C38"/>
    <mergeCell ref="B39:C39"/>
    <mergeCell ref="B40:C40"/>
    <mergeCell ref="B41:C41"/>
    <mergeCell ref="B10:J10"/>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AA14:AB14"/>
    <mergeCell ref="AC14:AD14"/>
    <mergeCell ref="Y11:Z11"/>
    <mergeCell ref="AA11:AB11"/>
    <mergeCell ref="AC11:AD11"/>
    <mergeCell ref="W12:X12"/>
    <mergeCell ref="Y12:Z12"/>
    <mergeCell ref="AA12:AB12"/>
    <mergeCell ref="AC12:AD12"/>
    <mergeCell ref="U12:V12"/>
    <mergeCell ref="U11:V11"/>
    <mergeCell ref="W11:X11"/>
    <mergeCell ref="B12:J12"/>
    <mergeCell ref="K12:L12"/>
    <mergeCell ref="M12:N12"/>
    <mergeCell ref="O12:P12"/>
    <mergeCell ref="Q12:R12"/>
    <mergeCell ref="S12:T12"/>
    <mergeCell ref="B11:J11"/>
    <mergeCell ref="K11:L11"/>
    <mergeCell ref="M11:N11"/>
    <mergeCell ref="O11:P11"/>
    <mergeCell ref="Q11:R11"/>
    <mergeCell ref="S11:T11"/>
    <mergeCell ref="B8:J8"/>
    <mergeCell ref="K8:L8"/>
    <mergeCell ref="M8:N8"/>
    <mergeCell ref="O8:P8"/>
    <mergeCell ref="Q8:R8"/>
    <mergeCell ref="S8:T8"/>
    <mergeCell ref="B9:J9"/>
    <mergeCell ref="K9:L9"/>
    <mergeCell ref="M9:N9"/>
    <mergeCell ref="O9:P9"/>
    <mergeCell ref="Q9:R9"/>
    <mergeCell ref="S9:T9"/>
    <mergeCell ref="B3:AG3"/>
    <mergeCell ref="B7:J7"/>
    <mergeCell ref="K7:L7"/>
    <mergeCell ref="M7:N7"/>
    <mergeCell ref="O7:P7"/>
    <mergeCell ref="Q7:R7"/>
    <mergeCell ref="S7:T7"/>
    <mergeCell ref="U7:V7"/>
    <mergeCell ref="W7:X7"/>
    <mergeCell ref="Y7:Z7"/>
    <mergeCell ref="U10:V10"/>
    <mergeCell ref="W10:X10"/>
    <mergeCell ref="AA10:AB10"/>
    <mergeCell ref="AC10:AD10"/>
    <mergeCell ref="Y10:Z10"/>
    <mergeCell ref="AA7:AB7"/>
    <mergeCell ref="AC7:AD7"/>
    <mergeCell ref="U8:V8"/>
    <mergeCell ref="W8:X8"/>
    <mergeCell ref="Y8:Z8"/>
    <mergeCell ref="AA8:AB8"/>
    <mergeCell ref="AC8:AD8"/>
    <mergeCell ref="Y9:Z9"/>
    <mergeCell ref="AA9:AB9"/>
    <mergeCell ref="AC9:AD9"/>
    <mergeCell ref="U9:V9"/>
    <mergeCell ref="W9:X9"/>
    <mergeCell ref="B58:C58"/>
    <mergeCell ref="D58:J58"/>
    <mergeCell ref="B63:C63"/>
    <mergeCell ref="H63:I63"/>
    <mergeCell ref="M10:N10"/>
    <mergeCell ref="O10:P10"/>
    <mergeCell ref="Q10:R10"/>
    <mergeCell ref="S10:T10"/>
    <mergeCell ref="B16:C16"/>
    <mergeCell ref="D16:J16"/>
    <mergeCell ref="B19:C19"/>
    <mergeCell ref="B20:C20"/>
    <mergeCell ref="B21:C21"/>
    <mergeCell ref="B18:C18"/>
    <mergeCell ref="F18:I18"/>
    <mergeCell ref="B17:J17"/>
    <mergeCell ref="B44:C44"/>
    <mergeCell ref="B32:C32"/>
    <mergeCell ref="B33:C33"/>
    <mergeCell ref="B42:C42"/>
    <mergeCell ref="B27:J27"/>
    <mergeCell ref="B34:C34"/>
    <mergeCell ref="B35:C35"/>
    <mergeCell ref="B29:C29"/>
    <mergeCell ref="B64:C64"/>
    <mergeCell ref="H64:I64"/>
    <mergeCell ref="B62:C62"/>
    <mergeCell ref="H62:I62"/>
    <mergeCell ref="B60:C60"/>
    <mergeCell ref="B61:C61"/>
    <mergeCell ref="H60:I60"/>
    <mergeCell ref="H61:I61"/>
    <mergeCell ref="F60:G60"/>
    <mergeCell ref="F61:G61"/>
    <mergeCell ref="F62:G62"/>
    <mergeCell ref="F63:G63"/>
    <mergeCell ref="F64:G64"/>
  </mergeCells>
  <phoneticPr fontId="48"/>
  <conditionalFormatting sqref="B19:AD26 AF19:AG26">
    <cfRule type="expression" dxfId="23" priority="31" stopIfTrue="1">
      <formula>MOD(ROW()-111,2)=0</formula>
    </cfRule>
  </conditionalFormatting>
  <conditionalFormatting sqref="AF32:AG33 B32:AD33 B42:AD43 AF42:AG43 AF46:AG51 B46:AD51">
    <cfRule type="expression" dxfId="22" priority="29" stopIfTrue="1">
      <formula>MOD(ROW()-158,2)=0</formula>
    </cfRule>
  </conditionalFormatting>
  <conditionalFormatting sqref="D19:D26">
    <cfRule type="expression" dxfId="21" priority="25" stopIfTrue="1">
      <formula>AND($E19&lt;&gt;"",$E19&lt;&gt;"M5")</formula>
    </cfRule>
  </conditionalFormatting>
  <conditionalFormatting sqref="D32:D51">
    <cfRule type="expression" dxfId="20" priority="12" stopIfTrue="1">
      <formula>AND($E32&lt;&gt;"",$E32&lt;&gt;"M6")</formula>
    </cfRule>
  </conditionalFormatting>
  <conditionalFormatting sqref="B34:AD35 AF34:AG35">
    <cfRule type="expression" dxfId="19" priority="22" stopIfTrue="1">
      <formula>MOD(ROW()-158,2)=0</formula>
    </cfRule>
  </conditionalFormatting>
  <conditionalFormatting sqref="B44:AD45 AF44:AG45">
    <cfRule type="expression" dxfId="18" priority="14" stopIfTrue="1">
      <formula>MOD(ROW()-158,2)=0</formula>
    </cfRule>
  </conditionalFormatting>
  <conditionalFormatting sqref="B36:AD41 AF36:AG41">
    <cfRule type="expression" dxfId="17" priority="16" stopIfTrue="1">
      <formula>MOD(ROW()-158,2)=0</formula>
    </cfRule>
  </conditionalFormatting>
  <conditionalFormatting sqref="K7:L7">
    <cfRule type="expression" dxfId="16" priority="6" stopIfTrue="1">
      <formula>$K$7=""</formula>
    </cfRule>
  </conditionalFormatting>
  <conditionalFormatting sqref="K8:L8">
    <cfRule type="expression" dxfId="15" priority="5"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L27:L31 N27:N31 P27:P31 R27:R31 T27:T31 V27:V31 X27:X31 AB27:AB31 AD27:AD31 Z9:Z18 AD52:AD53 AB52:AB53 X52:X53 V52:V53 T52:T53 R52:R53 P52:P53 N52:N53 L52:L53 Z52:Z53 P1:P4 L1:L4 N1:N6 AB3:AB6 Z3:Z6 V1:V6 T1:T6 R1:R6 AD3:AD6 M5 P6 L6 X3:X6 Z65:Z65459 X65:X65459 V65:V65459 AB65:AB65459 L65:L65459 N65:N65459 P65:P65459 R65:R65459 T65:T65459 AD65:AD65459 AD57:AD59 AB57:AB59 Z57:Z59 X57:X59 V57:V59 T57:T59 R57:R59 P57:P59 N57:N59 L57:L59 AD9:AD18 AB9:AB18 X9:X18 V9:V18 T9:T18 R9:R18 P9:P18 N9:N18 L9:L18 Z27:Z31"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AF19:AF26 AC19:AC26 AA19:AA26 K19:K26 Y19:Y26 W19:W26 U19:U26 S19:S26 Q19:Q26 O19:O26 M19:M26 F19:F26 H19:H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Z19:Z26 J19:J26 AD19:AD26 AB19:AB26 AG19:AG26 X19:X26 V19:V26 T19:T26 R19:R26 P19:P26 N19:N26 L19:L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61" xr:uid="{531A0D82-36FC-4A61-A0D4-F8B38189BB69}">
      <formula1>AND(INT(K61)=K61,K62="",K63="",K64="")</formula1>
    </dataValidation>
    <dataValidation type="custom" imeMode="disabled" operator="greaterThan" showInputMessage="1" showErrorMessage="1" errorTitle="入力エラー" error="「単住戸」当たりの数字を入力してください" sqref="K62" xr:uid="{09685D37-5323-45C3-9A5E-6825BFF4CA67}">
      <formula1>AND(INT(K62)=K62,K61="",K63="",K64="")</formula1>
    </dataValidation>
    <dataValidation type="custom" imeMode="disabled" operator="greaterThan" showInputMessage="1" showErrorMessage="1" errorTitle="入力エラー" error="「単住戸」当たりの数字を入力してください" sqref="K63" xr:uid="{5FDFBC15-5FEE-4685-A109-2026504FEEF2}">
      <formula1>AND(INT(K63)=K63,K61="",K62="",K64="")</formula1>
    </dataValidation>
    <dataValidation type="custom" imeMode="disabled" operator="greaterThan" showInputMessage="1" showErrorMessage="1" errorTitle="入力エラー" error="「単住戸」当たりの数字を入力してください" sqref="K64" xr:uid="{5617509A-741B-47D6-A0EB-CE23FCD22963}">
      <formula1>AND(INT(K64)=K64,K61="",K62="",K63="")</formula1>
    </dataValidation>
    <dataValidation type="custom" imeMode="disabled" showInputMessage="1" showErrorMessage="1" errorTitle="入力エラー" error="「単住戸」当たりの数字を入力してください" sqref="AC64 M64 O64 Q64 S64 U64 W64 Y64 AA64" xr:uid="{7F5E870A-05AD-451E-A32D-489D95F58BFC}">
      <formula1>AND(INT(M64)=M64,M61="",M62="",M63="")</formula1>
    </dataValidation>
    <dataValidation type="custom" imeMode="disabled" showInputMessage="1" showErrorMessage="1" errorTitle="入力エラー" error="「単住戸」当たりの数字を入力してください" sqref="M61 O61 Q61 S61 U61 W61 Y61 AA61 AC61" xr:uid="{184D7578-383F-4DB1-858A-64F380AB5ADB}">
      <formula1>AND(INT(M61)=M61,M62="",M63="",M64="")</formula1>
    </dataValidation>
    <dataValidation type="custom" imeMode="disabled" showInputMessage="1" showErrorMessage="1" errorTitle="入力エラー" error="「単住戸」当たりの数字を入力してください" sqref="M62 O62 Q62 S62 U62 W62 Y62 AA62 AC62" xr:uid="{9CEA70C4-950A-44A2-BFB5-5CC8EB041F6F}">
      <formula1>AND(INT(M62)=M62,M61="",M63="",M64="")</formula1>
    </dataValidation>
    <dataValidation type="custom" imeMode="disabled" showInputMessage="1" showErrorMessage="1" errorTitle="入力エラー" error="「単住戸」当たりの数字を入力してください" sqref="M63 O63 Q63 S63 U63 W63 Y63 AA63 AC63" xr:uid="{C610A68E-0285-40C0-A172-E9EF391BFDC1}">
      <formula1>AND(INT(M63)=M63,M61="",M62="",M64="")</formula1>
    </dataValidation>
    <dataValidation type="list" allowBlank="1" showInputMessage="1" showErrorMessage="1" sqref="H61:I64" xr:uid="{4B861273-7C77-4C66-A7F2-4D79CCAED0A0}">
      <formula1>"①,②,③"</formula1>
    </dataValidation>
    <dataValidation type="custom" imeMode="disabled" allowBlank="1" showInputMessage="1" showErrorMessage="1" errorTitle="登録番号エラー" error="グレードがM5の登録番号10桁を入力してください。" sqref="D19:D26" xr:uid="{CF5CDC0C-B2FC-4167-A404-2F9370538AC1}">
      <formula1>AND(LEN(INDIRECT("RC", FALSE))=10,LEFT(INDIRECT("RC", FALSE))="M",RIGHT(INDIRECT("RC", FALSE))="5")</formula1>
    </dataValidation>
    <dataValidation type="custom" imeMode="disabled" showInputMessage="1" showErrorMessage="1" errorTitle="入力エラー" error="グレードがM6の登録番号10桁を入力してください。" sqref="D32:D51" xr:uid="{0BBFBE6D-D1BF-4B0A-BF1D-A9EE44D11BBF}">
      <formula1>AND(LEN(INDIRECT("RC", FALSE))=10,LEFT(INDIRECT("RC", FALSE))="M",RIGHT(INDIRECT("RC", FALSE))="6")</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64"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6DC9-6867-4396-9827-8BCF3DA9197D}">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2" customWidth="1"/>
    <col min="3" max="6" width="3.453125" style="2" customWidth="1"/>
    <col min="7" max="8" width="4.36328125" style="2" customWidth="1"/>
    <col min="9" max="9" width="3.453125" style="2" customWidth="1"/>
    <col min="10" max="10" width="3.90625" style="2" customWidth="1"/>
    <col min="11" max="15" width="3.453125" style="2" customWidth="1"/>
    <col min="16" max="16" width="3.90625" style="2" customWidth="1"/>
    <col min="17" max="18" width="3.453125" style="2" customWidth="1"/>
    <col min="19" max="29" width="3.90625" style="2" customWidth="1"/>
    <col min="30" max="33" width="3.6328125" style="2" customWidth="1"/>
    <col min="34" max="34" width="3.90625" style="2" customWidth="1"/>
    <col min="35" max="39" width="3.6328125" style="2" customWidth="1"/>
    <col min="40" max="40" width="3.90625" style="2" customWidth="1"/>
    <col min="41" max="41" width="4.36328125" style="2" customWidth="1"/>
    <col min="42" max="85" width="3.6328125" style="2" customWidth="1"/>
    <col min="86" max="16384" width="9" style="2"/>
  </cols>
  <sheetData>
    <row r="1" spans="1:67" ht="18.75" customHeight="1" x14ac:dyDescent="0.2">
      <c r="A1" s="484" t="s">
        <v>203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297" t="s">
        <v>146</v>
      </c>
      <c r="AI1" s="3"/>
      <c r="AJ1" s="810" t="str">
        <f>'様式第１｜交付申請書'!$BO$2&amp;""</f>
        <v/>
      </c>
      <c r="AK1" s="810"/>
      <c r="AL1" s="810"/>
      <c r="AM1" s="810"/>
      <c r="AN1" s="810"/>
      <c r="AO1" s="810"/>
      <c r="AP1" s="810"/>
      <c r="AQ1" s="810"/>
      <c r="AR1" s="810"/>
      <c r="AS1" s="810"/>
      <c r="AT1" s="810"/>
      <c r="AU1" s="810"/>
      <c r="AV1" s="810"/>
      <c r="AW1" s="810"/>
      <c r="AX1" s="810"/>
      <c r="AY1" s="810"/>
      <c r="AZ1" s="810"/>
      <c r="BA1" s="810"/>
      <c r="BB1" s="810"/>
      <c r="BC1" s="485"/>
      <c r="BD1" s="485"/>
      <c r="BE1" s="485"/>
      <c r="BF1" s="485"/>
      <c r="BG1" s="485"/>
      <c r="BH1" s="485"/>
      <c r="BI1" s="485"/>
      <c r="BJ1" s="485"/>
      <c r="BK1" s="485"/>
      <c r="BL1" s="485"/>
      <c r="BM1" s="485"/>
      <c r="BN1" s="485"/>
      <c r="BO1" s="485"/>
    </row>
    <row r="2" spans="1:67" ht="18.75" customHeight="1" x14ac:dyDescent="0.2">
      <c r="AH2" s="297" t="s">
        <v>194</v>
      </c>
      <c r="AJ2" s="810" t="str">
        <f>'様式第１｜交付申請書'!$BO$3&amp;""</f>
        <v/>
      </c>
      <c r="AK2" s="810"/>
      <c r="AL2" s="810"/>
      <c r="AM2" s="810"/>
      <c r="AN2" s="810"/>
      <c r="AO2" s="810"/>
      <c r="AP2" s="810"/>
      <c r="AQ2" s="810"/>
      <c r="AR2" s="810"/>
      <c r="AS2" s="810"/>
      <c r="AT2" s="810"/>
      <c r="AU2" s="810"/>
      <c r="AV2" s="810"/>
      <c r="AW2" s="810"/>
      <c r="AX2" s="810"/>
      <c r="AY2" s="810"/>
      <c r="AZ2" s="810"/>
      <c r="BA2" s="810"/>
      <c r="BB2" s="810"/>
      <c r="BC2" s="485"/>
      <c r="BD2" s="485"/>
      <c r="BE2" s="485"/>
      <c r="BF2" s="485"/>
      <c r="BG2" s="485"/>
      <c r="BH2" s="485"/>
      <c r="BI2" s="485"/>
      <c r="BJ2" s="485"/>
      <c r="BK2" s="485"/>
      <c r="BL2" s="485"/>
      <c r="BM2" s="485"/>
      <c r="BN2" s="485"/>
      <c r="BO2" s="485"/>
    </row>
    <row r="3" spans="1:67" ht="30" customHeight="1" x14ac:dyDescent="0.2">
      <c r="A3" s="928" t="s">
        <v>185</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928"/>
      <c r="AJ3" s="928"/>
      <c r="AK3" s="928"/>
      <c r="AL3" s="928"/>
      <c r="AM3" s="928"/>
      <c r="AN3" s="928"/>
      <c r="AO3" s="928"/>
      <c r="AP3" s="928"/>
      <c r="AQ3" s="928"/>
      <c r="AR3" s="928"/>
      <c r="AS3" s="928"/>
      <c r="AT3" s="928"/>
      <c r="AU3" s="928"/>
      <c r="AV3" s="928"/>
      <c r="AW3" s="928"/>
      <c r="AX3" s="928"/>
      <c r="AY3" s="928"/>
      <c r="AZ3" s="928"/>
      <c r="BA3" s="928"/>
      <c r="BB3" s="928"/>
      <c r="BC3" s="928"/>
    </row>
    <row r="4" spans="1:67" ht="3" customHeight="1" x14ac:dyDescent="0.3">
      <c r="A4" s="486"/>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row>
    <row r="5" spans="1:67" s="492" customFormat="1" ht="22" customHeight="1" x14ac:dyDescent="0.2">
      <c r="A5" s="558"/>
      <c r="B5" s="559"/>
      <c r="C5" s="284" t="s">
        <v>140</v>
      </c>
      <c r="D5" s="487"/>
      <c r="E5" s="487"/>
      <c r="F5" s="487"/>
      <c r="G5" s="546"/>
      <c r="H5" s="547"/>
      <c r="I5" s="284" t="s">
        <v>7</v>
      </c>
      <c r="J5" s="487"/>
      <c r="K5" s="488"/>
      <c r="L5" s="488"/>
      <c r="M5" s="488"/>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90"/>
      <c r="AT5" s="490"/>
      <c r="AU5" s="489"/>
      <c r="AV5" s="489"/>
      <c r="AW5" s="490"/>
      <c r="AX5" s="490"/>
      <c r="AY5" s="490"/>
      <c r="AZ5" s="490"/>
      <c r="BA5" s="490"/>
      <c r="BB5" s="490"/>
      <c r="BC5" s="491"/>
    </row>
    <row r="6" spans="1:67" ht="21.75" customHeight="1" x14ac:dyDescent="0.2">
      <c r="N6" s="488"/>
      <c r="O6" s="488"/>
      <c r="P6" s="488"/>
      <c r="Q6" s="488"/>
      <c r="R6" s="488"/>
      <c r="S6" s="488"/>
      <c r="T6" s="488"/>
      <c r="U6" s="488"/>
      <c r="V6" s="488"/>
      <c r="W6" s="488"/>
      <c r="X6" s="488"/>
      <c r="Y6" s="488"/>
      <c r="Z6" s="488"/>
      <c r="AA6" s="488"/>
      <c r="AP6" s="493"/>
      <c r="AU6" s="494"/>
      <c r="AV6" s="929"/>
      <c r="AW6" s="929"/>
      <c r="AX6" s="245"/>
      <c r="AY6" s="929"/>
      <c r="AZ6" s="929"/>
      <c r="BA6" s="930"/>
      <c r="BB6" s="930"/>
      <c r="BC6" s="930"/>
    </row>
    <row r="7" spans="1:67" ht="41.15" customHeight="1" thickBot="1" x14ac:dyDescent="0.25">
      <c r="A7" s="495" t="s">
        <v>186</v>
      </c>
      <c r="B7" s="496"/>
      <c r="C7" s="475"/>
      <c r="D7" s="475"/>
      <c r="E7" s="475"/>
      <c r="F7" s="475"/>
      <c r="G7" s="475"/>
      <c r="H7" s="475"/>
      <c r="I7" s="475"/>
      <c r="J7" s="475"/>
      <c r="K7" s="475"/>
      <c r="L7" s="475"/>
      <c r="M7" s="475"/>
      <c r="N7" s="475"/>
      <c r="O7" s="475"/>
      <c r="P7" s="475"/>
      <c r="Q7" s="156"/>
      <c r="R7" s="156"/>
      <c r="S7" s="156"/>
      <c r="T7" s="156"/>
      <c r="U7" s="475"/>
      <c r="V7" s="475"/>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row>
    <row r="8" spans="1:67" ht="28.5" customHeight="1" thickBot="1" x14ac:dyDescent="0.25">
      <c r="A8" s="931" t="s">
        <v>187</v>
      </c>
      <c r="B8" s="932"/>
      <c r="C8" s="932"/>
      <c r="D8" s="932"/>
      <c r="E8" s="933" t="s">
        <v>188</v>
      </c>
      <c r="F8" s="933"/>
      <c r="G8" s="933"/>
      <c r="H8" s="933"/>
      <c r="I8" s="933"/>
      <c r="J8" s="933"/>
      <c r="K8" s="933"/>
      <c r="L8" s="933"/>
      <c r="M8" s="933"/>
      <c r="N8" s="934"/>
      <c r="O8" s="497"/>
      <c r="P8" s="497"/>
      <c r="Q8" s="497"/>
      <c r="R8" s="497"/>
      <c r="S8" s="938" t="s">
        <v>189</v>
      </c>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40"/>
      <c r="AT8" s="935" t="s">
        <v>8</v>
      </c>
      <c r="AU8" s="936"/>
      <c r="AV8" s="936"/>
      <c r="AW8" s="936"/>
      <c r="AX8" s="936"/>
      <c r="AY8" s="936"/>
      <c r="AZ8" s="937"/>
      <c r="BA8" s="3"/>
      <c r="BB8" s="156"/>
      <c r="BC8" s="156"/>
    </row>
    <row r="9" spans="1:67" ht="14.25" customHeight="1" thickBot="1" x14ac:dyDescent="0.25">
      <c r="A9" s="484"/>
      <c r="B9" s="496"/>
      <c r="C9" s="475"/>
      <c r="D9" s="475"/>
      <c r="E9" s="475"/>
      <c r="F9" s="475"/>
      <c r="G9" s="475"/>
      <c r="H9" s="475"/>
      <c r="I9" s="475"/>
      <c r="J9" s="475"/>
      <c r="K9" s="475"/>
      <c r="L9" s="475"/>
      <c r="M9" s="475"/>
      <c r="N9" s="475"/>
      <c r="O9" s="475"/>
      <c r="P9" s="475"/>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9"/>
      <c r="AZ9" s="499"/>
      <c r="BA9" s="499"/>
      <c r="BB9" s="499"/>
      <c r="BC9" s="499"/>
    </row>
    <row r="10" spans="1:67" ht="69" customHeight="1" thickBot="1" x14ac:dyDescent="0.25">
      <c r="A10" s="924" t="s">
        <v>213</v>
      </c>
      <c r="B10" s="925"/>
      <c r="C10" s="925"/>
      <c r="D10" s="925"/>
      <c r="E10" s="906" t="s">
        <v>190</v>
      </c>
      <c r="F10" s="907"/>
      <c r="G10" s="907"/>
      <c r="H10" s="907"/>
      <c r="I10" s="907"/>
      <c r="J10" s="907"/>
      <c r="K10" s="907"/>
      <c r="L10" s="907"/>
      <c r="M10" s="907"/>
      <c r="N10" s="907"/>
      <c r="O10" s="907"/>
      <c r="P10" s="906" t="s">
        <v>214</v>
      </c>
      <c r="Q10" s="907"/>
      <c r="R10" s="907"/>
      <c r="S10" s="907"/>
      <c r="T10" s="907"/>
      <c r="U10" s="907"/>
      <c r="V10" s="907"/>
      <c r="W10" s="908"/>
      <c r="X10" s="906" t="s">
        <v>191</v>
      </c>
      <c r="Y10" s="907"/>
      <c r="Z10" s="907"/>
      <c r="AA10" s="907"/>
      <c r="AB10" s="907"/>
      <c r="AC10" s="908"/>
      <c r="AD10" s="906" t="s">
        <v>199</v>
      </c>
      <c r="AE10" s="907"/>
      <c r="AF10" s="907"/>
      <c r="AG10" s="907"/>
      <c r="AH10" s="907"/>
      <c r="AI10" s="908"/>
      <c r="AJ10" s="900" t="s">
        <v>201</v>
      </c>
      <c r="AK10" s="901"/>
      <c r="AL10" s="901"/>
      <c r="AM10" s="901"/>
      <c r="AN10" s="901"/>
      <c r="AO10" s="901"/>
      <c r="AP10" s="906" t="s">
        <v>200</v>
      </c>
      <c r="AQ10" s="907"/>
      <c r="AR10" s="907"/>
      <c r="AS10" s="908"/>
      <c r="AT10" s="901" t="s">
        <v>202</v>
      </c>
      <c r="AU10" s="901"/>
      <c r="AV10" s="901"/>
      <c r="AW10" s="901"/>
      <c r="AX10" s="901"/>
      <c r="AY10" s="901"/>
      <c r="AZ10" s="901"/>
      <c r="BA10" s="901"/>
      <c r="BB10" s="901"/>
      <c r="BC10" s="941"/>
    </row>
    <row r="11" spans="1:67" s="500" customFormat="1" ht="37.5" customHeight="1" thickTop="1" x14ac:dyDescent="0.2">
      <c r="A11" s="926"/>
      <c r="B11" s="927"/>
      <c r="C11" s="927"/>
      <c r="D11" s="927"/>
      <c r="E11" s="922"/>
      <c r="F11" s="923"/>
      <c r="G11" s="923"/>
      <c r="H11" s="923"/>
      <c r="I11" s="923"/>
      <c r="J11" s="923"/>
      <c r="K11" s="923"/>
      <c r="L11" s="923"/>
      <c r="M11" s="923"/>
      <c r="N11" s="923"/>
      <c r="O11" s="923"/>
      <c r="P11" s="919"/>
      <c r="Q11" s="919"/>
      <c r="R11" s="919"/>
      <c r="S11" s="919"/>
      <c r="T11" s="919"/>
      <c r="U11" s="919"/>
      <c r="V11" s="919"/>
      <c r="W11" s="919"/>
      <c r="X11" s="915"/>
      <c r="Y11" s="916"/>
      <c r="Z11" s="916"/>
      <c r="AA11" s="916"/>
      <c r="AB11" s="916"/>
      <c r="AC11" s="916"/>
      <c r="AD11" s="909"/>
      <c r="AE11" s="910"/>
      <c r="AF11" s="910"/>
      <c r="AG11" s="910"/>
      <c r="AH11" s="910"/>
      <c r="AI11" s="911"/>
      <c r="AJ11" s="902" t="str">
        <f>IF(AD11&lt;&gt;"",IF(AD11&lt;24000,AD11,24000),"")</f>
        <v/>
      </c>
      <c r="AK11" s="903"/>
      <c r="AL11" s="903"/>
      <c r="AM11" s="903"/>
      <c r="AN11" s="903"/>
      <c r="AO11" s="904"/>
      <c r="AP11" s="949"/>
      <c r="AQ11" s="950"/>
      <c r="AR11" s="950"/>
      <c r="AS11" s="951"/>
      <c r="AT11" s="947" t="str">
        <f>IF(AND(AJ11&lt;&gt;"",AP11&lt;&gt;""),AJ11*AP11,"")</f>
        <v/>
      </c>
      <c r="AU11" s="947"/>
      <c r="AV11" s="947"/>
      <c r="AW11" s="947"/>
      <c r="AX11" s="947"/>
      <c r="AY11" s="947"/>
      <c r="AZ11" s="947"/>
      <c r="BA11" s="947"/>
      <c r="BB11" s="947"/>
      <c r="BC11" s="948"/>
    </row>
    <row r="12" spans="1:67" s="500" customFormat="1" ht="37.5" customHeight="1" x14ac:dyDescent="0.2">
      <c r="A12" s="920"/>
      <c r="B12" s="921"/>
      <c r="C12" s="921"/>
      <c r="D12" s="921"/>
      <c r="E12" s="917"/>
      <c r="F12" s="918"/>
      <c r="G12" s="918"/>
      <c r="H12" s="918"/>
      <c r="I12" s="918"/>
      <c r="J12" s="918"/>
      <c r="K12" s="918"/>
      <c r="L12" s="918"/>
      <c r="M12" s="918"/>
      <c r="N12" s="918"/>
      <c r="O12" s="918"/>
      <c r="P12" s="914"/>
      <c r="Q12" s="914"/>
      <c r="R12" s="914"/>
      <c r="S12" s="914"/>
      <c r="T12" s="914"/>
      <c r="U12" s="914"/>
      <c r="V12" s="914"/>
      <c r="W12" s="914"/>
      <c r="X12" s="912"/>
      <c r="Y12" s="913"/>
      <c r="Z12" s="913"/>
      <c r="AA12" s="913"/>
      <c r="AB12" s="913"/>
      <c r="AC12" s="913"/>
      <c r="AD12" s="905"/>
      <c r="AE12" s="905"/>
      <c r="AF12" s="905"/>
      <c r="AG12" s="905"/>
      <c r="AH12" s="905"/>
      <c r="AI12" s="905"/>
      <c r="AJ12" s="897" t="str">
        <f t="shared" ref="AJ12:AJ46" si="0">IF(AD12&lt;&gt;"",IF(AD12&lt;24000,AD12,24000),"")</f>
        <v/>
      </c>
      <c r="AK12" s="898"/>
      <c r="AL12" s="898"/>
      <c r="AM12" s="898"/>
      <c r="AN12" s="898"/>
      <c r="AO12" s="899"/>
      <c r="AP12" s="942"/>
      <c r="AQ12" s="943"/>
      <c r="AR12" s="943"/>
      <c r="AS12" s="944"/>
      <c r="AT12" s="945" t="str">
        <f t="shared" ref="AT12:AT46" si="1">IF(AND(AJ12&lt;&gt;"",AP12&lt;&gt;""),AJ12*AP12,"")</f>
        <v/>
      </c>
      <c r="AU12" s="945"/>
      <c r="AV12" s="945"/>
      <c r="AW12" s="945"/>
      <c r="AX12" s="945"/>
      <c r="AY12" s="945"/>
      <c r="AZ12" s="945"/>
      <c r="BA12" s="945"/>
      <c r="BB12" s="945"/>
      <c r="BC12" s="946"/>
    </row>
    <row r="13" spans="1:67" s="500" customFormat="1" ht="37.5" customHeight="1" x14ac:dyDescent="0.2">
      <c r="A13" s="920"/>
      <c r="B13" s="921"/>
      <c r="C13" s="921"/>
      <c r="D13" s="921"/>
      <c r="E13" s="917"/>
      <c r="F13" s="918"/>
      <c r="G13" s="918"/>
      <c r="H13" s="918"/>
      <c r="I13" s="918"/>
      <c r="J13" s="918"/>
      <c r="K13" s="918"/>
      <c r="L13" s="918"/>
      <c r="M13" s="918"/>
      <c r="N13" s="918"/>
      <c r="O13" s="918"/>
      <c r="P13" s="914"/>
      <c r="Q13" s="914"/>
      <c r="R13" s="914"/>
      <c r="S13" s="914"/>
      <c r="T13" s="914"/>
      <c r="U13" s="914"/>
      <c r="V13" s="914"/>
      <c r="W13" s="914"/>
      <c r="X13" s="912"/>
      <c r="Y13" s="913"/>
      <c r="Z13" s="913"/>
      <c r="AA13" s="913"/>
      <c r="AB13" s="913"/>
      <c r="AC13" s="913"/>
      <c r="AD13" s="905"/>
      <c r="AE13" s="905"/>
      <c r="AF13" s="905"/>
      <c r="AG13" s="905"/>
      <c r="AH13" s="905"/>
      <c r="AI13" s="905"/>
      <c r="AJ13" s="897" t="str">
        <f t="shared" si="0"/>
        <v/>
      </c>
      <c r="AK13" s="898"/>
      <c r="AL13" s="898"/>
      <c r="AM13" s="898"/>
      <c r="AN13" s="898"/>
      <c r="AO13" s="899"/>
      <c r="AP13" s="942"/>
      <c r="AQ13" s="943"/>
      <c r="AR13" s="943"/>
      <c r="AS13" s="944"/>
      <c r="AT13" s="945" t="str">
        <f t="shared" si="1"/>
        <v/>
      </c>
      <c r="AU13" s="945"/>
      <c r="AV13" s="945"/>
      <c r="AW13" s="945"/>
      <c r="AX13" s="945"/>
      <c r="AY13" s="945"/>
      <c r="AZ13" s="945"/>
      <c r="BA13" s="945"/>
      <c r="BB13" s="945"/>
      <c r="BC13" s="946"/>
    </row>
    <row r="14" spans="1:67" s="500" customFormat="1" ht="37.5" customHeight="1" x14ac:dyDescent="0.2">
      <c r="A14" s="920"/>
      <c r="B14" s="921"/>
      <c r="C14" s="921"/>
      <c r="D14" s="921"/>
      <c r="E14" s="917"/>
      <c r="F14" s="918"/>
      <c r="G14" s="918"/>
      <c r="H14" s="918"/>
      <c r="I14" s="918"/>
      <c r="J14" s="918"/>
      <c r="K14" s="918"/>
      <c r="L14" s="918"/>
      <c r="M14" s="918"/>
      <c r="N14" s="918"/>
      <c r="O14" s="918"/>
      <c r="P14" s="914"/>
      <c r="Q14" s="914"/>
      <c r="R14" s="914"/>
      <c r="S14" s="914"/>
      <c r="T14" s="914"/>
      <c r="U14" s="914"/>
      <c r="V14" s="914"/>
      <c r="W14" s="914"/>
      <c r="X14" s="912"/>
      <c r="Y14" s="913"/>
      <c r="Z14" s="913"/>
      <c r="AA14" s="913"/>
      <c r="AB14" s="913"/>
      <c r="AC14" s="913"/>
      <c r="AD14" s="905"/>
      <c r="AE14" s="905"/>
      <c r="AF14" s="905"/>
      <c r="AG14" s="905"/>
      <c r="AH14" s="905"/>
      <c r="AI14" s="905"/>
      <c r="AJ14" s="897" t="str">
        <f t="shared" si="0"/>
        <v/>
      </c>
      <c r="AK14" s="898"/>
      <c r="AL14" s="898"/>
      <c r="AM14" s="898"/>
      <c r="AN14" s="898"/>
      <c r="AO14" s="899"/>
      <c r="AP14" s="942"/>
      <c r="AQ14" s="943"/>
      <c r="AR14" s="943"/>
      <c r="AS14" s="944"/>
      <c r="AT14" s="945" t="str">
        <f t="shared" si="1"/>
        <v/>
      </c>
      <c r="AU14" s="945"/>
      <c r="AV14" s="945"/>
      <c r="AW14" s="945"/>
      <c r="AX14" s="945"/>
      <c r="AY14" s="945"/>
      <c r="AZ14" s="945"/>
      <c r="BA14" s="945"/>
      <c r="BB14" s="945"/>
      <c r="BC14" s="946"/>
    </row>
    <row r="15" spans="1:67" s="500" customFormat="1" ht="37.5" customHeight="1" x14ac:dyDescent="0.2">
      <c r="A15" s="920"/>
      <c r="B15" s="921"/>
      <c r="C15" s="921"/>
      <c r="D15" s="921"/>
      <c r="E15" s="917"/>
      <c r="F15" s="918"/>
      <c r="G15" s="918"/>
      <c r="H15" s="918"/>
      <c r="I15" s="918"/>
      <c r="J15" s="918"/>
      <c r="K15" s="918"/>
      <c r="L15" s="918"/>
      <c r="M15" s="918"/>
      <c r="N15" s="918"/>
      <c r="O15" s="918"/>
      <c r="P15" s="914"/>
      <c r="Q15" s="914"/>
      <c r="R15" s="914"/>
      <c r="S15" s="914"/>
      <c r="T15" s="914"/>
      <c r="U15" s="914"/>
      <c r="V15" s="914"/>
      <c r="W15" s="914"/>
      <c r="X15" s="912"/>
      <c r="Y15" s="913"/>
      <c r="Z15" s="913"/>
      <c r="AA15" s="913"/>
      <c r="AB15" s="913"/>
      <c r="AC15" s="913"/>
      <c r="AD15" s="905"/>
      <c r="AE15" s="905"/>
      <c r="AF15" s="905"/>
      <c r="AG15" s="905"/>
      <c r="AH15" s="905"/>
      <c r="AI15" s="905"/>
      <c r="AJ15" s="897" t="str">
        <f t="shared" si="0"/>
        <v/>
      </c>
      <c r="AK15" s="898"/>
      <c r="AL15" s="898"/>
      <c r="AM15" s="898"/>
      <c r="AN15" s="898"/>
      <c r="AO15" s="899"/>
      <c r="AP15" s="942"/>
      <c r="AQ15" s="943"/>
      <c r="AR15" s="943"/>
      <c r="AS15" s="944"/>
      <c r="AT15" s="945" t="str">
        <f t="shared" si="1"/>
        <v/>
      </c>
      <c r="AU15" s="945"/>
      <c r="AV15" s="945"/>
      <c r="AW15" s="945"/>
      <c r="AX15" s="945"/>
      <c r="AY15" s="945"/>
      <c r="AZ15" s="945"/>
      <c r="BA15" s="945"/>
      <c r="BB15" s="945"/>
      <c r="BC15" s="946"/>
    </row>
    <row r="16" spans="1:67" s="500" customFormat="1" ht="37.5" customHeight="1" x14ac:dyDescent="0.2">
      <c r="A16" s="920"/>
      <c r="B16" s="921"/>
      <c r="C16" s="921"/>
      <c r="D16" s="921"/>
      <c r="E16" s="917"/>
      <c r="F16" s="918"/>
      <c r="G16" s="918"/>
      <c r="H16" s="918"/>
      <c r="I16" s="918"/>
      <c r="J16" s="918"/>
      <c r="K16" s="918"/>
      <c r="L16" s="918"/>
      <c r="M16" s="918"/>
      <c r="N16" s="918"/>
      <c r="O16" s="918"/>
      <c r="P16" s="914"/>
      <c r="Q16" s="914"/>
      <c r="R16" s="914"/>
      <c r="S16" s="914"/>
      <c r="T16" s="914"/>
      <c r="U16" s="914"/>
      <c r="V16" s="914"/>
      <c r="W16" s="914"/>
      <c r="X16" s="912"/>
      <c r="Y16" s="913"/>
      <c r="Z16" s="913"/>
      <c r="AA16" s="913"/>
      <c r="AB16" s="913"/>
      <c r="AC16" s="913"/>
      <c r="AD16" s="905"/>
      <c r="AE16" s="905"/>
      <c r="AF16" s="905"/>
      <c r="AG16" s="905"/>
      <c r="AH16" s="905"/>
      <c r="AI16" s="905"/>
      <c r="AJ16" s="897" t="str">
        <f t="shared" si="0"/>
        <v/>
      </c>
      <c r="AK16" s="898"/>
      <c r="AL16" s="898"/>
      <c r="AM16" s="898"/>
      <c r="AN16" s="898"/>
      <c r="AO16" s="899"/>
      <c r="AP16" s="942"/>
      <c r="AQ16" s="943"/>
      <c r="AR16" s="943"/>
      <c r="AS16" s="944"/>
      <c r="AT16" s="945" t="str">
        <f t="shared" si="1"/>
        <v/>
      </c>
      <c r="AU16" s="945"/>
      <c r="AV16" s="945"/>
      <c r="AW16" s="945"/>
      <c r="AX16" s="945"/>
      <c r="AY16" s="945"/>
      <c r="AZ16" s="945"/>
      <c r="BA16" s="945"/>
      <c r="BB16" s="945"/>
      <c r="BC16" s="946"/>
    </row>
    <row r="17" spans="1:55" s="500" customFormat="1" ht="37.5" customHeight="1" x14ac:dyDescent="0.2">
      <c r="A17" s="920"/>
      <c r="B17" s="921"/>
      <c r="C17" s="921"/>
      <c r="D17" s="921"/>
      <c r="E17" s="917"/>
      <c r="F17" s="918"/>
      <c r="G17" s="918"/>
      <c r="H17" s="918"/>
      <c r="I17" s="918"/>
      <c r="J17" s="918"/>
      <c r="K17" s="918"/>
      <c r="L17" s="918"/>
      <c r="M17" s="918"/>
      <c r="N17" s="918"/>
      <c r="O17" s="918"/>
      <c r="P17" s="914"/>
      <c r="Q17" s="914"/>
      <c r="R17" s="914"/>
      <c r="S17" s="914"/>
      <c r="T17" s="914"/>
      <c r="U17" s="914"/>
      <c r="V17" s="914"/>
      <c r="W17" s="914"/>
      <c r="X17" s="912"/>
      <c r="Y17" s="913"/>
      <c r="Z17" s="913"/>
      <c r="AA17" s="913"/>
      <c r="AB17" s="913"/>
      <c r="AC17" s="913"/>
      <c r="AD17" s="905"/>
      <c r="AE17" s="905"/>
      <c r="AF17" s="905"/>
      <c r="AG17" s="905"/>
      <c r="AH17" s="905"/>
      <c r="AI17" s="905"/>
      <c r="AJ17" s="897" t="str">
        <f t="shared" si="0"/>
        <v/>
      </c>
      <c r="AK17" s="898"/>
      <c r="AL17" s="898"/>
      <c r="AM17" s="898"/>
      <c r="AN17" s="898"/>
      <c r="AO17" s="899"/>
      <c r="AP17" s="942"/>
      <c r="AQ17" s="943"/>
      <c r="AR17" s="943"/>
      <c r="AS17" s="944"/>
      <c r="AT17" s="945" t="str">
        <f t="shared" si="1"/>
        <v/>
      </c>
      <c r="AU17" s="945"/>
      <c r="AV17" s="945"/>
      <c r="AW17" s="945"/>
      <c r="AX17" s="945"/>
      <c r="AY17" s="945"/>
      <c r="AZ17" s="945"/>
      <c r="BA17" s="945"/>
      <c r="BB17" s="945"/>
      <c r="BC17" s="946"/>
    </row>
    <row r="18" spans="1:55" s="500" customFormat="1" ht="37.5" customHeight="1" x14ac:dyDescent="0.2">
      <c r="A18" s="920"/>
      <c r="B18" s="921"/>
      <c r="C18" s="921"/>
      <c r="D18" s="921"/>
      <c r="E18" s="917"/>
      <c r="F18" s="918"/>
      <c r="G18" s="918"/>
      <c r="H18" s="918"/>
      <c r="I18" s="918"/>
      <c r="J18" s="918"/>
      <c r="K18" s="918"/>
      <c r="L18" s="918"/>
      <c r="M18" s="918"/>
      <c r="N18" s="918"/>
      <c r="O18" s="918"/>
      <c r="P18" s="914"/>
      <c r="Q18" s="914"/>
      <c r="R18" s="914"/>
      <c r="S18" s="914"/>
      <c r="T18" s="914"/>
      <c r="U18" s="914"/>
      <c r="V18" s="914"/>
      <c r="W18" s="914"/>
      <c r="X18" s="912"/>
      <c r="Y18" s="913"/>
      <c r="Z18" s="913"/>
      <c r="AA18" s="913"/>
      <c r="AB18" s="913"/>
      <c r="AC18" s="913"/>
      <c r="AD18" s="905"/>
      <c r="AE18" s="905"/>
      <c r="AF18" s="905"/>
      <c r="AG18" s="905"/>
      <c r="AH18" s="905"/>
      <c r="AI18" s="905"/>
      <c r="AJ18" s="897" t="str">
        <f t="shared" si="0"/>
        <v/>
      </c>
      <c r="AK18" s="898"/>
      <c r="AL18" s="898"/>
      <c r="AM18" s="898"/>
      <c r="AN18" s="898"/>
      <c r="AO18" s="899"/>
      <c r="AP18" s="942"/>
      <c r="AQ18" s="943"/>
      <c r="AR18" s="943"/>
      <c r="AS18" s="944"/>
      <c r="AT18" s="945" t="str">
        <f t="shared" si="1"/>
        <v/>
      </c>
      <c r="AU18" s="945"/>
      <c r="AV18" s="945"/>
      <c r="AW18" s="945"/>
      <c r="AX18" s="945"/>
      <c r="AY18" s="945"/>
      <c r="AZ18" s="945"/>
      <c r="BA18" s="945"/>
      <c r="BB18" s="945"/>
      <c r="BC18" s="946"/>
    </row>
    <row r="19" spans="1:55" s="500" customFormat="1" ht="37.5" customHeight="1" x14ac:dyDescent="0.2">
      <c r="A19" s="920"/>
      <c r="B19" s="921"/>
      <c r="C19" s="921"/>
      <c r="D19" s="921"/>
      <c r="E19" s="917"/>
      <c r="F19" s="918"/>
      <c r="G19" s="918"/>
      <c r="H19" s="918"/>
      <c r="I19" s="918"/>
      <c r="J19" s="918"/>
      <c r="K19" s="918"/>
      <c r="L19" s="918"/>
      <c r="M19" s="918"/>
      <c r="N19" s="918"/>
      <c r="O19" s="918"/>
      <c r="P19" s="914"/>
      <c r="Q19" s="914"/>
      <c r="R19" s="914"/>
      <c r="S19" s="914"/>
      <c r="T19" s="914"/>
      <c r="U19" s="914"/>
      <c r="V19" s="914"/>
      <c r="W19" s="914"/>
      <c r="X19" s="912"/>
      <c r="Y19" s="913"/>
      <c r="Z19" s="913"/>
      <c r="AA19" s="913"/>
      <c r="AB19" s="913"/>
      <c r="AC19" s="913"/>
      <c r="AD19" s="905"/>
      <c r="AE19" s="905"/>
      <c r="AF19" s="905"/>
      <c r="AG19" s="905"/>
      <c r="AH19" s="905"/>
      <c r="AI19" s="905"/>
      <c r="AJ19" s="897" t="str">
        <f t="shared" si="0"/>
        <v/>
      </c>
      <c r="AK19" s="898"/>
      <c r="AL19" s="898"/>
      <c r="AM19" s="898"/>
      <c r="AN19" s="898"/>
      <c r="AO19" s="899"/>
      <c r="AP19" s="942"/>
      <c r="AQ19" s="943"/>
      <c r="AR19" s="943"/>
      <c r="AS19" s="944"/>
      <c r="AT19" s="945" t="str">
        <f t="shared" si="1"/>
        <v/>
      </c>
      <c r="AU19" s="945"/>
      <c r="AV19" s="945"/>
      <c r="AW19" s="945"/>
      <c r="AX19" s="945"/>
      <c r="AY19" s="945"/>
      <c r="AZ19" s="945"/>
      <c r="BA19" s="945"/>
      <c r="BB19" s="945"/>
      <c r="BC19" s="946"/>
    </row>
    <row r="20" spans="1:55" s="500" customFormat="1" ht="37.5" customHeight="1" x14ac:dyDescent="0.2">
      <c r="A20" s="920"/>
      <c r="B20" s="921"/>
      <c r="C20" s="921"/>
      <c r="D20" s="921"/>
      <c r="E20" s="917"/>
      <c r="F20" s="918"/>
      <c r="G20" s="918"/>
      <c r="H20" s="918"/>
      <c r="I20" s="918"/>
      <c r="J20" s="918"/>
      <c r="K20" s="918"/>
      <c r="L20" s="918"/>
      <c r="M20" s="918"/>
      <c r="N20" s="918"/>
      <c r="O20" s="918"/>
      <c r="P20" s="914"/>
      <c r="Q20" s="914"/>
      <c r="R20" s="914"/>
      <c r="S20" s="914"/>
      <c r="T20" s="914"/>
      <c r="U20" s="914"/>
      <c r="V20" s="914"/>
      <c r="W20" s="914"/>
      <c r="X20" s="912"/>
      <c r="Y20" s="913"/>
      <c r="Z20" s="913"/>
      <c r="AA20" s="913"/>
      <c r="AB20" s="913"/>
      <c r="AC20" s="913"/>
      <c r="AD20" s="905"/>
      <c r="AE20" s="905"/>
      <c r="AF20" s="905"/>
      <c r="AG20" s="905"/>
      <c r="AH20" s="905"/>
      <c r="AI20" s="905"/>
      <c r="AJ20" s="897" t="str">
        <f t="shared" si="0"/>
        <v/>
      </c>
      <c r="AK20" s="898"/>
      <c r="AL20" s="898"/>
      <c r="AM20" s="898"/>
      <c r="AN20" s="898"/>
      <c r="AO20" s="899"/>
      <c r="AP20" s="942"/>
      <c r="AQ20" s="943"/>
      <c r="AR20" s="943"/>
      <c r="AS20" s="944"/>
      <c r="AT20" s="945" t="str">
        <f t="shared" si="1"/>
        <v/>
      </c>
      <c r="AU20" s="945"/>
      <c r="AV20" s="945"/>
      <c r="AW20" s="945"/>
      <c r="AX20" s="945"/>
      <c r="AY20" s="945"/>
      <c r="AZ20" s="945"/>
      <c r="BA20" s="945"/>
      <c r="BB20" s="945"/>
      <c r="BC20" s="946"/>
    </row>
    <row r="21" spans="1:55" s="500" customFormat="1" ht="37.5" customHeight="1" x14ac:dyDescent="0.2">
      <c r="A21" s="920"/>
      <c r="B21" s="921"/>
      <c r="C21" s="921"/>
      <c r="D21" s="921"/>
      <c r="E21" s="917"/>
      <c r="F21" s="918"/>
      <c r="G21" s="918"/>
      <c r="H21" s="918"/>
      <c r="I21" s="918"/>
      <c r="J21" s="918"/>
      <c r="K21" s="918"/>
      <c r="L21" s="918"/>
      <c r="M21" s="918"/>
      <c r="N21" s="918"/>
      <c r="O21" s="918"/>
      <c r="P21" s="914"/>
      <c r="Q21" s="914"/>
      <c r="R21" s="914"/>
      <c r="S21" s="914"/>
      <c r="T21" s="914"/>
      <c r="U21" s="914"/>
      <c r="V21" s="914"/>
      <c r="W21" s="914"/>
      <c r="X21" s="912"/>
      <c r="Y21" s="913"/>
      <c r="Z21" s="913"/>
      <c r="AA21" s="913"/>
      <c r="AB21" s="913"/>
      <c r="AC21" s="913"/>
      <c r="AD21" s="905"/>
      <c r="AE21" s="905"/>
      <c r="AF21" s="905"/>
      <c r="AG21" s="905"/>
      <c r="AH21" s="905"/>
      <c r="AI21" s="905"/>
      <c r="AJ21" s="897" t="str">
        <f t="shared" si="0"/>
        <v/>
      </c>
      <c r="AK21" s="898"/>
      <c r="AL21" s="898"/>
      <c r="AM21" s="898"/>
      <c r="AN21" s="898"/>
      <c r="AO21" s="899"/>
      <c r="AP21" s="942"/>
      <c r="AQ21" s="943"/>
      <c r="AR21" s="943"/>
      <c r="AS21" s="944"/>
      <c r="AT21" s="945" t="str">
        <f t="shared" si="1"/>
        <v/>
      </c>
      <c r="AU21" s="945"/>
      <c r="AV21" s="945"/>
      <c r="AW21" s="945"/>
      <c r="AX21" s="945"/>
      <c r="AY21" s="945"/>
      <c r="AZ21" s="945"/>
      <c r="BA21" s="945"/>
      <c r="BB21" s="945"/>
      <c r="BC21" s="946"/>
    </row>
    <row r="22" spans="1:55" s="500" customFormat="1" ht="37.5" customHeight="1" x14ac:dyDescent="0.2">
      <c r="A22" s="920"/>
      <c r="B22" s="921"/>
      <c r="C22" s="921"/>
      <c r="D22" s="921"/>
      <c r="E22" s="917"/>
      <c r="F22" s="918"/>
      <c r="G22" s="918"/>
      <c r="H22" s="918"/>
      <c r="I22" s="918"/>
      <c r="J22" s="918"/>
      <c r="K22" s="918"/>
      <c r="L22" s="918"/>
      <c r="M22" s="918"/>
      <c r="N22" s="918"/>
      <c r="O22" s="918"/>
      <c r="P22" s="914"/>
      <c r="Q22" s="914"/>
      <c r="R22" s="914"/>
      <c r="S22" s="914"/>
      <c r="T22" s="914"/>
      <c r="U22" s="914"/>
      <c r="V22" s="914"/>
      <c r="W22" s="914"/>
      <c r="X22" s="912"/>
      <c r="Y22" s="913"/>
      <c r="Z22" s="913"/>
      <c r="AA22" s="913"/>
      <c r="AB22" s="913"/>
      <c r="AC22" s="913"/>
      <c r="AD22" s="905"/>
      <c r="AE22" s="905"/>
      <c r="AF22" s="905"/>
      <c r="AG22" s="905"/>
      <c r="AH22" s="905"/>
      <c r="AI22" s="905"/>
      <c r="AJ22" s="897" t="str">
        <f t="shared" si="0"/>
        <v/>
      </c>
      <c r="AK22" s="898"/>
      <c r="AL22" s="898"/>
      <c r="AM22" s="898"/>
      <c r="AN22" s="898"/>
      <c r="AO22" s="899"/>
      <c r="AP22" s="942"/>
      <c r="AQ22" s="943"/>
      <c r="AR22" s="943"/>
      <c r="AS22" s="944"/>
      <c r="AT22" s="945" t="str">
        <f t="shared" si="1"/>
        <v/>
      </c>
      <c r="AU22" s="945"/>
      <c r="AV22" s="945"/>
      <c r="AW22" s="945"/>
      <c r="AX22" s="945"/>
      <c r="AY22" s="945"/>
      <c r="AZ22" s="945"/>
      <c r="BA22" s="945"/>
      <c r="BB22" s="945"/>
      <c r="BC22" s="946"/>
    </row>
    <row r="23" spans="1:55" s="500" customFormat="1" ht="37.5" customHeight="1" x14ac:dyDescent="0.2">
      <c r="A23" s="920"/>
      <c r="B23" s="921"/>
      <c r="C23" s="921"/>
      <c r="D23" s="921"/>
      <c r="E23" s="917"/>
      <c r="F23" s="918"/>
      <c r="G23" s="918"/>
      <c r="H23" s="918"/>
      <c r="I23" s="918"/>
      <c r="J23" s="918"/>
      <c r="K23" s="918"/>
      <c r="L23" s="918"/>
      <c r="M23" s="918"/>
      <c r="N23" s="918"/>
      <c r="O23" s="918"/>
      <c r="P23" s="914"/>
      <c r="Q23" s="914"/>
      <c r="R23" s="914"/>
      <c r="S23" s="914"/>
      <c r="T23" s="914"/>
      <c r="U23" s="914"/>
      <c r="V23" s="914"/>
      <c r="W23" s="914"/>
      <c r="X23" s="912"/>
      <c r="Y23" s="913"/>
      <c r="Z23" s="913"/>
      <c r="AA23" s="913"/>
      <c r="AB23" s="913"/>
      <c r="AC23" s="913"/>
      <c r="AD23" s="905"/>
      <c r="AE23" s="905"/>
      <c r="AF23" s="905"/>
      <c r="AG23" s="905"/>
      <c r="AH23" s="905"/>
      <c r="AI23" s="905"/>
      <c r="AJ23" s="897" t="str">
        <f t="shared" si="0"/>
        <v/>
      </c>
      <c r="AK23" s="898"/>
      <c r="AL23" s="898"/>
      <c r="AM23" s="898"/>
      <c r="AN23" s="898"/>
      <c r="AO23" s="899"/>
      <c r="AP23" s="942"/>
      <c r="AQ23" s="943"/>
      <c r="AR23" s="943"/>
      <c r="AS23" s="944"/>
      <c r="AT23" s="945" t="str">
        <f t="shared" si="1"/>
        <v/>
      </c>
      <c r="AU23" s="945"/>
      <c r="AV23" s="945"/>
      <c r="AW23" s="945"/>
      <c r="AX23" s="945"/>
      <c r="AY23" s="945"/>
      <c r="AZ23" s="945"/>
      <c r="BA23" s="945"/>
      <c r="BB23" s="945"/>
      <c r="BC23" s="946"/>
    </row>
    <row r="24" spans="1:55" s="500" customFormat="1" ht="37.5" customHeight="1" x14ac:dyDescent="0.2">
      <c r="A24" s="920"/>
      <c r="B24" s="921"/>
      <c r="C24" s="921"/>
      <c r="D24" s="921"/>
      <c r="E24" s="917"/>
      <c r="F24" s="918"/>
      <c r="G24" s="918"/>
      <c r="H24" s="918"/>
      <c r="I24" s="918"/>
      <c r="J24" s="918"/>
      <c r="K24" s="918"/>
      <c r="L24" s="918"/>
      <c r="M24" s="918"/>
      <c r="N24" s="918"/>
      <c r="O24" s="918"/>
      <c r="P24" s="914"/>
      <c r="Q24" s="914"/>
      <c r="R24" s="914"/>
      <c r="S24" s="914"/>
      <c r="T24" s="914"/>
      <c r="U24" s="914"/>
      <c r="V24" s="914"/>
      <c r="W24" s="914"/>
      <c r="X24" s="912"/>
      <c r="Y24" s="913"/>
      <c r="Z24" s="913"/>
      <c r="AA24" s="913"/>
      <c r="AB24" s="913"/>
      <c r="AC24" s="913"/>
      <c r="AD24" s="905"/>
      <c r="AE24" s="905"/>
      <c r="AF24" s="905"/>
      <c r="AG24" s="905"/>
      <c r="AH24" s="905"/>
      <c r="AI24" s="905"/>
      <c r="AJ24" s="897" t="str">
        <f t="shared" si="0"/>
        <v/>
      </c>
      <c r="AK24" s="898"/>
      <c r="AL24" s="898"/>
      <c r="AM24" s="898"/>
      <c r="AN24" s="898"/>
      <c r="AO24" s="899"/>
      <c r="AP24" s="942"/>
      <c r="AQ24" s="943"/>
      <c r="AR24" s="943"/>
      <c r="AS24" s="944"/>
      <c r="AT24" s="945" t="str">
        <f t="shared" si="1"/>
        <v/>
      </c>
      <c r="AU24" s="945"/>
      <c r="AV24" s="945"/>
      <c r="AW24" s="945"/>
      <c r="AX24" s="945"/>
      <c r="AY24" s="945"/>
      <c r="AZ24" s="945"/>
      <c r="BA24" s="945"/>
      <c r="BB24" s="945"/>
      <c r="BC24" s="946"/>
    </row>
    <row r="25" spans="1:55" s="500" customFormat="1" ht="37.5" customHeight="1" x14ac:dyDescent="0.2">
      <c r="A25" s="920"/>
      <c r="B25" s="921"/>
      <c r="C25" s="921"/>
      <c r="D25" s="921"/>
      <c r="E25" s="917"/>
      <c r="F25" s="918"/>
      <c r="G25" s="918"/>
      <c r="H25" s="918"/>
      <c r="I25" s="918"/>
      <c r="J25" s="918"/>
      <c r="K25" s="918"/>
      <c r="L25" s="918"/>
      <c r="M25" s="918"/>
      <c r="N25" s="918"/>
      <c r="O25" s="918"/>
      <c r="P25" s="914"/>
      <c r="Q25" s="914"/>
      <c r="R25" s="914"/>
      <c r="S25" s="914"/>
      <c r="T25" s="914"/>
      <c r="U25" s="914"/>
      <c r="V25" s="914"/>
      <c r="W25" s="914"/>
      <c r="X25" s="912"/>
      <c r="Y25" s="913"/>
      <c r="Z25" s="913"/>
      <c r="AA25" s="913"/>
      <c r="AB25" s="913"/>
      <c r="AC25" s="913"/>
      <c r="AD25" s="905"/>
      <c r="AE25" s="905"/>
      <c r="AF25" s="905"/>
      <c r="AG25" s="905"/>
      <c r="AH25" s="905"/>
      <c r="AI25" s="905"/>
      <c r="AJ25" s="897" t="str">
        <f t="shared" si="0"/>
        <v/>
      </c>
      <c r="AK25" s="898"/>
      <c r="AL25" s="898"/>
      <c r="AM25" s="898"/>
      <c r="AN25" s="898"/>
      <c r="AO25" s="899"/>
      <c r="AP25" s="942"/>
      <c r="AQ25" s="943"/>
      <c r="AR25" s="943"/>
      <c r="AS25" s="944"/>
      <c r="AT25" s="945" t="str">
        <f t="shared" si="1"/>
        <v/>
      </c>
      <c r="AU25" s="945"/>
      <c r="AV25" s="945"/>
      <c r="AW25" s="945"/>
      <c r="AX25" s="945"/>
      <c r="AY25" s="945"/>
      <c r="AZ25" s="945"/>
      <c r="BA25" s="945"/>
      <c r="BB25" s="945"/>
      <c r="BC25" s="946"/>
    </row>
    <row r="26" spans="1:55" s="500" customFormat="1" ht="37.5" customHeight="1" x14ac:dyDescent="0.2">
      <c r="A26" s="920"/>
      <c r="B26" s="921"/>
      <c r="C26" s="921"/>
      <c r="D26" s="921"/>
      <c r="E26" s="917"/>
      <c r="F26" s="918"/>
      <c r="G26" s="918"/>
      <c r="H26" s="918"/>
      <c r="I26" s="918"/>
      <c r="J26" s="918"/>
      <c r="K26" s="918"/>
      <c r="L26" s="918"/>
      <c r="M26" s="918"/>
      <c r="N26" s="918"/>
      <c r="O26" s="918"/>
      <c r="P26" s="914"/>
      <c r="Q26" s="914"/>
      <c r="R26" s="914"/>
      <c r="S26" s="914"/>
      <c r="T26" s="914"/>
      <c r="U26" s="914"/>
      <c r="V26" s="914"/>
      <c r="W26" s="914"/>
      <c r="X26" s="912"/>
      <c r="Y26" s="913"/>
      <c r="Z26" s="913"/>
      <c r="AA26" s="913"/>
      <c r="AB26" s="913"/>
      <c r="AC26" s="913"/>
      <c r="AD26" s="905"/>
      <c r="AE26" s="905"/>
      <c r="AF26" s="905"/>
      <c r="AG26" s="905"/>
      <c r="AH26" s="905"/>
      <c r="AI26" s="905"/>
      <c r="AJ26" s="897" t="str">
        <f t="shared" si="0"/>
        <v/>
      </c>
      <c r="AK26" s="898"/>
      <c r="AL26" s="898"/>
      <c r="AM26" s="898"/>
      <c r="AN26" s="898"/>
      <c r="AO26" s="899"/>
      <c r="AP26" s="942"/>
      <c r="AQ26" s="943"/>
      <c r="AR26" s="943"/>
      <c r="AS26" s="944"/>
      <c r="AT26" s="945" t="str">
        <f t="shared" si="1"/>
        <v/>
      </c>
      <c r="AU26" s="945"/>
      <c r="AV26" s="945"/>
      <c r="AW26" s="945"/>
      <c r="AX26" s="945"/>
      <c r="AY26" s="945"/>
      <c r="AZ26" s="945"/>
      <c r="BA26" s="945"/>
      <c r="BB26" s="945"/>
      <c r="BC26" s="946"/>
    </row>
    <row r="27" spans="1:55" s="500" customFormat="1" ht="37.5" customHeight="1" x14ac:dyDescent="0.2">
      <c r="A27" s="920"/>
      <c r="B27" s="921"/>
      <c r="C27" s="921"/>
      <c r="D27" s="921"/>
      <c r="E27" s="917"/>
      <c r="F27" s="918"/>
      <c r="G27" s="918"/>
      <c r="H27" s="918"/>
      <c r="I27" s="918"/>
      <c r="J27" s="918"/>
      <c r="K27" s="918"/>
      <c r="L27" s="918"/>
      <c r="M27" s="918"/>
      <c r="N27" s="918"/>
      <c r="O27" s="918"/>
      <c r="P27" s="914"/>
      <c r="Q27" s="914"/>
      <c r="R27" s="914"/>
      <c r="S27" s="914"/>
      <c r="T27" s="914"/>
      <c r="U27" s="914"/>
      <c r="V27" s="914"/>
      <c r="W27" s="914"/>
      <c r="X27" s="912"/>
      <c r="Y27" s="913"/>
      <c r="Z27" s="913"/>
      <c r="AA27" s="913"/>
      <c r="AB27" s="913"/>
      <c r="AC27" s="913"/>
      <c r="AD27" s="905"/>
      <c r="AE27" s="905"/>
      <c r="AF27" s="905"/>
      <c r="AG27" s="905"/>
      <c r="AH27" s="905"/>
      <c r="AI27" s="905"/>
      <c r="AJ27" s="897" t="str">
        <f t="shared" si="0"/>
        <v/>
      </c>
      <c r="AK27" s="898"/>
      <c r="AL27" s="898"/>
      <c r="AM27" s="898"/>
      <c r="AN27" s="898"/>
      <c r="AO27" s="899"/>
      <c r="AP27" s="942"/>
      <c r="AQ27" s="943"/>
      <c r="AR27" s="943"/>
      <c r="AS27" s="944"/>
      <c r="AT27" s="945" t="str">
        <f t="shared" si="1"/>
        <v/>
      </c>
      <c r="AU27" s="945"/>
      <c r="AV27" s="945"/>
      <c r="AW27" s="945"/>
      <c r="AX27" s="945"/>
      <c r="AY27" s="945"/>
      <c r="AZ27" s="945"/>
      <c r="BA27" s="945"/>
      <c r="BB27" s="945"/>
      <c r="BC27" s="946"/>
    </row>
    <row r="28" spans="1:55" s="500" customFormat="1" ht="37.5" customHeight="1" x14ac:dyDescent="0.2">
      <c r="A28" s="920"/>
      <c r="B28" s="921"/>
      <c r="C28" s="921"/>
      <c r="D28" s="921"/>
      <c r="E28" s="917"/>
      <c r="F28" s="918"/>
      <c r="G28" s="918"/>
      <c r="H28" s="918"/>
      <c r="I28" s="918"/>
      <c r="J28" s="918"/>
      <c r="K28" s="918"/>
      <c r="L28" s="918"/>
      <c r="M28" s="918"/>
      <c r="N28" s="918"/>
      <c r="O28" s="918"/>
      <c r="P28" s="914"/>
      <c r="Q28" s="914"/>
      <c r="R28" s="914"/>
      <c r="S28" s="914"/>
      <c r="T28" s="914"/>
      <c r="U28" s="914"/>
      <c r="V28" s="914"/>
      <c r="W28" s="914"/>
      <c r="X28" s="912"/>
      <c r="Y28" s="913"/>
      <c r="Z28" s="913"/>
      <c r="AA28" s="913"/>
      <c r="AB28" s="913"/>
      <c r="AC28" s="913"/>
      <c r="AD28" s="905"/>
      <c r="AE28" s="905"/>
      <c r="AF28" s="905"/>
      <c r="AG28" s="905"/>
      <c r="AH28" s="905"/>
      <c r="AI28" s="905"/>
      <c r="AJ28" s="897" t="str">
        <f t="shared" si="0"/>
        <v/>
      </c>
      <c r="AK28" s="898"/>
      <c r="AL28" s="898"/>
      <c r="AM28" s="898"/>
      <c r="AN28" s="898"/>
      <c r="AO28" s="899"/>
      <c r="AP28" s="942"/>
      <c r="AQ28" s="943"/>
      <c r="AR28" s="943"/>
      <c r="AS28" s="944"/>
      <c r="AT28" s="945" t="str">
        <f t="shared" si="1"/>
        <v/>
      </c>
      <c r="AU28" s="945"/>
      <c r="AV28" s="945"/>
      <c r="AW28" s="945"/>
      <c r="AX28" s="945"/>
      <c r="AY28" s="945"/>
      <c r="AZ28" s="945"/>
      <c r="BA28" s="945"/>
      <c r="BB28" s="945"/>
      <c r="BC28" s="946"/>
    </row>
    <row r="29" spans="1:55" s="500" customFormat="1" ht="37.5" customHeight="1" x14ac:dyDescent="0.2">
      <c r="A29" s="920"/>
      <c r="B29" s="921"/>
      <c r="C29" s="921"/>
      <c r="D29" s="921"/>
      <c r="E29" s="917"/>
      <c r="F29" s="918"/>
      <c r="G29" s="918"/>
      <c r="H29" s="918"/>
      <c r="I29" s="918"/>
      <c r="J29" s="918"/>
      <c r="K29" s="918"/>
      <c r="L29" s="918"/>
      <c r="M29" s="918"/>
      <c r="N29" s="918"/>
      <c r="O29" s="918"/>
      <c r="P29" s="914"/>
      <c r="Q29" s="914"/>
      <c r="R29" s="914"/>
      <c r="S29" s="914"/>
      <c r="T29" s="914"/>
      <c r="U29" s="914"/>
      <c r="V29" s="914"/>
      <c r="W29" s="914"/>
      <c r="X29" s="912"/>
      <c r="Y29" s="913"/>
      <c r="Z29" s="913"/>
      <c r="AA29" s="913"/>
      <c r="AB29" s="913"/>
      <c r="AC29" s="913"/>
      <c r="AD29" s="905"/>
      <c r="AE29" s="905"/>
      <c r="AF29" s="905"/>
      <c r="AG29" s="905"/>
      <c r="AH29" s="905"/>
      <c r="AI29" s="905"/>
      <c r="AJ29" s="897" t="str">
        <f t="shared" si="0"/>
        <v/>
      </c>
      <c r="AK29" s="898"/>
      <c r="AL29" s="898"/>
      <c r="AM29" s="898"/>
      <c r="AN29" s="898"/>
      <c r="AO29" s="899"/>
      <c r="AP29" s="942"/>
      <c r="AQ29" s="943"/>
      <c r="AR29" s="943"/>
      <c r="AS29" s="944"/>
      <c r="AT29" s="945" t="str">
        <f t="shared" si="1"/>
        <v/>
      </c>
      <c r="AU29" s="945"/>
      <c r="AV29" s="945"/>
      <c r="AW29" s="945"/>
      <c r="AX29" s="945"/>
      <c r="AY29" s="945"/>
      <c r="AZ29" s="945"/>
      <c r="BA29" s="945"/>
      <c r="BB29" s="945"/>
      <c r="BC29" s="946"/>
    </row>
    <row r="30" spans="1:55" s="500" customFormat="1" ht="37.5" customHeight="1" x14ac:dyDescent="0.2">
      <c r="A30" s="920"/>
      <c r="B30" s="921"/>
      <c r="C30" s="921"/>
      <c r="D30" s="921"/>
      <c r="E30" s="917"/>
      <c r="F30" s="918"/>
      <c r="G30" s="918"/>
      <c r="H30" s="918"/>
      <c r="I30" s="918"/>
      <c r="J30" s="918"/>
      <c r="K30" s="918"/>
      <c r="L30" s="918"/>
      <c r="M30" s="918"/>
      <c r="N30" s="918"/>
      <c r="O30" s="918"/>
      <c r="P30" s="914"/>
      <c r="Q30" s="914"/>
      <c r="R30" s="914"/>
      <c r="S30" s="914"/>
      <c r="T30" s="914"/>
      <c r="U30" s="914"/>
      <c r="V30" s="914"/>
      <c r="W30" s="914"/>
      <c r="X30" s="912"/>
      <c r="Y30" s="913"/>
      <c r="Z30" s="913"/>
      <c r="AA30" s="913"/>
      <c r="AB30" s="913"/>
      <c r="AC30" s="913"/>
      <c r="AD30" s="905"/>
      <c r="AE30" s="905"/>
      <c r="AF30" s="905"/>
      <c r="AG30" s="905"/>
      <c r="AH30" s="905"/>
      <c r="AI30" s="905"/>
      <c r="AJ30" s="897" t="str">
        <f t="shared" si="0"/>
        <v/>
      </c>
      <c r="AK30" s="898"/>
      <c r="AL30" s="898"/>
      <c r="AM30" s="898"/>
      <c r="AN30" s="898"/>
      <c r="AO30" s="899"/>
      <c r="AP30" s="942"/>
      <c r="AQ30" s="943"/>
      <c r="AR30" s="943"/>
      <c r="AS30" s="944"/>
      <c r="AT30" s="945" t="str">
        <f t="shared" si="1"/>
        <v/>
      </c>
      <c r="AU30" s="945"/>
      <c r="AV30" s="945"/>
      <c r="AW30" s="945"/>
      <c r="AX30" s="945"/>
      <c r="AY30" s="945"/>
      <c r="AZ30" s="945"/>
      <c r="BA30" s="945"/>
      <c r="BB30" s="945"/>
      <c r="BC30" s="946"/>
    </row>
    <row r="31" spans="1:55" s="500" customFormat="1" ht="37.5" customHeight="1" x14ac:dyDescent="0.2">
      <c r="A31" s="920"/>
      <c r="B31" s="921"/>
      <c r="C31" s="921"/>
      <c r="D31" s="921"/>
      <c r="E31" s="917"/>
      <c r="F31" s="918"/>
      <c r="G31" s="918"/>
      <c r="H31" s="918"/>
      <c r="I31" s="918"/>
      <c r="J31" s="918"/>
      <c r="K31" s="918"/>
      <c r="L31" s="918"/>
      <c r="M31" s="918"/>
      <c r="N31" s="918"/>
      <c r="O31" s="918"/>
      <c r="P31" s="914"/>
      <c r="Q31" s="914"/>
      <c r="R31" s="914"/>
      <c r="S31" s="914"/>
      <c r="T31" s="914"/>
      <c r="U31" s="914"/>
      <c r="V31" s="914"/>
      <c r="W31" s="914"/>
      <c r="X31" s="912"/>
      <c r="Y31" s="913"/>
      <c r="Z31" s="913"/>
      <c r="AA31" s="913"/>
      <c r="AB31" s="913"/>
      <c r="AC31" s="913"/>
      <c r="AD31" s="905"/>
      <c r="AE31" s="905"/>
      <c r="AF31" s="905"/>
      <c r="AG31" s="905"/>
      <c r="AH31" s="905"/>
      <c r="AI31" s="905"/>
      <c r="AJ31" s="897" t="str">
        <f t="shared" si="0"/>
        <v/>
      </c>
      <c r="AK31" s="898"/>
      <c r="AL31" s="898"/>
      <c r="AM31" s="898"/>
      <c r="AN31" s="898"/>
      <c r="AO31" s="899"/>
      <c r="AP31" s="942"/>
      <c r="AQ31" s="943"/>
      <c r="AR31" s="943"/>
      <c r="AS31" s="944"/>
      <c r="AT31" s="945" t="str">
        <f t="shared" si="1"/>
        <v/>
      </c>
      <c r="AU31" s="945"/>
      <c r="AV31" s="945"/>
      <c r="AW31" s="945"/>
      <c r="AX31" s="945"/>
      <c r="AY31" s="945"/>
      <c r="AZ31" s="945"/>
      <c r="BA31" s="945"/>
      <c r="BB31" s="945"/>
      <c r="BC31" s="946"/>
    </row>
    <row r="32" spans="1:55" s="500" customFormat="1" ht="37.5" customHeight="1" x14ac:dyDescent="0.2">
      <c r="A32" s="920"/>
      <c r="B32" s="921"/>
      <c r="C32" s="921"/>
      <c r="D32" s="921"/>
      <c r="E32" s="917"/>
      <c r="F32" s="918"/>
      <c r="G32" s="918"/>
      <c r="H32" s="918"/>
      <c r="I32" s="918"/>
      <c r="J32" s="918"/>
      <c r="K32" s="918"/>
      <c r="L32" s="918"/>
      <c r="M32" s="918"/>
      <c r="N32" s="918"/>
      <c r="O32" s="918"/>
      <c r="P32" s="914"/>
      <c r="Q32" s="914"/>
      <c r="R32" s="914"/>
      <c r="S32" s="914"/>
      <c r="T32" s="914"/>
      <c r="U32" s="914"/>
      <c r="V32" s="914"/>
      <c r="W32" s="914"/>
      <c r="X32" s="912"/>
      <c r="Y32" s="913"/>
      <c r="Z32" s="913"/>
      <c r="AA32" s="913"/>
      <c r="AB32" s="913"/>
      <c r="AC32" s="913"/>
      <c r="AD32" s="905"/>
      <c r="AE32" s="905"/>
      <c r="AF32" s="905"/>
      <c r="AG32" s="905"/>
      <c r="AH32" s="905"/>
      <c r="AI32" s="905"/>
      <c r="AJ32" s="897" t="str">
        <f t="shared" si="0"/>
        <v/>
      </c>
      <c r="AK32" s="898"/>
      <c r="AL32" s="898"/>
      <c r="AM32" s="898"/>
      <c r="AN32" s="898"/>
      <c r="AO32" s="899"/>
      <c r="AP32" s="942"/>
      <c r="AQ32" s="943"/>
      <c r="AR32" s="943"/>
      <c r="AS32" s="944"/>
      <c r="AT32" s="945" t="str">
        <f t="shared" si="1"/>
        <v/>
      </c>
      <c r="AU32" s="945"/>
      <c r="AV32" s="945"/>
      <c r="AW32" s="945"/>
      <c r="AX32" s="945"/>
      <c r="AY32" s="945"/>
      <c r="AZ32" s="945"/>
      <c r="BA32" s="945"/>
      <c r="BB32" s="945"/>
      <c r="BC32" s="946"/>
    </row>
    <row r="33" spans="1:55" s="500" customFormat="1" ht="37.5" customHeight="1" x14ac:dyDescent="0.2">
      <c r="A33" s="920"/>
      <c r="B33" s="921"/>
      <c r="C33" s="921"/>
      <c r="D33" s="921"/>
      <c r="E33" s="917"/>
      <c r="F33" s="918"/>
      <c r="G33" s="918"/>
      <c r="H33" s="918"/>
      <c r="I33" s="918"/>
      <c r="J33" s="918"/>
      <c r="K33" s="918"/>
      <c r="L33" s="918"/>
      <c r="M33" s="918"/>
      <c r="N33" s="918"/>
      <c r="O33" s="918"/>
      <c r="P33" s="914"/>
      <c r="Q33" s="914"/>
      <c r="R33" s="914"/>
      <c r="S33" s="914"/>
      <c r="T33" s="914"/>
      <c r="U33" s="914"/>
      <c r="V33" s="914"/>
      <c r="W33" s="914"/>
      <c r="X33" s="912"/>
      <c r="Y33" s="913"/>
      <c r="Z33" s="913"/>
      <c r="AA33" s="913"/>
      <c r="AB33" s="913"/>
      <c r="AC33" s="913"/>
      <c r="AD33" s="905"/>
      <c r="AE33" s="905"/>
      <c r="AF33" s="905"/>
      <c r="AG33" s="905"/>
      <c r="AH33" s="905"/>
      <c r="AI33" s="905"/>
      <c r="AJ33" s="897" t="str">
        <f t="shared" si="0"/>
        <v/>
      </c>
      <c r="AK33" s="898"/>
      <c r="AL33" s="898"/>
      <c r="AM33" s="898"/>
      <c r="AN33" s="898"/>
      <c r="AO33" s="899"/>
      <c r="AP33" s="942"/>
      <c r="AQ33" s="943"/>
      <c r="AR33" s="943"/>
      <c r="AS33" s="944"/>
      <c r="AT33" s="945" t="str">
        <f t="shared" si="1"/>
        <v/>
      </c>
      <c r="AU33" s="945"/>
      <c r="AV33" s="945"/>
      <c r="AW33" s="945"/>
      <c r="AX33" s="945"/>
      <c r="AY33" s="945"/>
      <c r="AZ33" s="945"/>
      <c r="BA33" s="945"/>
      <c r="BB33" s="945"/>
      <c r="BC33" s="946"/>
    </row>
    <row r="34" spans="1:55" s="500" customFormat="1" ht="37.5" customHeight="1" x14ac:dyDescent="0.2">
      <c r="A34" s="920"/>
      <c r="B34" s="921"/>
      <c r="C34" s="921"/>
      <c r="D34" s="921"/>
      <c r="E34" s="917"/>
      <c r="F34" s="918"/>
      <c r="G34" s="918"/>
      <c r="H34" s="918"/>
      <c r="I34" s="918"/>
      <c r="J34" s="918"/>
      <c r="K34" s="918"/>
      <c r="L34" s="918"/>
      <c r="M34" s="918"/>
      <c r="N34" s="918"/>
      <c r="O34" s="918"/>
      <c r="P34" s="914"/>
      <c r="Q34" s="914"/>
      <c r="R34" s="914"/>
      <c r="S34" s="914"/>
      <c r="T34" s="914"/>
      <c r="U34" s="914"/>
      <c r="V34" s="914"/>
      <c r="W34" s="914"/>
      <c r="X34" s="912"/>
      <c r="Y34" s="913"/>
      <c r="Z34" s="913"/>
      <c r="AA34" s="913"/>
      <c r="AB34" s="913"/>
      <c r="AC34" s="913"/>
      <c r="AD34" s="905"/>
      <c r="AE34" s="905"/>
      <c r="AF34" s="905"/>
      <c r="AG34" s="905"/>
      <c r="AH34" s="905"/>
      <c r="AI34" s="905"/>
      <c r="AJ34" s="897" t="str">
        <f t="shared" si="0"/>
        <v/>
      </c>
      <c r="AK34" s="898"/>
      <c r="AL34" s="898"/>
      <c r="AM34" s="898"/>
      <c r="AN34" s="898"/>
      <c r="AO34" s="899"/>
      <c r="AP34" s="942"/>
      <c r="AQ34" s="943"/>
      <c r="AR34" s="943"/>
      <c r="AS34" s="944"/>
      <c r="AT34" s="945" t="str">
        <f t="shared" si="1"/>
        <v/>
      </c>
      <c r="AU34" s="945"/>
      <c r="AV34" s="945"/>
      <c r="AW34" s="945"/>
      <c r="AX34" s="945"/>
      <c r="AY34" s="945"/>
      <c r="AZ34" s="945"/>
      <c r="BA34" s="945"/>
      <c r="BB34" s="945"/>
      <c r="BC34" s="946"/>
    </row>
    <row r="35" spans="1:55" s="500" customFormat="1" ht="37.5" customHeight="1" x14ac:dyDescent="0.2">
      <c r="A35" s="920"/>
      <c r="B35" s="921"/>
      <c r="C35" s="921"/>
      <c r="D35" s="921"/>
      <c r="E35" s="917"/>
      <c r="F35" s="918"/>
      <c r="G35" s="918"/>
      <c r="H35" s="918"/>
      <c r="I35" s="918"/>
      <c r="J35" s="918"/>
      <c r="K35" s="918"/>
      <c r="L35" s="918"/>
      <c r="M35" s="918"/>
      <c r="N35" s="918"/>
      <c r="O35" s="918"/>
      <c r="P35" s="914"/>
      <c r="Q35" s="914"/>
      <c r="R35" s="914"/>
      <c r="S35" s="914"/>
      <c r="T35" s="914"/>
      <c r="U35" s="914"/>
      <c r="V35" s="914"/>
      <c r="W35" s="914"/>
      <c r="X35" s="912"/>
      <c r="Y35" s="913"/>
      <c r="Z35" s="913"/>
      <c r="AA35" s="913"/>
      <c r="AB35" s="913"/>
      <c r="AC35" s="913"/>
      <c r="AD35" s="905"/>
      <c r="AE35" s="905"/>
      <c r="AF35" s="905"/>
      <c r="AG35" s="905"/>
      <c r="AH35" s="905"/>
      <c r="AI35" s="905"/>
      <c r="AJ35" s="897" t="str">
        <f t="shared" si="0"/>
        <v/>
      </c>
      <c r="AK35" s="898"/>
      <c r="AL35" s="898"/>
      <c r="AM35" s="898"/>
      <c r="AN35" s="898"/>
      <c r="AO35" s="899"/>
      <c r="AP35" s="942"/>
      <c r="AQ35" s="943"/>
      <c r="AR35" s="943"/>
      <c r="AS35" s="944"/>
      <c r="AT35" s="945" t="str">
        <f t="shared" si="1"/>
        <v/>
      </c>
      <c r="AU35" s="945"/>
      <c r="AV35" s="945"/>
      <c r="AW35" s="945"/>
      <c r="AX35" s="945"/>
      <c r="AY35" s="945"/>
      <c r="AZ35" s="945"/>
      <c r="BA35" s="945"/>
      <c r="BB35" s="945"/>
      <c r="BC35" s="946"/>
    </row>
    <row r="36" spans="1:55" s="500" customFormat="1" ht="37.5" customHeight="1" x14ac:dyDescent="0.2">
      <c r="A36" s="920"/>
      <c r="B36" s="921"/>
      <c r="C36" s="921"/>
      <c r="D36" s="921"/>
      <c r="E36" s="917"/>
      <c r="F36" s="918"/>
      <c r="G36" s="918"/>
      <c r="H36" s="918"/>
      <c r="I36" s="918"/>
      <c r="J36" s="918"/>
      <c r="K36" s="918"/>
      <c r="L36" s="918"/>
      <c r="M36" s="918"/>
      <c r="N36" s="918"/>
      <c r="O36" s="918"/>
      <c r="P36" s="914"/>
      <c r="Q36" s="914"/>
      <c r="R36" s="914"/>
      <c r="S36" s="914"/>
      <c r="T36" s="914"/>
      <c r="U36" s="914"/>
      <c r="V36" s="914"/>
      <c r="W36" s="914"/>
      <c r="X36" s="912"/>
      <c r="Y36" s="913"/>
      <c r="Z36" s="913"/>
      <c r="AA36" s="913"/>
      <c r="AB36" s="913"/>
      <c r="AC36" s="913"/>
      <c r="AD36" s="905"/>
      <c r="AE36" s="905"/>
      <c r="AF36" s="905"/>
      <c r="AG36" s="905"/>
      <c r="AH36" s="905"/>
      <c r="AI36" s="905"/>
      <c r="AJ36" s="897" t="str">
        <f t="shared" si="0"/>
        <v/>
      </c>
      <c r="AK36" s="898"/>
      <c r="AL36" s="898"/>
      <c r="AM36" s="898"/>
      <c r="AN36" s="898"/>
      <c r="AO36" s="899"/>
      <c r="AP36" s="942"/>
      <c r="AQ36" s="943"/>
      <c r="AR36" s="943"/>
      <c r="AS36" s="944"/>
      <c r="AT36" s="945" t="str">
        <f t="shared" si="1"/>
        <v/>
      </c>
      <c r="AU36" s="945"/>
      <c r="AV36" s="945"/>
      <c r="AW36" s="945"/>
      <c r="AX36" s="945"/>
      <c r="AY36" s="945"/>
      <c r="AZ36" s="945"/>
      <c r="BA36" s="945"/>
      <c r="BB36" s="945"/>
      <c r="BC36" s="946"/>
    </row>
    <row r="37" spans="1:55" s="500" customFormat="1" ht="37.5" customHeight="1" x14ac:dyDescent="0.2">
      <c r="A37" s="920"/>
      <c r="B37" s="921"/>
      <c r="C37" s="921"/>
      <c r="D37" s="921"/>
      <c r="E37" s="917"/>
      <c r="F37" s="918"/>
      <c r="G37" s="918"/>
      <c r="H37" s="918"/>
      <c r="I37" s="918"/>
      <c r="J37" s="918"/>
      <c r="K37" s="918"/>
      <c r="L37" s="918"/>
      <c r="M37" s="918"/>
      <c r="N37" s="918"/>
      <c r="O37" s="918"/>
      <c r="P37" s="914"/>
      <c r="Q37" s="914"/>
      <c r="R37" s="914"/>
      <c r="S37" s="914"/>
      <c r="T37" s="914"/>
      <c r="U37" s="914"/>
      <c r="V37" s="914"/>
      <c r="W37" s="914"/>
      <c r="X37" s="912"/>
      <c r="Y37" s="913"/>
      <c r="Z37" s="913"/>
      <c r="AA37" s="913"/>
      <c r="AB37" s="913"/>
      <c r="AC37" s="913"/>
      <c r="AD37" s="905"/>
      <c r="AE37" s="905"/>
      <c r="AF37" s="905"/>
      <c r="AG37" s="905"/>
      <c r="AH37" s="905"/>
      <c r="AI37" s="905"/>
      <c r="AJ37" s="897" t="str">
        <f t="shared" si="0"/>
        <v/>
      </c>
      <c r="AK37" s="898"/>
      <c r="AL37" s="898"/>
      <c r="AM37" s="898"/>
      <c r="AN37" s="898"/>
      <c r="AO37" s="899"/>
      <c r="AP37" s="942"/>
      <c r="AQ37" s="943"/>
      <c r="AR37" s="943"/>
      <c r="AS37" s="944"/>
      <c r="AT37" s="945" t="str">
        <f t="shared" si="1"/>
        <v/>
      </c>
      <c r="AU37" s="945"/>
      <c r="AV37" s="945"/>
      <c r="AW37" s="945"/>
      <c r="AX37" s="945"/>
      <c r="AY37" s="945"/>
      <c r="AZ37" s="945"/>
      <c r="BA37" s="945"/>
      <c r="BB37" s="945"/>
      <c r="BC37" s="946"/>
    </row>
    <row r="38" spans="1:55" s="500" customFormat="1" ht="37.5" customHeight="1" x14ac:dyDescent="0.2">
      <c r="A38" s="920"/>
      <c r="B38" s="921"/>
      <c r="C38" s="921"/>
      <c r="D38" s="921"/>
      <c r="E38" s="917"/>
      <c r="F38" s="918"/>
      <c r="G38" s="918"/>
      <c r="H38" s="918"/>
      <c r="I38" s="918"/>
      <c r="J38" s="918"/>
      <c r="K38" s="918"/>
      <c r="L38" s="918"/>
      <c r="M38" s="918"/>
      <c r="N38" s="918"/>
      <c r="O38" s="918"/>
      <c r="P38" s="914"/>
      <c r="Q38" s="914"/>
      <c r="R38" s="914"/>
      <c r="S38" s="914"/>
      <c r="T38" s="914"/>
      <c r="U38" s="914"/>
      <c r="V38" s="914"/>
      <c r="W38" s="914"/>
      <c r="X38" s="912"/>
      <c r="Y38" s="913"/>
      <c r="Z38" s="913"/>
      <c r="AA38" s="913"/>
      <c r="AB38" s="913"/>
      <c r="AC38" s="913"/>
      <c r="AD38" s="905"/>
      <c r="AE38" s="905"/>
      <c r="AF38" s="905"/>
      <c r="AG38" s="905"/>
      <c r="AH38" s="905"/>
      <c r="AI38" s="905"/>
      <c r="AJ38" s="897" t="str">
        <f t="shared" si="0"/>
        <v/>
      </c>
      <c r="AK38" s="898"/>
      <c r="AL38" s="898"/>
      <c r="AM38" s="898"/>
      <c r="AN38" s="898"/>
      <c r="AO38" s="899"/>
      <c r="AP38" s="942"/>
      <c r="AQ38" s="943"/>
      <c r="AR38" s="943"/>
      <c r="AS38" s="944"/>
      <c r="AT38" s="945" t="str">
        <f t="shared" si="1"/>
        <v/>
      </c>
      <c r="AU38" s="945"/>
      <c r="AV38" s="945"/>
      <c r="AW38" s="945"/>
      <c r="AX38" s="945"/>
      <c r="AY38" s="945"/>
      <c r="AZ38" s="945"/>
      <c r="BA38" s="945"/>
      <c r="BB38" s="945"/>
      <c r="BC38" s="946"/>
    </row>
    <row r="39" spans="1:55" s="500" customFormat="1" ht="37.5" customHeight="1" x14ac:dyDescent="0.2">
      <c r="A39" s="920"/>
      <c r="B39" s="921"/>
      <c r="C39" s="921"/>
      <c r="D39" s="921"/>
      <c r="E39" s="917"/>
      <c r="F39" s="918"/>
      <c r="G39" s="918"/>
      <c r="H39" s="918"/>
      <c r="I39" s="918"/>
      <c r="J39" s="918"/>
      <c r="K39" s="918"/>
      <c r="L39" s="918"/>
      <c r="M39" s="918"/>
      <c r="N39" s="918"/>
      <c r="O39" s="918"/>
      <c r="P39" s="914"/>
      <c r="Q39" s="914"/>
      <c r="R39" s="914"/>
      <c r="S39" s="914"/>
      <c r="T39" s="914"/>
      <c r="U39" s="914"/>
      <c r="V39" s="914"/>
      <c r="W39" s="914"/>
      <c r="X39" s="912"/>
      <c r="Y39" s="913"/>
      <c r="Z39" s="913"/>
      <c r="AA39" s="913"/>
      <c r="AB39" s="913"/>
      <c r="AC39" s="913"/>
      <c r="AD39" s="905"/>
      <c r="AE39" s="905"/>
      <c r="AF39" s="905"/>
      <c r="AG39" s="905"/>
      <c r="AH39" s="905"/>
      <c r="AI39" s="905"/>
      <c r="AJ39" s="897" t="str">
        <f t="shared" si="0"/>
        <v/>
      </c>
      <c r="AK39" s="898"/>
      <c r="AL39" s="898"/>
      <c r="AM39" s="898"/>
      <c r="AN39" s="898"/>
      <c r="AO39" s="899"/>
      <c r="AP39" s="942"/>
      <c r="AQ39" s="943"/>
      <c r="AR39" s="943"/>
      <c r="AS39" s="944"/>
      <c r="AT39" s="945" t="str">
        <f t="shared" si="1"/>
        <v/>
      </c>
      <c r="AU39" s="945"/>
      <c r="AV39" s="945"/>
      <c r="AW39" s="945"/>
      <c r="AX39" s="945"/>
      <c r="AY39" s="945"/>
      <c r="AZ39" s="945"/>
      <c r="BA39" s="945"/>
      <c r="BB39" s="945"/>
      <c r="BC39" s="946"/>
    </row>
    <row r="40" spans="1:55" s="500" customFormat="1" ht="37.5" customHeight="1" x14ac:dyDescent="0.2">
      <c r="A40" s="920"/>
      <c r="B40" s="921"/>
      <c r="C40" s="921"/>
      <c r="D40" s="921"/>
      <c r="E40" s="917"/>
      <c r="F40" s="918"/>
      <c r="G40" s="918"/>
      <c r="H40" s="918"/>
      <c r="I40" s="918"/>
      <c r="J40" s="918"/>
      <c r="K40" s="918"/>
      <c r="L40" s="918"/>
      <c r="M40" s="918"/>
      <c r="N40" s="918"/>
      <c r="O40" s="918"/>
      <c r="P40" s="914"/>
      <c r="Q40" s="914"/>
      <c r="R40" s="914"/>
      <c r="S40" s="914"/>
      <c r="T40" s="914"/>
      <c r="U40" s="914"/>
      <c r="V40" s="914"/>
      <c r="W40" s="914"/>
      <c r="X40" s="912"/>
      <c r="Y40" s="913"/>
      <c r="Z40" s="913"/>
      <c r="AA40" s="913"/>
      <c r="AB40" s="913"/>
      <c r="AC40" s="913"/>
      <c r="AD40" s="905"/>
      <c r="AE40" s="905"/>
      <c r="AF40" s="905"/>
      <c r="AG40" s="905"/>
      <c r="AH40" s="905"/>
      <c r="AI40" s="905"/>
      <c r="AJ40" s="897" t="str">
        <f t="shared" si="0"/>
        <v/>
      </c>
      <c r="AK40" s="898"/>
      <c r="AL40" s="898"/>
      <c r="AM40" s="898"/>
      <c r="AN40" s="898"/>
      <c r="AO40" s="899"/>
      <c r="AP40" s="942"/>
      <c r="AQ40" s="943"/>
      <c r="AR40" s="943"/>
      <c r="AS40" s="944"/>
      <c r="AT40" s="945" t="str">
        <f t="shared" si="1"/>
        <v/>
      </c>
      <c r="AU40" s="945"/>
      <c r="AV40" s="945"/>
      <c r="AW40" s="945"/>
      <c r="AX40" s="945"/>
      <c r="AY40" s="945"/>
      <c r="AZ40" s="945"/>
      <c r="BA40" s="945"/>
      <c r="BB40" s="945"/>
      <c r="BC40" s="946"/>
    </row>
    <row r="41" spans="1:55" s="500" customFormat="1" ht="37.5" customHeight="1" x14ac:dyDescent="0.2">
      <c r="A41" s="920"/>
      <c r="B41" s="921"/>
      <c r="C41" s="921"/>
      <c r="D41" s="921"/>
      <c r="E41" s="917"/>
      <c r="F41" s="918"/>
      <c r="G41" s="918"/>
      <c r="H41" s="918"/>
      <c r="I41" s="918"/>
      <c r="J41" s="918"/>
      <c r="K41" s="918"/>
      <c r="L41" s="918"/>
      <c r="M41" s="918"/>
      <c r="N41" s="918"/>
      <c r="O41" s="918"/>
      <c r="P41" s="914"/>
      <c r="Q41" s="914"/>
      <c r="R41" s="914"/>
      <c r="S41" s="914"/>
      <c r="T41" s="914"/>
      <c r="U41" s="914"/>
      <c r="V41" s="914"/>
      <c r="W41" s="914"/>
      <c r="X41" s="912"/>
      <c r="Y41" s="913"/>
      <c r="Z41" s="913"/>
      <c r="AA41" s="913"/>
      <c r="AB41" s="913"/>
      <c r="AC41" s="913"/>
      <c r="AD41" s="905"/>
      <c r="AE41" s="905"/>
      <c r="AF41" s="905"/>
      <c r="AG41" s="905"/>
      <c r="AH41" s="905"/>
      <c r="AI41" s="905"/>
      <c r="AJ41" s="897" t="str">
        <f t="shared" si="0"/>
        <v/>
      </c>
      <c r="AK41" s="898"/>
      <c r="AL41" s="898"/>
      <c r="AM41" s="898"/>
      <c r="AN41" s="898"/>
      <c r="AO41" s="899"/>
      <c r="AP41" s="942"/>
      <c r="AQ41" s="943"/>
      <c r="AR41" s="943"/>
      <c r="AS41" s="944"/>
      <c r="AT41" s="945" t="str">
        <f t="shared" si="1"/>
        <v/>
      </c>
      <c r="AU41" s="945"/>
      <c r="AV41" s="945"/>
      <c r="AW41" s="945"/>
      <c r="AX41" s="945"/>
      <c r="AY41" s="945"/>
      <c r="AZ41" s="945"/>
      <c r="BA41" s="945"/>
      <c r="BB41" s="945"/>
      <c r="BC41" s="946"/>
    </row>
    <row r="42" spans="1:55" s="500" customFormat="1" ht="37.5" customHeight="1" x14ac:dyDescent="0.2">
      <c r="A42" s="920"/>
      <c r="B42" s="921"/>
      <c r="C42" s="921"/>
      <c r="D42" s="921"/>
      <c r="E42" s="917"/>
      <c r="F42" s="918"/>
      <c r="G42" s="918"/>
      <c r="H42" s="918"/>
      <c r="I42" s="918"/>
      <c r="J42" s="918"/>
      <c r="K42" s="918"/>
      <c r="L42" s="918"/>
      <c r="M42" s="918"/>
      <c r="N42" s="918"/>
      <c r="O42" s="918"/>
      <c r="P42" s="914"/>
      <c r="Q42" s="914"/>
      <c r="R42" s="914"/>
      <c r="S42" s="914"/>
      <c r="T42" s="914"/>
      <c r="U42" s="914"/>
      <c r="V42" s="914"/>
      <c r="W42" s="914"/>
      <c r="X42" s="912"/>
      <c r="Y42" s="913"/>
      <c r="Z42" s="913"/>
      <c r="AA42" s="913"/>
      <c r="AB42" s="913"/>
      <c r="AC42" s="913"/>
      <c r="AD42" s="905"/>
      <c r="AE42" s="905"/>
      <c r="AF42" s="905"/>
      <c r="AG42" s="905"/>
      <c r="AH42" s="905"/>
      <c r="AI42" s="905"/>
      <c r="AJ42" s="897" t="str">
        <f t="shared" si="0"/>
        <v/>
      </c>
      <c r="AK42" s="898"/>
      <c r="AL42" s="898"/>
      <c r="AM42" s="898"/>
      <c r="AN42" s="898"/>
      <c r="AO42" s="899"/>
      <c r="AP42" s="942"/>
      <c r="AQ42" s="943"/>
      <c r="AR42" s="943"/>
      <c r="AS42" s="944"/>
      <c r="AT42" s="945" t="str">
        <f t="shared" si="1"/>
        <v/>
      </c>
      <c r="AU42" s="945"/>
      <c r="AV42" s="945"/>
      <c r="AW42" s="945"/>
      <c r="AX42" s="945"/>
      <c r="AY42" s="945"/>
      <c r="AZ42" s="945"/>
      <c r="BA42" s="945"/>
      <c r="BB42" s="945"/>
      <c r="BC42" s="946"/>
    </row>
    <row r="43" spans="1:55" s="500" customFormat="1" ht="37.5" customHeight="1" x14ac:dyDescent="0.2">
      <c r="A43" s="920"/>
      <c r="B43" s="921"/>
      <c r="C43" s="921"/>
      <c r="D43" s="921"/>
      <c r="E43" s="917"/>
      <c r="F43" s="918"/>
      <c r="G43" s="918"/>
      <c r="H43" s="918"/>
      <c r="I43" s="918"/>
      <c r="J43" s="918"/>
      <c r="K43" s="918"/>
      <c r="L43" s="918"/>
      <c r="M43" s="918"/>
      <c r="N43" s="918"/>
      <c r="O43" s="918"/>
      <c r="P43" s="914"/>
      <c r="Q43" s="914"/>
      <c r="R43" s="914"/>
      <c r="S43" s="914"/>
      <c r="T43" s="914"/>
      <c r="U43" s="914"/>
      <c r="V43" s="914"/>
      <c r="W43" s="914"/>
      <c r="X43" s="912"/>
      <c r="Y43" s="913"/>
      <c r="Z43" s="913"/>
      <c r="AA43" s="913"/>
      <c r="AB43" s="913"/>
      <c r="AC43" s="913"/>
      <c r="AD43" s="905"/>
      <c r="AE43" s="905"/>
      <c r="AF43" s="905"/>
      <c r="AG43" s="905"/>
      <c r="AH43" s="905"/>
      <c r="AI43" s="905"/>
      <c r="AJ43" s="897" t="str">
        <f t="shared" si="0"/>
        <v/>
      </c>
      <c r="AK43" s="898"/>
      <c r="AL43" s="898"/>
      <c r="AM43" s="898"/>
      <c r="AN43" s="898"/>
      <c r="AO43" s="899"/>
      <c r="AP43" s="942"/>
      <c r="AQ43" s="943"/>
      <c r="AR43" s="943"/>
      <c r="AS43" s="944"/>
      <c r="AT43" s="945" t="str">
        <f t="shared" si="1"/>
        <v/>
      </c>
      <c r="AU43" s="945"/>
      <c r="AV43" s="945"/>
      <c r="AW43" s="945"/>
      <c r="AX43" s="945"/>
      <c r="AY43" s="945"/>
      <c r="AZ43" s="945"/>
      <c r="BA43" s="945"/>
      <c r="BB43" s="945"/>
      <c r="BC43" s="946"/>
    </row>
    <row r="44" spans="1:55" s="500" customFormat="1" ht="37.5" customHeight="1" x14ac:dyDescent="0.2">
      <c r="A44" s="920"/>
      <c r="B44" s="921"/>
      <c r="C44" s="921"/>
      <c r="D44" s="921"/>
      <c r="E44" s="917"/>
      <c r="F44" s="918"/>
      <c r="G44" s="918"/>
      <c r="H44" s="918"/>
      <c r="I44" s="918"/>
      <c r="J44" s="918"/>
      <c r="K44" s="918"/>
      <c r="L44" s="918"/>
      <c r="M44" s="918"/>
      <c r="N44" s="918"/>
      <c r="O44" s="918"/>
      <c r="P44" s="914"/>
      <c r="Q44" s="914"/>
      <c r="R44" s="914"/>
      <c r="S44" s="914"/>
      <c r="T44" s="914"/>
      <c r="U44" s="914"/>
      <c r="V44" s="914"/>
      <c r="W44" s="914"/>
      <c r="X44" s="912"/>
      <c r="Y44" s="913"/>
      <c r="Z44" s="913"/>
      <c r="AA44" s="913"/>
      <c r="AB44" s="913"/>
      <c r="AC44" s="913"/>
      <c r="AD44" s="905"/>
      <c r="AE44" s="905"/>
      <c r="AF44" s="905"/>
      <c r="AG44" s="905"/>
      <c r="AH44" s="905"/>
      <c r="AI44" s="905"/>
      <c r="AJ44" s="897" t="str">
        <f t="shared" si="0"/>
        <v/>
      </c>
      <c r="AK44" s="898"/>
      <c r="AL44" s="898"/>
      <c r="AM44" s="898"/>
      <c r="AN44" s="898"/>
      <c r="AO44" s="899"/>
      <c r="AP44" s="942"/>
      <c r="AQ44" s="943"/>
      <c r="AR44" s="943"/>
      <c r="AS44" s="944"/>
      <c r="AT44" s="945" t="str">
        <f t="shared" si="1"/>
        <v/>
      </c>
      <c r="AU44" s="945"/>
      <c r="AV44" s="945"/>
      <c r="AW44" s="945"/>
      <c r="AX44" s="945"/>
      <c r="AY44" s="945"/>
      <c r="AZ44" s="945"/>
      <c r="BA44" s="945"/>
      <c r="BB44" s="945"/>
      <c r="BC44" s="946"/>
    </row>
    <row r="45" spans="1:55" s="500" customFormat="1" ht="37.5" customHeight="1" x14ac:dyDescent="0.2">
      <c r="A45" s="920"/>
      <c r="B45" s="921"/>
      <c r="C45" s="921"/>
      <c r="D45" s="921"/>
      <c r="E45" s="917"/>
      <c r="F45" s="918"/>
      <c r="G45" s="918"/>
      <c r="H45" s="918"/>
      <c r="I45" s="918"/>
      <c r="J45" s="918"/>
      <c r="K45" s="918"/>
      <c r="L45" s="918"/>
      <c r="M45" s="918"/>
      <c r="N45" s="918"/>
      <c r="O45" s="918"/>
      <c r="P45" s="914"/>
      <c r="Q45" s="914"/>
      <c r="R45" s="914"/>
      <c r="S45" s="914"/>
      <c r="T45" s="914"/>
      <c r="U45" s="914"/>
      <c r="V45" s="914"/>
      <c r="W45" s="914"/>
      <c r="X45" s="912"/>
      <c r="Y45" s="913"/>
      <c r="Z45" s="913"/>
      <c r="AA45" s="913"/>
      <c r="AB45" s="913"/>
      <c r="AC45" s="913"/>
      <c r="AD45" s="905"/>
      <c r="AE45" s="905"/>
      <c r="AF45" s="905"/>
      <c r="AG45" s="905"/>
      <c r="AH45" s="905"/>
      <c r="AI45" s="905"/>
      <c r="AJ45" s="897" t="str">
        <f t="shared" si="0"/>
        <v/>
      </c>
      <c r="AK45" s="898"/>
      <c r="AL45" s="898"/>
      <c r="AM45" s="898"/>
      <c r="AN45" s="898"/>
      <c r="AO45" s="899"/>
      <c r="AP45" s="942"/>
      <c r="AQ45" s="943"/>
      <c r="AR45" s="943"/>
      <c r="AS45" s="944"/>
      <c r="AT45" s="945" t="str">
        <f t="shared" si="1"/>
        <v/>
      </c>
      <c r="AU45" s="945"/>
      <c r="AV45" s="945"/>
      <c r="AW45" s="945"/>
      <c r="AX45" s="945"/>
      <c r="AY45" s="945"/>
      <c r="AZ45" s="945"/>
      <c r="BA45" s="945"/>
      <c r="BB45" s="945"/>
      <c r="BC45" s="946"/>
    </row>
    <row r="46" spans="1:55" s="500" customFormat="1" ht="37.5" customHeight="1" x14ac:dyDescent="0.2">
      <c r="A46" s="920"/>
      <c r="B46" s="921"/>
      <c r="C46" s="921"/>
      <c r="D46" s="921"/>
      <c r="E46" s="917"/>
      <c r="F46" s="918"/>
      <c r="G46" s="918"/>
      <c r="H46" s="918"/>
      <c r="I46" s="918"/>
      <c r="J46" s="918"/>
      <c r="K46" s="918"/>
      <c r="L46" s="918"/>
      <c r="M46" s="918"/>
      <c r="N46" s="918"/>
      <c r="O46" s="918"/>
      <c r="P46" s="914"/>
      <c r="Q46" s="914"/>
      <c r="R46" s="914"/>
      <c r="S46" s="914"/>
      <c r="T46" s="914"/>
      <c r="U46" s="914"/>
      <c r="V46" s="914"/>
      <c r="W46" s="914"/>
      <c r="X46" s="912"/>
      <c r="Y46" s="913"/>
      <c r="Z46" s="913"/>
      <c r="AA46" s="913"/>
      <c r="AB46" s="913"/>
      <c r="AC46" s="913"/>
      <c r="AD46" s="905"/>
      <c r="AE46" s="905"/>
      <c r="AF46" s="905"/>
      <c r="AG46" s="905"/>
      <c r="AH46" s="905"/>
      <c r="AI46" s="905"/>
      <c r="AJ46" s="897" t="str">
        <f t="shared" si="0"/>
        <v/>
      </c>
      <c r="AK46" s="898"/>
      <c r="AL46" s="898"/>
      <c r="AM46" s="898"/>
      <c r="AN46" s="898"/>
      <c r="AO46" s="899"/>
      <c r="AP46" s="965"/>
      <c r="AQ46" s="966"/>
      <c r="AR46" s="966"/>
      <c r="AS46" s="967"/>
      <c r="AT46" s="945" t="str">
        <f t="shared" si="1"/>
        <v/>
      </c>
      <c r="AU46" s="945"/>
      <c r="AV46" s="945"/>
      <c r="AW46" s="945"/>
      <c r="AX46" s="945"/>
      <c r="AY46" s="945"/>
      <c r="AZ46" s="945"/>
      <c r="BA46" s="945"/>
      <c r="BB46" s="945"/>
      <c r="BC46" s="946"/>
    </row>
    <row r="47" spans="1:55" ht="37.5" customHeight="1" x14ac:dyDescent="0.2">
      <c r="A47" s="957" t="s">
        <v>192</v>
      </c>
      <c r="B47" s="958"/>
      <c r="C47" s="958"/>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9"/>
      <c r="AP47" s="960">
        <f>SUM(AP11:AS46)</f>
        <v>0</v>
      </c>
      <c r="AQ47" s="961"/>
      <c r="AR47" s="961"/>
      <c r="AS47" s="962"/>
      <c r="AT47" s="963">
        <f>SUM(AT11:BC46)</f>
        <v>0</v>
      </c>
      <c r="AU47" s="963"/>
      <c r="AV47" s="963"/>
      <c r="AW47" s="963"/>
      <c r="AX47" s="963"/>
      <c r="AY47" s="963"/>
      <c r="AZ47" s="963"/>
      <c r="BA47" s="963"/>
      <c r="BB47" s="963"/>
      <c r="BC47" s="964"/>
    </row>
    <row r="48" spans="1:55" s="3" customFormat="1" ht="20" customHeight="1" x14ac:dyDescent="0.2">
      <c r="A48" s="501"/>
      <c r="B48" s="501"/>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2"/>
      <c r="AZ48" s="502"/>
      <c r="BA48" s="502"/>
      <c r="BB48" s="502"/>
      <c r="BC48" s="502"/>
    </row>
    <row r="49" spans="1:55" ht="31.5" customHeight="1" thickBot="1" x14ac:dyDescent="0.25">
      <c r="A49" s="503"/>
      <c r="B49" s="503"/>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4"/>
      <c r="AC49" s="244"/>
      <c r="AD49" s="244"/>
      <c r="AE49" s="244"/>
      <c r="AF49" s="244"/>
      <c r="AG49" s="244"/>
      <c r="AH49" s="244"/>
      <c r="AI49" s="244"/>
      <c r="AJ49" s="244"/>
      <c r="AK49" s="244"/>
      <c r="AO49" s="504" t="s">
        <v>193</v>
      </c>
      <c r="AP49" s="244"/>
      <c r="AQ49" s="244"/>
      <c r="AR49" s="505"/>
      <c r="AS49" s="505"/>
      <c r="AT49" s="505"/>
      <c r="AU49" s="505"/>
      <c r="AV49" s="505"/>
      <c r="AW49" s="505"/>
      <c r="AX49" s="505"/>
      <c r="AY49" s="505"/>
      <c r="AZ49" s="506"/>
      <c r="BA49" s="506"/>
      <c r="BB49" s="507"/>
      <c r="BC49" s="507"/>
    </row>
    <row r="50" spans="1:55" ht="63" customHeight="1" thickBot="1" x14ac:dyDescent="0.25">
      <c r="A50" s="503"/>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8"/>
      <c r="AC50" s="508"/>
      <c r="AD50" s="508"/>
      <c r="AE50" s="508"/>
      <c r="AF50" s="508"/>
      <c r="AG50" s="508"/>
      <c r="AH50" s="508"/>
      <c r="AI50" s="508"/>
      <c r="AJ50" s="508"/>
      <c r="AK50" s="508"/>
      <c r="AL50" s="508"/>
      <c r="AM50" s="508"/>
      <c r="AN50" s="508"/>
      <c r="AO50" s="952" t="s">
        <v>212</v>
      </c>
      <c r="AP50" s="953"/>
      <c r="AQ50" s="953"/>
      <c r="AR50" s="953"/>
      <c r="AS50" s="953"/>
      <c r="AT50" s="953"/>
      <c r="AU50" s="953"/>
      <c r="AV50" s="953"/>
      <c r="AW50" s="953"/>
      <c r="AX50" s="953"/>
      <c r="AY50" s="953"/>
      <c r="AZ50" s="953"/>
      <c r="BA50" s="953"/>
      <c r="BB50" s="953"/>
      <c r="BC50" s="954"/>
    </row>
    <row r="51" spans="1:55" ht="41.25" customHeight="1" thickTop="1" thickBot="1" x14ac:dyDescent="0.25">
      <c r="A51" s="503"/>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9"/>
      <c r="AC51" s="509"/>
      <c r="AD51" s="509"/>
      <c r="AE51" s="509"/>
      <c r="AF51" s="509"/>
      <c r="AG51" s="509"/>
      <c r="AH51" s="509"/>
      <c r="AI51" s="509"/>
      <c r="AJ51" s="509"/>
      <c r="AK51" s="509"/>
      <c r="AL51" s="509"/>
      <c r="AM51" s="509"/>
      <c r="AN51" s="505"/>
      <c r="AO51" s="955">
        <f>IF(AT47="", "", ROUNDDOWN(AT47/3,-3))</f>
        <v>0</v>
      </c>
      <c r="AP51" s="956"/>
      <c r="AQ51" s="956"/>
      <c r="AR51" s="956"/>
      <c r="AS51" s="956"/>
      <c r="AT51" s="956"/>
      <c r="AU51" s="956"/>
      <c r="AV51" s="956"/>
      <c r="AW51" s="956"/>
      <c r="AX51" s="956"/>
      <c r="AY51" s="956"/>
      <c r="AZ51" s="956"/>
      <c r="BA51" s="956"/>
      <c r="BB51" s="956"/>
      <c r="BC51" s="510" t="s">
        <v>77</v>
      </c>
    </row>
    <row r="52" spans="1:55" ht="13.5" customHeight="1" x14ac:dyDescent="0.2">
      <c r="A52" s="484"/>
      <c r="B52" s="496"/>
      <c r="C52" s="475"/>
      <c r="D52" s="475"/>
      <c r="E52" s="475"/>
      <c r="F52" s="475"/>
      <c r="G52" s="475"/>
      <c r="H52" s="475"/>
      <c r="I52" s="475"/>
      <c r="J52" s="475"/>
      <c r="K52" s="475"/>
      <c r="L52" s="475"/>
      <c r="M52" s="475"/>
      <c r="N52" s="475"/>
      <c r="O52" s="475"/>
      <c r="P52" s="475"/>
      <c r="Q52" s="156"/>
      <c r="R52" s="156"/>
      <c r="S52" s="156"/>
      <c r="T52" s="156"/>
      <c r="U52" s="475"/>
      <c r="V52" s="475"/>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row>
    <row r="53" spans="1:55" s="3" customFormat="1" ht="13.5" customHeight="1" x14ac:dyDescent="0.2">
      <c r="A53" s="501"/>
      <c r="B53" s="501"/>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2"/>
      <c r="AV53" s="502"/>
      <c r="AW53" s="502"/>
      <c r="AX53" s="502"/>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511"/>
    </row>
    <row r="67" spans="59:59" s="500" customFormat="1" ht="13.5" customHeight="1" x14ac:dyDescent="0.2"/>
    <row r="68" spans="59:59" s="3"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500" customFormat="1" ht="13.5" customHeight="1" x14ac:dyDescent="0.2"/>
    <row r="80" spans="59:59" s="500" customFormat="1" ht="13.5" customHeight="1" x14ac:dyDescent="0.2"/>
    <row r="81" spans="1:55" ht="13.5" customHeight="1" x14ac:dyDescent="0.2"/>
    <row r="82" spans="1:55" ht="13.5" customHeight="1" x14ac:dyDescent="0.2"/>
    <row r="83" spans="1:55" s="3" customFormat="1" ht="13.5" customHeight="1" x14ac:dyDescent="0.2"/>
    <row r="84" spans="1:55" ht="13.5" customHeight="1" x14ac:dyDescent="0.2"/>
    <row r="85" spans="1:55" ht="13.5" customHeight="1" x14ac:dyDescent="0.2"/>
    <row r="86" spans="1:55" ht="13.5" customHeight="1" x14ac:dyDescent="0.2"/>
    <row r="87" spans="1:55" ht="13.5" customHeight="1" x14ac:dyDescent="0.2">
      <c r="A87" s="503"/>
      <c r="B87" s="503"/>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3"/>
      <c r="AJ87" s="503"/>
      <c r="AK87" s="503"/>
      <c r="AL87" s="503"/>
      <c r="AM87" s="503"/>
      <c r="AN87" s="503"/>
      <c r="AO87" s="503"/>
      <c r="AP87" s="503"/>
      <c r="AQ87" s="503"/>
      <c r="AR87" s="503"/>
      <c r="AS87" s="503"/>
      <c r="AT87" s="503"/>
      <c r="AU87" s="503"/>
      <c r="AV87" s="503"/>
      <c r="AW87" s="503"/>
      <c r="AX87" s="503"/>
      <c r="AY87" s="503"/>
      <c r="AZ87" s="503"/>
      <c r="BA87" s="503"/>
      <c r="BB87" s="503"/>
      <c r="BC87" s="503"/>
    </row>
    <row r="88" spans="1:55" ht="13.5" customHeight="1" x14ac:dyDescent="0.2">
      <c r="A88" s="503"/>
      <c r="B88" s="503"/>
      <c r="C88" s="503"/>
      <c r="D88" s="503"/>
      <c r="E88" s="503"/>
      <c r="F88" s="503"/>
      <c r="G88" s="503"/>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3"/>
      <c r="AK88" s="503"/>
      <c r="AL88" s="503"/>
      <c r="AM88" s="503"/>
      <c r="AN88" s="503"/>
      <c r="AO88" s="503"/>
      <c r="AP88" s="503"/>
      <c r="AQ88" s="503"/>
      <c r="AR88" s="503"/>
      <c r="AS88" s="503"/>
      <c r="AT88" s="503"/>
      <c r="AU88" s="503"/>
      <c r="AV88" s="503"/>
      <c r="AW88" s="503"/>
      <c r="AX88" s="503"/>
      <c r="AY88" s="503"/>
      <c r="AZ88" s="503"/>
      <c r="BA88" s="503"/>
      <c r="BB88" s="503"/>
      <c r="BC88" s="503"/>
    </row>
    <row r="89" spans="1:55" ht="13.5" customHeight="1" x14ac:dyDescent="0.2">
      <c r="A89" s="498"/>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9"/>
      <c r="AZ89" s="499"/>
      <c r="BA89" s="499"/>
      <c r="BB89" s="499"/>
      <c r="BC89" s="499"/>
    </row>
    <row r="90" spans="1:55" ht="13.5" customHeight="1" x14ac:dyDescent="0.2">
      <c r="A90" s="512"/>
      <c r="B90" s="512"/>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3"/>
      <c r="AZ90" s="3"/>
      <c r="BA90" s="3"/>
      <c r="BB90" s="3"/>
      <c r="BC90" s="3"/>
    </row>
    <row r="91" spans="1:55" ht="13.5" customHeight="1" x14ac:dyDescent="0.2"/>
    <row r="120" spans="1:1" x14ac:dyDescent="0.2">
      <c r="A120" s="511"/>
    </row>
    <row r="151" spans="1:1" x14ac:dyDescent="0.2">
      <c r="A151" s="511">
        <f>AO51</f>
        <v>0</v>
      </c>
    </row>
    <row r="162" spans="1:1" x14ac:dyDescent="0.2">
      <c r="A162" s="513">
        <f>SUM(AO51)</f>
        <v>0</v>
      </c>
    </row>
    <row r="177" spans="1:1" x14ac:dyDescent="0.2">
      <c r="A177" s="513">
        <f>SUM(AO51)</f>
        <v>0</v>
      </c>
    </row>
  </sheetData>
  <sheetProtection algorithmName="SHA-512" hashValue="ADOs2WnsdXAIw+78QrfRqe44/+CDf2fUObFeRNfIWZur2POJGBzRTGl+nZ3RDzC+YJib/kd3Kx9k62txP6dPCA==" saltValue="GLhMz0O+vsNV4HFqAznt0Q==" spinCount="100000" sheet="1" objects="1" scenarios="1"/>
  <mergeCells count="311">
    <mergeCell ref="AP45:AS45"/>
    <mergeCell ref="AT45:BC45"/>
    <mergeCell ref="AP44:AS44"/>
    <mergeCell ref="AT44:BC44"/>
    <mergeCell ref="A44:D44"/>
    <mergeCell ref="A45:D45"/>
    <mergeCell ref="E44:O44"/>
    <mergeCell ref="E45:O45"/>
    <mergeCell ref="P44:W44"/>
    <mergeCell ref="P45:W45"/>
    <mergeCell ref="X44:AC44"/>
    <mergeCell ref="X45:AC45"/>
    <mergeCell ref="AD44:AI44"/>
    <mergeCell ref="AD45:AI45"/>
    <mergeCell ref="AJ44:AO44"/>
    <mergeCell ref="AJ45:AO45"/>
    <mergeCell ref="AT42:BC42"/>
    <mergeCell ref="AP43:AS43"/>
    <mergeCell ref="AT43:BC43"/>
    <mergeCell ref="AP42:AS42"/>
    <mergeCell ref="A42:D42"/>
    <mergeCell ref="A43:D43"/>
    <mergeCell ref="E42:O42"/>
    <mergeCell ref="E43:O43"/>
    <mergeCell ref="P42:W42"/>
    <mergeCell ref="P43:W43"/>
    <mergeCell ref="X42:AC42"/>
    <mergeCell ref="X43:AC43"/>
    <mergeCell ref="AD42:AI42"/>
    <mergeCell ref="AP41:AS41"/>
    <mergeCell ref="AT41:BC41"/>
    <mergeCell ref="AP40:AS40"/>
    <mergeCell ref="AT40:BC40"/>
    <mergeCell ref="A40:D40"/>
    <mergeCell ref="A41:D41"/>
    <mergeCell ref="E40:O40"/>
    <mergeCell ref="E41:O41"/>
    <mergeCell ref="P40:W40"/>
    <mergeCell ref="P41:W41"/>
    <mergeCell ref="AJ40:AO40"/>
    <mergeCell ref="AJ41:AO41"/>
    <mergeCell ref="AP39:AS39"/>
    <mergeCell ref="AT39:BC39"/>
    <mergeCell ref="AP38:AS38"/>
    <mergeCell ref="AT38:BC38"/>
    <mergeCell ref="A38:D38"/>
    <mergeCell ref="A39:D39"/>
    <mergeCell ref="E38:O38"/>
    <mergeCell ref="E39:O39"/>
    <mergeCell ref="P38:W38"/>
    <mergeCell ref="P39:W39"/>
    <mergeCell ref="AT34:BC34"/>
    <mergeCell ref="A34:D34"/>
    <mergeCell ref="A35:D35"/>
    <mergeCell ref="E34:O34"/>
    <mergeCell ref="E35:O35"/>
    <mergeCell ref="P34:W34"/>
    <mergeCell ref="P35:W35"/>
    <mergeCell ref="AP37:AS37"/>
    <mergeCell ref="AT37:BC37"/>
    <mergeCell ref="AP36:AS36"/>
    <mergeCell ref="AT36:BC36"/>
    <mergeCell ref="A36:D36"/>
    <mergeCell ref="A37:D37"/>
    <mergeCell ref="E36:O36"/>
    <mergeCell ref="E37:O37"/>
    <mergeCell ref="P36:W36"/>
    <mergeCell ref="P37:W37"/>
    <mergeCell ref="AO51:BB51"/>
    <mergeCell ref="A47:AO47"/>
    <mergeCell ref="AP47:AS47"/>
    <mergeCell ref="AT47:BC47"/>
    <mergeCell ref="AP46:AS46"/>
    <mergeCell ref="AT46:BC46"/>
    <mergeCell ref="AP24:AS24"/>
    <mergeCell ref="AT24:BC24"/>
    <mergeCell ref="AP23:AS23"/>
    <mergeCell ref="AT23:BC23"/>
    <mergeCell ref="AT25:BC25"/>
    <mergeCell ref="AP26:AS26"/>
    <mergeCell ref="AT26:BC26"/>
    <mergeCell ref="AP25:AS25"/>
    <mergeCell ref="AP28:AS28"/>
    <mergeCell ref="AT28:BC28"/>
    <mergeCell ref="AP27:AS27"/>
    <mergeCell ref="AT27:BC27"/>
    <mergeCell ref="AJ28:AO28"/>
    <mergeCell ref="AP30:AS30"/>
    <mergeCell ref="AT30:BC30"/>
    <mergeCell ref="AP29:AS29"/>
    <mergeCell ref="AT29:BC29"/>
    <mergeCell ref="AJ29:AO29"/>
    <mergeCell ref="AT21:BC21"/>
    <mergeCell ref="AP21:AS21"/>
    <mergeCell ref="AP20:AS20"/>
    <mergeCell ref="AT20:BC20"/>
    <mergeCell ref="A20:D20"/>
    <mergeCell ref="A21:D21"/>
    <mergeCell ref="AP22:AS22"/>
    <mergeCell ref="AT22:BC22"/>
    <mergeCell ref="AO50:BC50"/>
    <mergeCell ref="AJ30:AO30"/>
    <mergeCell ref="AP33:AS33"/>
    <mergeCell ref="AT33:BC33"/>
    <mergeCell ref="AT31:BC31"/>
    <mergeCell ref="AP32:AS32"/>
    <mergeCell ref="AT32:BC32"/>
    <mergeCell ref="AP31:AS31"/>
    <mergeCell ref="A31:D31"/>
    <mergeCell ref="A32:D32"/>
    <mergeCell ref="A33:D33"/>
    <mergeCell ref="E33:O33"/>
    <mergeCell ref="P33:W33"/>
    <mergeCell ref="AP35:AS35"/>
    <mergeCell ref="AT35:BC35"/>
    <mergeCell ref="AP34:AS34"/>
    <mergeCell ref="AP17:AS17"/>
    <mergeCell ref="AT17:BC17"/>
    <mergeCell ref="AP16:AS16"/>
    <mergeCell ref="AT16:BC16"/>
    <mergeCell ref="AP19:AS19"/>
    <mergeCell ref="AT19:BC19"/>
    <mergeCell ref="AP18:AS18"/>
    <mergeCell ref="AT18:BC18"/>
    <mergeCell ref="A19:D19"/>
    <mergeCell ref="AD19:AI19"/>
    <mergeCell ref="AP10:AS10"/>
    <mergeCell ref="AT10:BC10"/>
    <mergeCell ref="AP13:AS13"/>
    <mergeCell ref="AT13:BC13"/>
    <mergeCell ref="AT11:BC11"/>
    <mergeCell ref="AP12:AS12"/>
    <mergeCell ref="AT12:BC12"/>
    <mergeCell ref="AP11:AS11"/>
    <mergeCell ref="AP15:AS15"/>
    <mergeCell ref="AT15:BC15"/>
    <mergeCell ref="AP14:AS14"/>
    <mergeCell ref="AT14:BC14"/>
    <mergeCell ref="AJ1:BB1"/>
    <mergeCell ref="AJ2:BB2"/>
    <mergeCell ref="A3:BC3"/>
    <mergeCell ref="AV6:AW6"/>
    <mergeCell ref="AY6:AZ6"/>
    <mergeCell ref="BA6:BC6"/>
    <mergeCell ref="A8:D8"/>
    <mergeCell ref="E8:N8"/>
    <mergeCell ref="AT8:AZ8"/>
    <mergeCell ref="S8:AS8"/>
    <mergeCell ref="A10:D10"/>
    <mergeCell ref="A11:D11"/>
    <mergeCell ref="A12:D12"/>
    <mergeCell ref="A13:D13"/>
    <mergeCell ref="A14:D14"/>
    <mergeCell ref="A15:D15"/>
    <mergeCell ref="A16:D16"/>
    <mergeCell ref="A17:D17"/>
    <mergeCell ref="A18:D18"/>
    <mergeCell ref="E32:O32"/>
    <mergeCell ref="A22:D22"/>
    <mergeCell ref="A23:D23"/>
    <mergeCell ref="A24:D24"/>
    <mergeCell ref="A25:D25"/>
    <mergeCell ref="A26:D26"/>
    <mergeCell ref="A27:D27"/>
    <mergeCell ref="A28:D28"/>
    <mergeCell ref="A29:D29"/>
    <mergeCell ref="A30:D30"/>
    <mergeCell ref="P32:W32"/>
    <mergeCell ref="A46:D46"/>
    <mergeCell ref="E10:O10"/>
    <mergeCell ref="E11:O11"/>
    <mergeCell ref="E12:O12"/>
    <mergeCell ref="E13:O13"/>
    <mergeCell ref="E14:O14"/>
    <mergeCell ref="E15:O15"/>
    <mergeCell ref="E16:O16"/>
    <mergeCell ref="E17:O17"/>
    <mergeCell ref="E18:O18"/>
    <mergeCell ref="E19:O19"/>
    <mergeCell ref="E20:O20"/>
    <mergeCell ref="E21:O21"/>
    <mergeCell ref="E22:O22"/>
    <mergeCell ref="E23:O23"/>
    <mergeCell ref="E24:O24"/>
    <mergeCell ref="E25:O25"/>
    <mergeCell ref="E26:O26"/>
    <mergeCell ref="E27:O27"/>
    <mergeCell ref="E28:O28"/>
    <mergeCell ref="E29:O29"/>
    <mergeCell ref="E30:O30"/>
    <mergeCell ref="E31:O31"/>
    <mergeCell ref="X32:AC32"/>
    <mergeCell ref="E46:O46"/>
    <mergeCell ref="P10:W10"/>
    <mergeCell ref="P11:W11"/>
    <mergeCell ref="P12:W12"/>
    <mergeCell ref="P13:W13"/>
    <mergeCell ref="P14:W14"/>
    <mergeCell ref="P15:W15"/>
    <mergeCell ref="P16:W16"/>
    <mergeCell ref="P17:W17"/>
    <mergeCell ref="P18:W18"/>
    <mergeCell ref="P19:W19"/>
    <mergeCell ref="P20:W20"/>
    <mergeCell ref="P21:W21"/>
    <mergeCell ref="P22:W22"/>
    <mergeCell ref="P23:W23"/>
    <mergeCell ref="P24:W24"/>
    <mergeCell ref="P25:W25"/>
    <mergeCell ref="P26:W26"/>
    <mergeCell ref="P27:W27"/>
    <mergeCell ref="P28:W28"/>
    <mergeCell ref="P29:W29"/>
    <mergeCell ref="P30:W30"/>
    <mergeCell ref="P31:W31"/>
    <mergeCell ref="AD46:AI46"/>
    <mergeCell ref="P46:W46"/>
    <mergeCell ref="X10:AC10"/>
    <mergeCell ref="X11:AC11"/>
    <mergeCell ref="X12:AC12"/>
    <mergeCell ref="X13:AC13"/>
    <mergeCell ref="X14:AC14"/>
    <mergeCell ref="X15:AC15"/>
    <mergeCell ref="X16:AC16"/>
    <mergeCell ref="X17:AC17"/>
    <mergeCell ref="X18:AC18"/>
    <mergeCell ref="X19:AC19"/>
    <mergeCell ref="X20:AC20"/>
    <mergeCell ref="X21:AC21"/>
    <mergeCell ref="X22:AC22"/>
    <mergeCell ref="X23:AC23"/>
    <mergeCell ref="X24:AC24"/>
    <mergeCell ref="X25:AC25"/>
    <mergeCell ref="X26:AC26"/>
    <mergeCell ref="X27:AC27"/>
    <mergeCell ref="X28:AC28"/>
    <mergeCell ref="X29:AC29"/>
    <mergeCell ref="X30:AC30"/>
    <mergeCell ref="X31:AC31"/>
    <mergeCell ref="X46:AC46"/>
    <mergeCell ref="X33:AC33"/>
    <mergeCell ref="X34:AC34"/>
    <mergeCell ref="X35:AC35"/>
    <mergeCell ref="X36:AC36"/>
    <mergeCell ref="X37:AC37"/>
    <mergeCell ref="X38:AC38"/>
    <mergeCell ref="X39:AC39"/>
    <mergeCell ref="X40:AC40"/>
    <mergeCell ref="X41:AC41"/>
    <mergeCell ref="AD10:AI10"/>
    <mergeCell ref="AD11:AI11"/>
    <mergeCell ref="AD12:AI12"/>
    <mergeCell ref="AD13:AI13"/>
    <mergeCell ref="AD14:AI14"/>
    <mergeCell ref="AD15:AI15"/>
    <mergeCell ref="AD16:AI16"/>
    <mergeCell ref="AD17:AI17"/>
    <mergeCell ref="AD18:AI18"/>
    <mergeCell ref="AD20:AI20"/>
    <mergeCell ref="AD21:AI21"/>
    <mergeCell ref="AD22:AI22"/>
    <mergeCell ref="AD23:AI23"/>
    <mergeCell ref="AD24:AI24"/>
    <mergeCell ref="AD25:AI25"/>
    <mergeCell ref="AD26:AI26"/>
    <mergeCell ref="AD27:AI27"/>
    <mergeCell ref="AD28:AI28"/>
    <mergeCell ref="AD29:AI29"/>
    <mergeCell ref="AD30:AI30"/>
    <mergeCell ref="AD31:AI31"/>
    <mergeCell ref="AD32:AI32"/>
    <mergeCell ref="AJ36:AO36"/>
    <mergeCell ref="AJ37:AO37"/>
    <mergeCell ref="AJ38:AO38"/>
    <mergeCell ref="AJ39:AO39"/>
    <mergeCell ref="AD43:AI43"/>
    <mergeCell ref="AD40:AI40"/>
    <mergeCell ref="AD41:AI41"/>
    <mergeCell ref="AJ42:AO42"/>
    <mergeCell ref="AJ43:AO43"/>
    <mergeCell ref="AD33:AI33"/>
    <mergeCell ref="AD34:AI34"/>
    <mergeCell ref="AD35:AI35"/>
    <mergeCell ref="AD36:AI36"/>
    <mergeCell ref="AD37:AI37"/>
    <mergeCell ref="AD38:AI38"/>
    <mergeCell ref="AD39:AI39"/>
    <mergeCell ref="AJ46:AO46"/>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AJ23:AO23"/>
    <mergeCell ref="AJ24:AO24"/>
    <mergeCell ref="AJ25:AO25"/>
    <mergeCell ref="AJ26:AO26"/>
    <mergeCell ref="AJ27:AO27"/>
    <mergeCell ref="AJ31:AO31"/>
    <mergeCell ref="AJ32:AO32"/>
    <mergeCell ref="AJ33:AO33"/>
    <mergeCell ref="AJ34:AO34"/>
    <mergeCell ref="AJ35:AO35"/>
  </mergeCells>
  <phoneticPr fontId="59"/>
  <conditionalFormatting sqref="AT8:AZ8">
    <cfRule type="expression" dxfId="14" priority="119">
      <formula>AND(COUNTA($H$47:$M$52)&gt;0,$AK$10="□")</formula>
    </cfRule>
  </conditionalFormatting>
  <dataValidations count="2">
    <dataValidation imeMode="disabled" allowBlank="1" showInputMessage="1" showErrorMessage="1" sqref="AV6:AW6 AY6:AZ6" xr:uid="{2BEDCF27-FC2F-47CC-95CA-A2A168C8AAB0}"/>
    <dataValidation type="list" allowBlank="1" showInputMessage="1" showErrorMessage="1" sqref="AT8:AZ8" xr:uid="{80BE0B82-72F0-4E1C-BBFF-DD83BCD985BB}">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301" bestFit="1" customWidth="1"/>
    <col min="2" max="3" width="9.08984375" style="301" customWidth="1"/>
    <col min="4" max="4" width="18.90625" style="301" customWidth="1"/>
    <col min="5" max="5" width="7.90625" style="301" customWidth="1"/>
    <col min="6" max="6" width="7.6328125" style="301" customWidth="1"/>
    <col min="7" max="7" width="3" style="301" bestFit="1" customWidth="1"/>
    <col min="8" max="8" width="7.6328125" style="301" customWidth="1"/>
    <col min="9" max="9" width="2.36328125" style="301" bestFit="1" customWidth="1"/>
    <col min="10" max="10" width="8.6328125" style="301" customWidth="1"/>
    <col min="11" max="11" width="7.08984375" style="301" customWidth="1"/>
    <col min="12" max="12" width="11" style="301" customWidth="1"/>
    <col min="13" max="13" width="7.08984375" style="301" customWidth="1"/>
    <col min="14" max="14" width="10.90625" style="301" customWidth="1"/>
    <col min="15" max="15" width="7.08984375" style="301" customWidth="1"/>
    <col min="16" max="16" width="10.90625" style="301" customWidth="1"/>
    <col min="17" max="17" width="7.08984375" style="301" customWidth="1"/>
    <col min="18" max="18" width="10.90625" style="301" customWidth="1"/>
    <col min="19" max="19" width="7.08984375" style="301" customWidth="1"/>
    <col min="20" max="20" width="10.90625" style="301" customWidth="1"/>
    <col min="21" max="21" width="7.08984375" style="301" customWidth="1"/>
    <col min="22" max="22" width="10.90625" style="301" customWidth="1"/>
    <col min="23" max="23" width="7.08984375" style="301" customWidth="1"/>
    <col min="24" max="24" width="10.90625" style="301" customWidth="1"/>
    <col min="25" max="25" width="7.08984375" style="301" customWidth="1"/>
    <col min="26" max="26" width="10.90625" style="301" customWidth="1"/>
    <col min="27" max="27" width="7.08984375" style="301" customWidth="1"/>
    <col min="28" max="28" width="10.90625" style="301" customWidth="1"/>
    <col min="29" max="29" width="7.08984375" style="301" customWidth="1"/>
    <col min="30" max="30" width="10.90625" style="301" customWidth="1"/>
    <col min="31" max="31" width="2.453125" style="439" customWidth="1"/>
    <col min="32" max="33" width="17.453125" style="301" customWidth="1"/>
    <col min="34" max="63" width="2.6328125" style="301" customWidth="1"/>
    <col min="64" max="16384" width="9" style="301"/>
  </cols>
  <sheetData>
    <row r="1" spans="2:33" ht="18.75" customHeight="1" x14ac:dyDescent="0.2">
      <c r="B1" s="301" t="s">
        <v>150</v>
      </c>
      <c r="AD1" s="302">
        <f>'様式第１｜交付申請書'!$BZ$2</f>
        <v>0</v>
      </c>
      <c r="AE1" s="968" t="str">
        <f>'様式第１｜交付申請書'!$CA$2&amp;""</f>
        <v/>
      </c>
      <c r="AF1" s="968"/>
      <c r="AG1" s="303"/>
    </row>
    <row r="2" spans="2:33" ht="18.75" customHeight="1" x14ac:dyDescent="0.2">
      <c r="AD2" s="302">
        <f>'様式第１｜交付申請書'!$BZ$3</f>
        <v>0</v>
      </c>
      <c r="AE2" s="968" t="str">
        <f>'様式第１｜交付申請書'!$BO$3&amp;""</f>
        <v/>
      </c>
      <c r="AF2" s="968"/>
      <c r="AG2" s="304"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969" t="s">
        <v>53</v>
      </c>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row>
    <row r="4" spans="2:33" s="311" customFormat="1" ht="5.25" customHeight="1" collapsed="1" x14ac:dyDescent="0.25">
      <c r="B4" s="305"/>
      <c r="C4" s="306"/>
      <c r="D4" s="306"/>
      <c r="E4" s="306"/>
      <c r="F4" s="306"/>
      <c r="G4" s="306"/>
      <c r="H4" s="306"/>
      <c r="I4" s="306"/>
      <c r="J4" s="306"/>
      <c r="K4" s="307"/>
      <c r="L4" s="307"/>
      <c r="M4" s="307"/>
      <c r="N4" s="307"/>
      <c r="O4" s="307"/>
      <c r="P4" s="307"/>
      <c r="Q4" s="308"/>
      <c r="R4" s="308"/>
      <c r="S4" s="308"/>
      <c r="T4" s="308"/>
      <c r="U4" s="308"/>
      <c r="V4" s="308"/>
      <c r="W4" s="308"/>
      <c r="X4" s="308"/>
      <c r="Y4" s="308"/>
      <c r="Z4" s="308"/>
      <c r="AA4" s="308"/>
      <c r="AB4" s="308"/>
      <c r="AC4" s="308"/>
      <c r="AD4" s="308"/>
      <c r="AE4" s="309"/>
      <c r="AF4" s="310"/>
      <c r="AG4" s="307"/>
    </row>
    <row r="5" spans="2:33" s="320" customFormat="1" ht="19" collapsed="1" x14ac:dyDescent="0.25">
      <c r="B5" s="312" t="s">
        <v>145</v>
      </c>
      <c r="C5" s="306"/>
      <c r="D5" s="306"/>
      <c r="E5" s="306"/>
      <c r="F5" s="306"/>
      <c r="G5" s="306"/>
      <c r="H5" s="306"/>
      <c r="I5" s="306"/>
      <c r="J5" s="306"/>
      <c r="K5" s="313"/>
      <c r="L5" s="314" t="s">
        <v>140</v>
      </c>
      <c r="M5" s="307"/>
      <c r="N5" s="307"/>
      <c r="O5" s="315"/>
      <c r="P5" s="314" t="s">
        <v>7</v>
      </c>
      <c r="Q5" s="316"/>
      <c r="R5" s="316"/>
      <c r="S5" s="316"/>
      <c r="T5" s="316"/>
      <c r="U5" s="316"/>
      <c r="V5" s="316"/>
      <c r="W5" s="316"/>
      <c r="X5" s="316"/>
      <c r="Y5" s="316"/>
      <c r="Z5" s="316"/>
      <c r="AA5" s="316"/>
      <c r="AB5" s="316"/>
      <c r="AC5" s="316"/>
      <c r="AD5" s="316"/>
      <c r="AE5" s="317"/>
      <c r="AF5" s="318" t="s">
        <v>57</v>
      </c>
      <c r="AG5" s="319"/>
    </row>
    <row r="6" spans="2:33" s="311" customFormat="1" ht="5.25" customHeight="1" collapsed="1" x14ac:dyDescent="0.25">
      <c r="B6" s="305"/>
      <c r="C6" s="306"/>
      <c r="D6" s="306"/>
      <c r="E6" s="306"/>
      <c r="F6" s="306"/>
      <c r="G6" s="306"/>
      <c r="H6" s="306"/>
      <c r="I6" s="306"/>
      <c r="J6" s="306"/>
      <c r="K6" s="307"/>
      <c r="L6" s="307"/>
      <c r="M6" s="307"/>
      <c r="N6" s="307"/>
      <c r="O6" s="307"/>
      <c r="P6" s="307"/>
      <c r="Q6" s="308"/>
      <c r="R6" s="308"/>
      <c r="S6" s="308"/>
      <c r="T6" s="308"/>
      <c r="U6" s="308"/>
      <c r="V6" s="308"/>
      <c r="W6" s="308"/>
      <c r="X6" s="308"/>
      <c r="Y6" s="308"/>
      <c r="Z6" s="308"/>
      <c r="AA6" s="308"/>
      <c r="AB6" s="308"/>
      <c r="AC6" s="308"/>
      <c r="AD6" s="308"/>
      <c r="AE6" s="309"/>
      <c r="AF6" s="310"/>
      <c r="AG6" s="307"/>
    </row>
    <row r="7" spans="2:33" s="320" customFormat="1" ht="23.25" customHeight="1" x14ac:dyDescent="0.2">
      <c r="B7" s="970" t="s">
        <v>9</v>
      </c>
      <c r="C7" s="971"/>
      <c r="D7" s="971"/>
      <c r="E7" s="971"/>
      <c r="F7" s="971"/>
      <c r="G7" s="971"/>
      <c r="H7" s="971"/>
      <c r="I7" s="971"/>
      <c r="J7" s="971"/>
      <c r="K7" s="972"/>
      <c r="L7" s="972"/>
      <c r="M7" s="972"/>
      <c r="N7" s="972"/>
      <c r="O7" s="972"/>
      <c r="P7" s="972"/>
      <c r="Q7" s="972"/>
      <c r="R7" s="972"/>
      <c r="S7" s="972"/>
      <c r="T7" s="972"/>
      <c r="U7" s="972"/>
      <c r="V7" s="972"/>
      <c r="W7" s="972"/>
      <c r="X7" s="972"/>
      <c r="Y7" s="972"/>
      <c r="Z7" s="978"/>
      <c r="AA7" s="972"/>
      <c r="AB7" s="972"/>
      <c r="AC7" s="972"/>
      <c r="AD7" s="972"/>
      <c r="AE7" s="321"/>
      <c r="AF7" s="322" t="s">
        <v>52</v>
      </c>
      <c r="AG7" s="323" t="str">
        <f>IF(K7="","",COUNTA(K7:AD7))</f>
        <v/>
      </c>
    </row>
    <row r="8" spans="2:33" s="320" customFormat="1" ht="23.25" customHeight="1" thickBot="1" x14ac:dyDescent="0.25">
      <c r="B8" s="979" t="s">
        <v>45</v>
      </c>
      <c r="C8" s="980"/>
      <c r="D8" s="980"/>
      <c r="E8" s="980"/>
      <c r="F8" s="980"/>
      <c r="G8" s="980"/>
      <c r="H8" s="980"/>
      <c r="I8" s="980"/>
      <c r="J8" s="980"/>
      <c r="K8" s="981"/>
      <c r="L8" s="981"/>
      <c r="M8" s="981"/>
      <c r="N8" s="981"/>
      <c r="O8" s="981"/>
      <c r="P8" s="981"/>
      <c r="Q8" s="981"/>
      <c r="R8" s="981"/>
      <c r="S8" s="981"/>
      <c r="T8" s="981"/>
      <c r="U8" s="981"/>
      <c r="V8" s="981"/>
      <c r="W8" s="981"/>
      <c r="X8" s="981"/>
      <c r="Y8" s="981"/>
      <c r="Z8" s="984"/>
      <c r="AA8" s="981"/>
      <c r="AB8" s="981"/>
      <c r="AC8" s="981"/>
      <c r="AD8" s="981"/>
      <c r="AE8" s="321"/>
      <c r="AF8" s="322" t="s">
        <v>14</v>
      </c>
      <c r="AG8" s="323" t="str">
        <f>IF(K8="","",SUM(K8:AD8))</f>
        <v/>
      </c>
    </row>
    <row r="9" spans="2:33" s="320" customFormat="1" ht="24" customHeight="1" thickTop="1" x14ac:dyDescent="0.25">
      <c r="B9" s="973" t="s">
        <v>81</v>
      </c>
      <c r="C9" s="973"/>
      <c r="D9" s="973"/>
      <c r="E9" s="973"/>
      <c r="F9" s="973"/>
      <c r="G9" s="973"/>
      <c r="H9" s="973"/>
      <c r="I9" s="973"/>
      <c r="J9" s="973"/>
      <c r="K9" s="974">
        <f>SUM(L72:L73)</f>
        <v>0</v>
      </c>
      <c r="L9" s="975"/>
      <c r="M9" s="974">
        <f>SUM(N72:N73)</f>
        <v>0</v>
      </c>
      <c r="N9" s="975"/>
      <c r="O9" s="974">
        <f>SUM(P72:P73)</f>
        <v>0</v>
      </c>
      <c r="P9" s="975"/>
      <c r="Q9" s="976">
        <f>SUM(R72:R73)</f>
        <v>0</v>
      </c>
      <c r="R9" s="977"/>
      <c r="S9" s="974">
        <f>SUM(T72:T73)</f>
        <v>0</v>
      </c>
      <c r="T9" s="975"/>
      <c r="U9" s="974">
        <f>SUM(V72:V73)</f>
        <v>0</v>
      </c>
      <c r="V9" s="975"/>
      <c r="W9" s="974">
        <f>SUM(X72:X73)</f>
        <v>0</v>
      </c>
      <c r="X9" s="975"/>
      <c r="Y9" s="982">
        <f>SUM(Z72:Z73)</f>
        <v>0</v>
      </c>
      <c r="Z9" s="983"/>
      <c r="AA9" s="975">
        <f>SUM(AB72:AB73)</f>
        <v>0</v>
      </c>
      <c r="AB9" s="975"/>
      <c r="AC9" s="975">
        <f>SUM(AD72:AD73)</f>
        <v>0</v>
      </c>
      <c r="AD9" s="975"/>
      <c r="AE9" s="324"/>
      <c r="AF9" s="318"/>
      <c r="AG9" s="319"/>
    </row>
    <row r="10" spans="2:33" s="320" customFormat="1" ht="24" customHeight="1" x14ac:dyDescent="0.25">
      <c r="B10" s="973" t="s">
        <v>82</v>
      </c>
      <c r="C10" s="973"/>
      <c r="D10" s="973"/>
      <c r="E10" s="973"/>
      <c r="F10" s="973"/>
      <c r="G10" s="973"/>
      <c r="H10" s="973"/>
      <c r="I10" s="973"/>
      <c r="J10" s="973"/>
      <c r="K10" s="974">
        <f>SUM(L117:L118)</f>
        <v>0</v>
      </c>
      <c r="L10" s="975"/>
      <c r="M10" s="974">
        <f>SUM(N117:N118)</f>
        <v>0</v>
      </c>
      <c r="N10" s="975"/>
      <c r="O10" s="974">
        <f>SUM(P117:P118)</f>
        <v>0</v>
      </c>
      <c r="P10" s="975"/>
      <c r="Q10" s="976">
        <f>SUM(R117:R118)</f>
        <v>0</v>
      </c>
      <c r="R10" s="977"/>
      <c r="S10" s="974">
        <f>SUM(T117:T118)</f>
        <v>0</v>
      </c>
      <c r="T10" s="975"/>
      <c r="U10" s="974">
        <f>SUM(V117:V118)</f>
        <v>0</v>
      </c>
      <c r="V10" s="975"/>
      <c r="W10" s="974">
        <f>SUM(X117:X118)</f>
        <v>0</v>
      </c>
      <c r="X10" s="975"/>
      <c r="Y10" s="982">
        <f>SUM(Z117:Z118)</f>
        <v>0</v>
      </c>
      <c r="Z10" s="983"/>
      <c r="AA10" s="975">
        <f>SUM(AB117:AB118)</f>
        <v>0</v>
      </c>
      <c r="AB10" s="975"/>
      <c r="AC10" s="975">
        <f>SUM(AD117:AD118)</f>
        <v>0</v>
      </c>
      <c r="AD10" s="975"/>
      <c r="AE10" s="324"/>
      <c r="AF10" s="318"/>
      <c r="AG10" s="319"/>
    </row>
    <row r="11" spans="2:33" s="320" customFormat="1" ht="24" customHeight="1" x14ac:dyDescent="0.25">
      <c r="B11" s="985" t="s">
        <v>118</v>
      </c>
      <c r="C11" s="985"/>
      <c r="D11" s="985"/>
      <c r="E11" s="985"/>
      <c r="F11" s="985"/>
      <c r="G11" s="985"/>
      <c r="H11" s="985"/>
      <c r="I11" s="985"/>
      <c r="J11" s="985"/>
      <c r="K11" s="974">
        <f>SUM(K9:L10)</f>
        <v>0</v>
      </c>
      <c r="L11" s="975"/>
      <c r="M11" s="974">
        <f>SUM(M9:N10)</f>
        <v>0</v>
      </c>
      <c r="N11" s="975"/>
      <c r="O11" s="974">
        <f>SUM(O9:P10)</f>
        <v>0</v>
      </c>
      <c r="P11" s="975"/>
      <c r="Q11" s="976">
        <f>SUM(Q9:R10)</f>
        <v>0</v>
      </c>
      <c r="R11" s="977"/>
      <c r="S11" s="974">
        <f>SUM(S9:T10)</f>
        <v>0</v>
      </c>
      <c r="T11" s="975"/>
      <c r="U11" s="974">
        <f>SUM(U9:V10)</f>
        <v>0</v>
      </c>
      <c r="V11" s="975"/>
      <c r="W11" s="974">
        <f>SUM(W9:X10)</f>
        <v>0</v>
      </c>
      <c r="X11" s="975"/>
      <c r="Y11" s="982">
        <f>SUM(Y9:Z10)</f>
        <v>0</v>
      </c>
      <c r="Z11" s="983"/>
      <c r="AA11" s="975">
        <f>SUM(AA9:AB10)</f>
        <v>0</v>
      </c>
      <c r="AB11" s="975"/>
      <c r="AC11" s="975">
        <f>SUM(AC9:AD10)</f>
        <v>0</v>
      </c>
      <c r="AD11" s="975"/>
      <c r="AE11" s="324"/>
      <c r="AF11" s="318"/>
      <c r="AG11" s="319"/>
    </row>
    <row r="12" spans="2:33" s="320" customFormat="1" ht="24" customHeight="1" thickBot="1" x14ac:dyDescent="0.3">
      <c r="B12" s="985" t="s">
        <v>144</v>
      </c>
      <c r="C12" s="985"/>
      <c r="D12" s="985"/>
      <c r="E12" s="985"/>
      <c r="F12" s="985"/>
      <c r="G12" s="985"/>
      <c r="H12" s="985"/>
      <c r="I12" s="985"/>
      <c r="J12" s="985"/>
      <c r="K12" s="974">
        <f>ROUNDDOWN(K11/3,0)</f>
        <v>0</v>
      </c>
      <c r="L12" s="975"/>
      <c r="M12" s="974">
        <f>ROUNDDOWN(M11/3,0)</f>
        <v>0</v>
      </c>
      <c r="N12" s="975"/>
      <c r="O12" s="974">
        <f>ROUNDDOWN(O11/3,0)</f>
        <v>0</v>
      </c>
      <c r="P12" s="975"/>
      <c r="Q12" s="976">
        <f>ROUNDDOWN(Q11/3,0)</f>
        <v>0</v>
      </c>
      <c r="R12" s="977"/>
      <c r="S12" s="974">
        <f>ROUNDDOWN(S11/3,0)</f>
        <v>0</v>
      </c>
      <c r="T12" s="975"/>
      <c r="U12" s="974">
        <f>ROUNDDOWN(U11/3,0)</f>
        <v>0</v>
      </c>
      <c r="V12" s="975"/>
      <c r="W12" s="974">
        <f>ROUNDDOWN(W11/3,0)</f>
        <v>0</v>
      </c>
      <c r="X12" s="975"/>
      <c r="Y12" s="982">
        <f>ROUNDDOWN(Y11/3,0)</f>
        <v>0</v>
      </c>
      <c r="Z12" s="983"/>
      <c r="AA12" s="975">
        <f>ROUNDDOWN(AA11/3,0)</f>
        <v>0</v>
      </c>
      <c r="AB12" s="975"/>
      <c r="AC12" s="975">
        <f>ROUNDDOWN(AC11/3,0)</f>
        <v>0</v>
      </c>
      <c r="AD12" s="975"/>
      <c r="AE12" s="324"/>
      <c r="AF12" s="318"/>
      <c r="AG12" s="319"/>
    </row>
    <row r="13" spans="2:33" s="320" customFormat="1" ht="34.5" customHeight="1" thickTop="1" thickBot="1" x14ac:dyDescent="0.3">
      <c r="B13" s="986" t="s">
        <v>119</v>
      </c>
      <c r="C13" s="987"/>
      <c r="D13" s="987"/>
      <c r="E13" s="987"/>
      <c r="F13" s="987"/>
      <c r="G13" s="987"/>
      <c r="H13" s="987"/>
      <c r="I13" s="987"/>
      <c r="J13" s="988"/>
      <c r="K13" s="989">
        <f>MIN(K12,150000)</f>
        <v>0</v>
      </c>
      <c r="L13" s="990"/>
      <c r="M13" s="989">
        <f>MIN(M12,150000)</f>
        <v>0</v>
      </c>
      <c r="N13" s="990"/>
      <c r="O13" s="989">
        <f>MIN(O12,150000)</f>
        <v>0</v>
      </c>
      <c r="P13" s="990"/>
      <c r="Q13" s="991">
        <f>MIN(Q12,150000)</f>
        <v>0</v>
      </c>
      <c r="R13" s="992"/>
      <c r="S13" s="989">
        <f>MIN(S12,150000)</f>
        <v>0</v>
      </c>
      <c r="T13" s="990"/>
      <c r="U13" s="989">
        <f>MIN(U12,150000)</f>
        <v>0</v>
      </c>
      <c r="V13" s="990"/>
      <c r="W13" s="989">
        <f>MIN(W12,150000)</f>
        <v>0</v>
      </c>
      <c r="X13" s="990"/>
      <c r="Y13" s="989">
        <f>MIN(Y12,150000)</f>
        <v>0</v>
      </c>
      <c r="Z13" s="1004"/>
      <c r="AA13" s="990">
        <f>MIN(AA12,150000)</f>
        <v>0</v>
      </c>
      <c r="AB13" s="990"/>
      <c r="AC13" s="990">
        <f>MIN(AC12,150000)</f>
        <v>0</v>
      </c>
      <c r="AD13" s="1005"/>
      <c r="AE13" s="324"/>
      <c r="AF13" s="1000" t="s">
        <v>121</v>
      </c>
      <c r="AG13" s="1001"/>
    </row>
    <row r="14" spans="2:33" s="320" customFormat="1" ht="30" customHeight="1" thickTop="1" thickBot="1" x14ac:dyDescent="0.25">
      <c r="B14" s="1002" t="s">
        <v>120</v>
      </c>
      <c r="C14" s="973"/>
      <c r="D14" s="973"/>
      <c r="E14" s="973"/>
      <c r="F14" s="973"/>
      <c r="G14" s="973"/>
      <c r="H14" s="973"/>
      <c r="I14" s="973"/>
      <c r="J14" s="973"/>
      <c r="K14" s="974">
        <f>K13*K8</f>
        <v>0</v>
      </c>
      <c r="L14" s="975"/>
      <c r="M14" s="974">
        <f>M13*M8</f>
        <v>0</v>
      </c>
      <c r="N14" s="975"/>
      <c r="O14" s="974">
        <f>O13*O8</f>
        <v>0</v>
      </c>
      <c r="P14" s="975"/>
      <c r="Q14" s="976">
        <f>Q13*Q8</f>
        <v>0</v>
      </c>
      <c r="R14" s="977"/>
      <c r="S14" s="974">
        <f>S13*S8</f>
        <v>0</v>
      </c>
      <c r="T14" s="975"/>
      <c r="U14" s="974">
        <f>U13*U8</f>
        <v>0</v>
      </c>
      <c r="V14" s="975"/>
      <c r="W14" s="974">
        <f>W13*W8</f>
        <v>0</v>
      </c>
      <c r="X14" s="975"/>
      <c r="Y14" s="974">
        <f>Y13*Y8</f>
        <v>0</v>
      </c>
      <c r="Z14" s="1003"/>
      <c r="AA14" s="975">
        <f>AA13*AA8</f>
        <v>0</v>
      </c>
      <c r="AB14" s="975"/>
      <c r="AC14" s="975">
        <f>AC13*AC8</f>
        <v>0</v>
      </c>
      <c r="AD14" s="975"/>
      <c r="AE14" s="325"/>
      <c r="AF14" s="993">
        <f>SUM(K14:AD14)</f>
        <v>0</v>
      </c>
      <c r="AG14" s="994"/>
    </row>
    <row r="15" spans="2:33" s="311" customFormat="1" ht="14.25" customHeight="1" x14ac:dyDescent="0.25">
      <c r="B15" s="326"/>
      <c r="C15" s="326"/>
      <c r="D15" s="327"/>
      <c r="E15" s="327"/>
      <c r="F15" s="328"/>
      <c r="G15" s="328"/>
      <c r="H15" s="328"/>
      <c r="I15" s="328"/>
      <c r="J15" s="329"/>
      <c r="K15" s="330"/>
      <c r="L15" s="330"/>
      <c r="M15" s="330"/>
      <c r="N15" s="330"/>
      <c r="O15" s="330"/>
      <c r="P15" s="330"/>
      <c r="Q15" s="330"/>
      <c r="R15" s="330"/>
      <c r="S15" s="330"/>
      <c r="T15" s="330"/>
      <c r="U15" s="330"/>
      <c r="V15" s="330"/>
      <c r="W15" s="330"/>
      <c r="X15" s="330"/>
      <c r="Y15" s="330"/>
      <c r="Z15" s="330"/>
      <c r="AA15" s="330"/>
      <c r="AB15" s="330"/>
      <c r="AC15" s="330"/>
      <c r="AD15" s="330"/>
      <c r="AE15" s="330"/>
      <c r="AF15" s="318"/>
      <c r="AG15" s="318"/>
    </row>
    <row r="16" spans="2:33" ht="23.25" customHeight="1" x14ac:dyDescent="0.25">
      <c r="B16" s="995" t="s">
        <v>0</v>
      </c>
      <c r="C16" s="995"/>
      <c r="D16" s="996" t="s">
        <v>100</v>
      </c>
      <c r="E16" s="997"/>
      <c r="F16" s="997"/>
      <c r="G16" s="997"/>
      <c r="H16" s="997"/>
      <c r="I16" s="997"/>
      <c r="J16" s="998"/>
      <c r="K16" s="331"/>
      <c r="L16" s="307"/>
      <c r="M16" s="307"/>
      <c r="N16" s="307"/>
      <c r="O16" s="307"/>
      <c r="P16" s="307"/>
      <c r="Q16" s="307"/>
      <c r="R16" s="307"/>
      <c r="S16" s="307"/>
      <c r="T16" s="307"/>
      <c r="U16" s="307"/>
      <c r="V16" s="307"/>
      <c r="W16" s="307"/>
      <c r="X16" s="307"/>
      <c r="Y16" s="307"/>
      <c r="Z16" s="307"/>
      <c r="AA16" s="307"/>
      <c r="AB16" s="307"/>
      <c r="AC16" s="307"/>
      <c r="AD16" s="307"/>
      <c r="AE16" s="319"/>
      <c r="AF16" s="318"/>
      <c r="AG16" s="318"/>
    </row>
    <row r="17" spans="1:33" ht="21.75" customHeight="1" x14ac:dyDescent="0.2">
      <c r="B17" s="999" t="str">
        <f>IF(COUNTIF(E19:E43,"err")&gt;0,"グレードと一致しない型番があります。財団掲載型番を確認して下さい。","")</f>
        <v/>
      </c>
      <c r="C17" s="999"/>
      <c r="D17" s="999"/>
      <c r="E17" s="999"/>
      <c r="F17" s="999"/>
      <c r="G17" s="999"/>
      <c r="H17" s="999"/>
      <c r="I17" s="999"/>
      <c r="J17" s="999"/>
      <c r="K17" s="332" t="s">
        <v>13</v>
      </c>
      <c r="L17" s="307"/>
      <c r="M17" s="307"/>
      <c r="N17" s="307"/>
      <c r="O17" s="307"/>
      <c r="P17" s="307"/>
      <c r="Q17" s="307"/>
      <c r="R17" s="307"/>
      <c r="S17" s="307"/>
      <c r="T17" s="307"/>
      <c r="U17" s="307"/>
      <c r="V17" s="307"/>
      <c r="W17" s="307"/>
      <c r="X17" s="307"/>
      <c r="Y17" s="307"/>
      <c r="Z17" s="307"/>
      <c r="AA17" s="307"/>
      <c r="AB17" s="307"/>
      <c r="AC17" s="307"/>
      <c r="AD17" s="307"/>
      <c r="AE17" s="319"/>
      <c r="AF17" s="307"/>
      <c r="AG17" s="307"/>
    </row>
    <row r="18" spans="1:33" s="333" customFormat="1" ht="26.25" customHeight="1" thickBot="1" x14ac:dyDescent="0.25">
      <c r="B18" s="1008" t="s">
        <v>1</v>
      </c>
      <c r="C18" s="1009"/>
      <c r="D18" s="334" t="s">
        <v>151</v>
      </c>
      <c r="E18" s="335" t="s">
        <v>50</v>
      </c>
      <c r="F18" s="1010" t="s">
        <v>16</v>
      </c>
      <c r="G18" s="1011"/>
      <c r="H18" s="1011"/>
      <c r="I18" s="1009"/>
      <c r="J18" s="335" t="s">
        <v>3</v>
      </c>
      <c r="K18" s="336" t="s">
        <v>43</v>
      </c>
      <c r="L18" s="335" t="s">
        <v>5</v>
      </c>
      <c r="M18" s="336" t="s">
        <v>43</v>
      </c>
      <c r="N18" s="335" t="s">
        <v>5</v>
      </c>
      <c r="O18" s="336" t="s">
        <v>43</v>
      </c>
      <c r="P18" s="335" t="s">
        <v>5</v>
      </c>
      <c r="Q18" s="336" t="s">
        <v>43</v>
      </c>
      <c r="R18" s="335" t="s">
        <v>5</v>
      </c>
      <c r="S18" s="336" t="s">
        <v>43</v>
      </c>
      <c r="T18" s="335" t="s">
        <v>5</v>
      </c>
      <c r="U18" s="336" t="s">
        <v>43</v>
      </c>
      <c r="V18" s="335" t="s">
        <v>5</v>
      </c>
      <c r="W18" s="336" t="s">
        <v>43</v>
      </c>
      <c r="X18" s="335" t="s">
        <v>5</v>
      </c>
      <c r="Y18" s="336" t="s">
        <v>43</v>
      </c>
      <c r="Z18" s="335" t="s">
        <v>5</v>
      </c>
      <c r="AA18" s="336" t="s">
        <v>43</v>
      </c>
      <c r="AB18" s="335" t="s">
        <v>5</v>
      </c>
      <c r="AC18" s="336" t="s">
        <v>43</v>
      </c>
      <c r="AD18" s="335" t="s">
        <v>5</v>
      </c>
      <c r="AE18" s="337"/>
      <c r="AF18" s="338" t="s">
        <v>79</v>
      </c>
      <c r="AG18" s="339" t="s">
        <v>55</v>
      </c>
    </row>
    <row r="19" spans="1:33" s="340" customFormat="1" ht="21" customHeight="1" thickTop="1" x14ac:dyDescent="0.2">
      <c r="A19" s="340" t="str">
        <f>IF(D19="","",MAX($A$18:$A18)+1)</f>
        <v/>
      </c>
      <c r="B19" s="1012"/>
      <c r="C19" s="1013"/>
      <c r="D19" s="341"/>
      <c r="E19" s="342" t="str">
        <f t="shared" ref="E19:E43" si="0">IF(D19="","",IF(AND(LEFT(D19,1)&amp;RIGHT(D19,1)&lt;&gt;"G1",LEFT(D19,1)&amp;RIGHT(D19,1)&lt;&gt;"G2"),"err",LEFT(D19,1)&amp;RIGHT(D19,1)))</f>
        <v/>
      </c>
      <c r="F19" s="343"/>
      <c r="G19" s="344" t="s">
        <v>2</v>
      </c>
      <c r="H19" s="343"/>
      <c r="I19" s="345" t="s">
        <v>4</v>
      </c>
      <c r="J19" s="346" t="str">
        <f>IF(AND(F19&lt;&gt;"",H19&lt;&gt;""),ROUNDDOWN(F19*H19/1000000,2),"")</f>
        <v/>
      </c>
      <c r="K19" s="347"/>
      <c r="L19" s="346">
        <f>IF(AND($J19&lt;&gt;"",K19&lt;&gt;""),$J19*K19,0)</f>
        <v>0</v>
      </c>
      <c r="M19" s="347"/>
      <c r="N19" s="346">
        <f>IF(AND($J19&lt;&gt;"",M19&lt;&gt;""),$J19*M19,0)</f>
        <v>0</v>
      </c>
      <c r="O19" s="347"/>
      <c r="P19" s="346">
        <f>IF(AND($J19&lt;&gt;"",O19&lt;&gt;""),$J19*O19,0)</f>
        <v>0</v>
      </c>
      <c r="Q19" s="347"/>
      <c r="R19" s="346">
        <f>IF(AND($J19&lt;&gt;"",Q19&lt;&gt;""),$J19*Q19,0)</f>
        <v>0</v>
      </c>
      <c r="S19" s="347"/>
      <c r="T19" s="346">
        <f>IF(AND($J19&lt;&gt;"",S19&lt;&gt;""),$J19*S19,0)</f>
        <v>0</v>
      </c>
      <c r="U19" s="347"/>
      <c r="V19" s="346">
        <f>IF(AND($J19&lt;&gt;"",U19&lt;&gt;""),$J19*U19,0)</f>
        <v>0</v>
      </c>
      <c r="W19" s="347"/>
      <c r="X19" s="346">
        <f>IF(AND($J19&lt;&gt;"",W19&lt;&gt;""),$J19*W19,0)</f>
        <v>0</v>
      </c>
      <c r="Y19" s="347"/>
      <c r="Z19" s="346">
        <f>IF(AND($J19&lt;&gt;"",Y19&lt;&gt;""),$J19*Y19,0)</f>
        <v>0</v>
      </c>
      <c r="AA19" s="347"/>
      <c r="AB19" s="346">
        <f t="shared" ref="AB19:AB41" si="1">IF(AND($J19&lt;&gt;"",AA19&lt;&gt;""),$J19*AA19,0)</f>
        <v>0</v>
      </c>
      <c r="AC19" s="347"/>
      <c r="AD19" s="346">
        <f t="shared" ref="AD19:AD41" si="2">IF(AND($J19&lt;&gt;"",AC19&lt;&gt;""),$J19*AC19,0)</f>
        <v>0</v>
      </c>
      <c r="AE19" s="348"/>
      <c r="AF19" s="349">
        <f>SUM(K19*$K$8,M19*$M$8,O19*$O$8,Q19*$Q$8,S19*$S$8,U19*$U$8,W19*$W$8,Y19*$Y$8,AA19*$AA$8,AC19*$AC$8)</f>
        <v>0</v>
      </c>
      <c r="AG19" s="350">
        <f>SUM(L19*$K$8,N19*$M$8,P19*$O$8,R19*$Q$8,T19*$S$8,V19*$U$8,X19*$W$8,Z19*$Y$8,AB19*$AA$8,AD19*$AC$8)</f>
        <v>0</v>
      </c>
    </row>
    <row r="20" spans="1:33" s="340" customFormat="1" ht="21" customHeight="1" x14ac:dyDescent="0.2">
      <c r="A20" s="340" t="str">
        <f>IF(D20="","",MAX($A$18:$A19)+1)</f>
        <v/>
      </c>
      <c r="B20" s="1006"/>
      <c r="C20" s="1007"/>
      <c r="D20" s="351"/>
      <c r="E20" s="352" t="str">
        <f t="shared" si="0"/>
        <v/>
      </c>
      <c r="F20" s="353"/>
      <c r="G20" s="354" t="s">
        <v>2</v>
      </c>
      <c r="H20" s="353"/>
      <c r="I20" s="355" t="s">
        <v>4</v>
      </c>
      <c r="J20" s="356" t="str">
        <f t="shared" ref="J20:J43" si="3">IF(AND(F20&lt;&gt;"",H20&lt;&gt;""),ROUNDDOWN(F20*H20/1000000,2),"")</f>
        <v/>
      </c>
      <c r="K20" s="357"/>
      <c r="L20" s="356">
        <f t="shared" ref="L20:L43" si="4">IF(AND($J20&lt;&gt;"",K20&lt;&gt;""),$J20*K20,0)</f>
        <v>0</v>
      </c>
      <c r="M20" s="357"/>
      <c r="N20" s="356">
        <f t="shared" ref="N20:N43" si="5">IF(AND($J20&lt;&gt;"",M20&lt;&gt;""),$J20*M20,0)</f>
        <v>0</v>
      </c>
      <c r="O20" s="357"/>
      <c r="P20" s="356">
        <f t="shared" ref="P20:P43" si="6">IF(AND($J20&lt;&gt;"",O20&lt;&gt;""),$J20*O20,0)</f>
        <v>0</v>
      </c>
      <c r="Q20" s="357"/>
      <c r="R20" s="356">
        <f t="shared" ref="R20:R43" si="7">IF(AND($J20&lt;&gt;"",Q20&lt;&gt;""),$J20*Q20,0)</f>
        <v>0</v>
      </c>
      <c r="S20" s="357"/>
      <c r="T20" s="356">
        <f t="shared" ref="T20:T43" si="8">IF(AND($J20&lt;&gt;"",S20&lt;&gt;""),$J20*S20,0)</f>
        <v>0</v>
      </c>
      <c r="U20" s="357"/>
      <c r="V20" s="356">
        <f t="shared" ref="V20:V43" si="9">IF(AND($J20&lt;&gt;"",U20&lt;&gt;""),$J20*U20,0)</f>
        <v>0</v>
      </c>
      <c r="W20" s="357"/>
      <c r="X20" s="356">
        <f t="shared" ref="X20:X43" si="10">IF(AND($J20&lt;&gt;"",W20&lt;&gt;""),$J20*W20,0)</f>
        <v>0</v>
      </c>
      <c r="Y20" s="357"/>
      <c r="Z20" s="356">
        <f t="shared" ref="Z20:Z43" si="11">IF(AND($J20&lt;&gt;"",Y20&lt;&gt;""),$J20*Y20,0)</f>
        <v>0</v>
      </c>
      <c r="AA20" s="357"/>
      <c r="AB20" s="356">
        <f t="shared" si="1"/>
        <v>0</v>
      </c>
      <c r="AC20" s="357"/>
      <c r="AD20" s="356">
        <f t="shared" si="2"/>
        <v>0</v>
      </c>
      <c r="AE20" s="358"/>
      <c r="AF20" s="359">
        <f t="shared" ref="AF20:AG43" si="12">SUM(K20*$K$8,M20*$M$8,O20*$O$8,Q20*$Q$8,S20*$S$8,U20*$U$8,W20*$W$8,Y20*$Y$8,AA20*$AA$8,AC20*$AC$8)</f>
        <v>0</v>
      </c>
      <c r="AG20" s="360">
        <f t="shared" si="12"/>
        <v>0</v>
      </c>
    </row>
    <row r="21" spans="1:33" s="340" customFormat="1" ht="21" customHeight="1" x14ac:dyDescent="0.2">
      <c r="A21" s="340" t="str">
        <f>IF(D21="","",MAX($A$18:$A20)+1)</f>
        <v/>
      </c>
      <c r="B21" s="1006"/>
      <c r="C21" s="1007"/>
      <c r="D21" s="351"/>
      <c r="E21" s="352" t="str">
        <f t="shared" si="0"/>
        <v/>
      </c>
      <c r="F21" s="353"/>
      <c r="G21" s="354" t="s">
        <v>2</v>
      </c>
      <c r="H21" s="353"/>
      <c r="I21" s="355" t="s">
        <v>4</v>
      </c>
      <c r="J21" s="356" t="str">
        <f t="shared" si="3"/>
        <v/>
      </c>
      <c r="K21" s="357"/>
      <c r="L21" s="356">
        <f t="shared" si="4"/>
        <v>0</v>
      </c>
      <c r="M21" s="357"/>
      <c r="N21" s="356">
        <f t="shared" si="5"/>
        <v>0</v>
      </c>
      <c r="O21" s="357"/>
      <c r="P21" s="356">
        <f t="shared" si="6"/>
        <v>0</v>
      </c>
      <c r="Q21" s="357"/>
      <c r="R21" s="356">
        <f t="shared" si="7"/>
        <v>0</v>
      </c>
      <c r="S21" s="357"/>
      <c r="T21" s="356">
        <f t="shared" si="8"/>
        <v>0</v>
      </c>
      <c r="U21" s="357"/>
      <c r="V21" s="356">
        <f t="shared" si="9"/>
        <v>0</v>
      </c>
      <c r="W21" s="357"/>
      <c r="X21" s="356">
        <f t="shared" si="10"/>
        <v>0</v>
      </c>
      <c r="Y21" s="357"/>
      <c r="Z21" s="356">
        <f t="shared" si="11"/>
        <v>0</v>
      </c>
      <c r="AA21" s="357"/>
      <c r="AB21" s="356">
        <f t="shared" si="1"/>
        <v>0</v>
      </c>
      <c r="AC21" s="357"/>
      <c r="AD21" s="356">
        <f t="shared" si="2"/>
        <v>0</v>
      </c>
      <c r="AE21" s="358"/>
      <c r="AF21" s="359">
        <f t="shared" si="12"/>
        <v>0</v>
      </c>
      <c r="AG21" s="360">
        <f t="shared" si="12"/>
        <v>0</v>
      </c>
    </row>
    <row r="22" spans="1:33" s="340" customFormat="1" ht="21" customHeight="1" x14ac:dyDescent="0.2">
      <c r="A22" s="340" t="str">
        <f>IF(D22="","",MAX($A$18:$A21)+1)</f>
        <v/>
      </c>
      <c r="B22" s="1006"/>
      <c r="C22" s="1007"/>
      <c r="D22" s="351"/>
      <c r="E22" s="352" t="str">
        <f t="shared" si="0"/>
        <v/>
      </c>
      <c r="F22" s="353"/>
      <c r="G22" s="354" t="s">
        <v>2</v>
      </c>
      <c r="H22" s="353"/>
      <c r="I22" s="355" t="s">
        <v>4</v>
      </c>
      <c r="J22" s="356" t="str">
        <f t="shared" si="3"/>
        <v/>
      </c>
      <c r="K22" s="357"/>
      <c r="L22" s="356">
        <f t="shared" si="4"/>
        <v>0</v>
      </c>
      <c r="M22" s="357"/>
      <c r="N22" s="356">
        <f t="shared" si="5"/>
        <v>0</v>
      </c>
      <c r="O22" s="357"/>
      <c r="P22" s="356">
        <f t="shared" si="6"/>
        <v>0</v>
      </c>
      <c r="Q22" s="357"/>
      <c r="R22" s="356">
        <f t="shared" si="7"/>
        <v>0</v>
      </c>
      <c r="S22" s="357"/>
      <c r="T22" s="356">
        <f t="shared" si="8"/>
        <v>0</v>
      </c>
      <c r="U22" s="357"/>
      <c r="V22" s="356">
        <f t="shared" si="9"/>
        <v>0</v>
      </c>
      <c r="W22" s="357"/>
      <c r="X22" s="356">
        <f t="shared" si="10"/>
        <v>0</v>
      </c>
      <c r="Y22" s="357"/>
      <c r="Z22" s="356">
        <f t="shared" si="11"/>
        <v>0</v>
      </c>
      <c r="AA22" s="357"/>
      <c r="AB22" s="356">
        <f t="shared" si="1"/>
        <v>0</v>
      </c>
      <c r="AC22" s="357"/>
      <c r="AD22" s="356">
        <f t="shared" si="2"/>
        <v>0</v>
      </c>
      <c r="AE22" s="358"/>
      <c r="AF22" s="359">
        <f t="shared" si="12"/>
        <v>0</v>
      </c>
      <c r="AG22" s="360">
        <f t="shared" si="12"/>
        <v>0</v>
      </c>
    </row>
    <row r="23" spans="1:33" s="340" customFormat="1" ht="21" customHeight="1" x14ac:dyDescent="0.2">
      <c r="A23" s="340" t="str">
        <f>IF(D23="","",MAX($A$18:$A22)+1)</f>
        <v/>
      </c>
      <c r="B23" s="1006"/>
      <c r="C23" s="1007"/>
      <c r="D23" s="351"/>
      <c r="E23" s="352" t="str">
        <f t="shared" si="0"/>
        <v/>
      </c>
      <c r="F23" s="353"/>
      <c r="G23" s="354" t="s">
        <v>2</v>
      </c>
      <c r="H23" s="353"/>
      <c r="I23" s="355" t="s">
        <v>4</v>
      </c>
      <c r="J23" s="356" t="str">
        <f t="shared" si="3"/>
        <v/>
      </c>
      <c r="K23" s="357"/>
      <c r="L23" s="356">
        <f t="shared" si="4"/>
        <v>0</v>
      </c>
      <c r="M23" s="357"/>
      <c r="N23" s="356">
        <f t="shared" si="5"/>
        <v>0</v>
      </c>
      <c r="O23" s="357"/>
      <c r="P23" s="356">
        <f t="shared" si="6"/>
        <v>0</v>
      </c>
      <c r="Q23" s="357"/>
      <c r="R23" s="356">
        <f t="shared" si="7"/>
        <v>0</v>
      </c>
      <c r="S23" s="357"/>
      <c r="T23" s="356">
        <f t="shared" si="8"/>
        <v>0</v>
      </c>
      <c r="U23" s="357"/>
      <c r="V23" s="356">
        <f t="shared" si="9"/>
        <v>0</v>
      </c>
      <c r="W23" s="357"/>
      <c r="X23" s="356">
        <f t="shared" si="10"/>
        <v>0</v>
      </c>
      <c r="Y23" s="357"/>
      <c r="Z23" s="356">
        <f t="shared" si="11"/>
        <v>0</v>
      </c>
      <c r="AA23" s="357"/>
      <c r="AB23" s="356">
        <f t="shared" si="1"/>
        <v>0</v>
      </c>
      <c r="AC23" s="357"/>
      <c r="AD23" s="356">
        <f t="shared" si="2"/>
        <v>0</v>
      </c>
      <c r="AE23" s="358"/>
      <c r="AF23" s="359">
        <f t="shared" si="12"/>
        <v>0</v>
      </c>
      <c r="AG23" s="360">
        <f t="shared" si="12"/>
        <v>0</v>
      </c>
    </row>
    <row r="24" spans="1:33" s="340" customFormat="1" ht="21" customHeight="1" x14ac:dyDescent="0.2">
      <c r="A24" s="340" t="str">
        <f>IF(D24="","",MAX($A$18:$A23)+1)</f>
        <v/>
      </c>
      <c r="B24" s="1006"/>
      <c r="C24" s="1007"/>
      <c r="D24" s="351"/>
      <c r="E24" s="352" t="str">
        <f t="shared" si="0"/>
        <v/>
      </c>
      <c r="F24" s="353"/>
      <c r="G24" s="354" t="s">
        <v>2</v>
      </c>
      <c r="H24" s="353"/>
      <c r="I24" s="355" t="s">
        <v>4</v>
      </c>
      <c r="J24" s="356" t="str">
        <f t="shared" si="3"/>
        <v/>
      </c>
      <c r="K24" s="357"/>
      <c r="L24" s="356">
        <f t="shared" si="4"/>
        <v>0</v>
      </c>
      <c r="M24" s="357"/>
      <c r="N24" s="356">
        <f t="shared" si="5"/>
        <v>0</v>
      </c>
      <c r="O24" s="357"/>
      <c r="P24" s="356">
        <f t="shared" si="6"/>
        <v>0</v>
      </c>
      <c r="Q24" s="357"/>
      <c r="R24" s="356">
        <f t="shared" si="7"/>
        <v>0</v>
      </c>
      <c r="S24" s="357"/>
      <c r="T24" s="356">
        <f t="shared" si="8"/>
        <v>0</v>
      </c>
      <c r="U24" s="357"/>
      <c r="V24" s="356">
        <f t="shared" si="9"/>
        <v>0</v>
      </c>
      <c r="W24" s="357"/>
      <c r="X24" s="356">
        <f t="shared" si="10"/>
        <v>0</v>
      </c>
      <c r="Y24" s="357"/>
      <c r="Z24" s="356">
        <f t="shared" si="11"/>
        <v>0</v>
      </c>
      <c r="AA24" s="357"/>
      <c r="AB24" s="356">
        <f t="shared" si="1"/>
        <v>0</v>
      </c>
      <c r="AC24" s="357"/>
      <c r="AD24" s="356">
        <f t="shared" si="2"/>
        <v>0</v>
      </c>
      <c r="AE24" s="358"/>
      <c r="AF24" s="359">
        <f t="shared" si="12"/>
        <v>0</v>
      </c>
      <c r="AG24" s="360">
        <f t="shared" si="12"/>
        <v>0</v>
      </c>
    </row>
    <row r="25" spans="1:33" s="340" customFormat="1" ht="21" customHeight="1" x14ac:dyDescent="0.2">
      <c r="A25" s="340" t="str">
        <f>IF(D25="","",MAX($A$18:$A24)+1)</f>
        <v/>
      </c>
      <c r="B25" s="1006"/>
      <c r="C25" s="1007"/>
      <c r="D25" s="351"/>
      <c r="E25" s="352" t="str">
        <f t="shared" si="0"/>
        <v/>
      </c>
      <c r="F25" s="353"/>
      <c r="G25" s="354" t="s">
        <v>2</v>
      </c>
      <c r="H25" s="353"/>
      <c r="I25" s="355" t="s">
        <v>4</v>
      </c>
      <c r="J25" s="356" t="str">
        <f t="shared" si="3"/>
        <v/>
      </c>
      <c r="K25" s="357"/>
      <c r="L25" s="356">
        <f t="shared" si="4"/>
        <v>0</v>
      </c>
      <c r="M25" s="357"/>
      <c r="N25" s="356">
        <f t="shared" si="5"/>
        <v>0</v>
      </c>
      <c r="O25" s="357"/>
      <c r="P25" s="356">
        <f t="shared" si="6"/>
        <v>0</v>
      </c>
      <c r="Q25" s="357"/>
      <c r="R25" s="356">
        <f t="shared" si="7"/>
        <v>0</v>
      </c>
      <c r="S25" s="357"/>
      <c r="T25" s="356">
        <f t="shared" si="8"/>
        <v>0</v>
      </c>
      <c r="U25" s="357"/>
      <c r="V25" s="356">
        <f t="shared" si="9"/>
        <v>0</v>
      </c>
      <c r="W25" s="357"/>
      <c r="X25" s="356">
        <f t="shared" si="10"/>
        <v>0</v>
      </c>
      <c r="Y25" s="357"/>
      <c r="Z25" s="356">
        <f t="shared" si="11"/>
        <v>0</v>
      </c>
      <c r="AA25" s="357"/>
      <c r="AB25" s="356">
        <f t="shared" si="1"/>
        <v>0</v>
      </c>
      <c r="AC25" s="357"/>
      <c r="AD25" s="356">
        <f t="shared" si="2"/>
        <v>0</v>
      </c>
      <c r="AE25" s="358"/>
      <c r="AF25" s="359">
        <f t="shared" si="12"/>
        <v>0</v>
      </c>
      <c r="AG25" s="360">
        <f t="shared" si="12"/>
        <v>0</v>
      </c>
    </row>
    <row r="26" spans="1:33" s="340" customFormat="1" ht="21" customHeight="1" x14ac:dyDescent="0.2">
      <c r="A26" s="340" t="str">
        <f>IF(D26="","",MAX($A$18:$A25)+1)</f>
        <v/>
      </c>
      <c r="B26" s="1006"/>
      <c r="C26" s="1007"/>
      <c r="D26" s="351"/>
      <c r="E26" s="352" t="str">
        <f t="shared" si="0"/>
        <v/>
      </c>
      <c r="F26" s="353"/>
      <c r="G26" s="354" t="s">
        <v>2</v>
      </c>
      <c r="H26" s="353"/>
      <c r="I26" s="355" t="s">
        <v>4</v>
      </c>
      <c r="J26" s="356" t="str">
        <f t="shared" si="3"/>
        <v/>
      </c>
      <c r="K26" s="357"/>
      <c r="L26" s="356">
        <f t="shared" si="4"/>
        <v>0</v>
      </c>
      <c r="M26" s="357"/>
      <c r="N26" s="356">
        <f t="shared" si="5"/>
        <v>0</v>
      </c>
      <c r="O26" s="357"/>
      <c r="P26" s="356">
        <f t="shared" si="6"/>
        <v>0</v>
      </c>
      <c r="Q26" s="357"/>
      <c r="R26" s="356">
        <f t="shared" si="7"/>
        <v>0</v>
      </c>
      <c r="S26" s="357"/>
      <c r="T26" s="356">
        <f t="shared" si="8"/>
        <v>0</v>
      </c>
      <c r="U26" s="357"/>
      <c r="V26" s="356">
        <f t="shared" si="9"/>
        <v>0</v>
      </c>
      <c r="W26" s="357"/>
      <c r="X26" s="356">
        <f t="shared" si="10"/>
        <v>0</v>
      </c>
      <c r="Y26" s="357"/>
      <c r="Z26" s="356">
        <f t="shared" si="11"/>
        <v>0</v>
      </c>
      <c r="AA26" s="357"/>
      <c r="AB26" s="356">
        <f t="shared" si="1"/>
        <v>0</v>
      </c>
      <c r="AC26" s="357"/>
      <c r="AD26" s="356">
        <f t="shared" si="2"/>
        <v>0</v>
      </c>
      <c r="AE26" s="358"/>
      <c r="AF26" s="359">
        <f t="shared" si="12"/>
        <v>0</v>
      </c>
      <c r="AG26" s="360">
        <f t="shared" si="12"/>
        <v>0</v>
      </c>
    </row>
    <row r="27" spans="1:33" s="340" customFormat="1" ht="21" customHeight="1" x14ac:dyDescent="0.2">
      <c r="A27" s="340" t="str">
        <f>IF(D27="","",MAX($A$18:$A26)+1)</f>
        <v/>
      </c>
      <c r="B27" s="1006"/>
      <c r="C27" s="1007"/>
      <c r="D27" s="351"/>
      <c r="E27" s="352" t="str">
        <f t="shared" si="0"/>
        <v/>
      </c>
      <c r="F27" s="353"/>
      <c r="G27" s="354" t="s">
        <v>2</v>
      </c>
      <c r="H27" s="353"/>
      <c r="I27" s="355" t="s">
        <v>4</v>
      </c>
      <c r="J27" s="356" t="str">
        <f t="shared" si="3"/>
        <v/>
      </c>
      <c r="K27" s="357"/>
      <c r="L27" s="356">
        <f t="shared" si="4"/>
        <v>0</v>
      </c>
      <c r="M27" s="357"/>
      <c r="N27" s="356">
        <f t="shared" si="5"/>
        <v>0</v>
      </c>
      <c r="O27" s="357"/>
      <c r="P27" s="356">
        <f t="shared" si="6"/>
        <v>0</v>
      </c>
      <c r="Q27" s="357"/>
      <c r="R27" s="356">
        <f t="shared" si="7"/>
        <v>0</v>
      </c>
      <c r="S27" s="357"/>
      <c r="T27" s="356">
        <f t="shared" si="8"/>
        <v>0</v>
      </c>
      <c r="U27" s="357"/>
      <c r="V27" s="356">
        <f t="shared" si="9"/>
        <v>0</v>
      </c>
      <c r="W27" s="357"/>
      <c r="X27" s="356">
        <f t="shared" si="10"/>
        <v>0</v>
      </c>
      <c r="Y27" s="357"/>
      <c r="Z27" s="356">
        <f t="shared" si="11"/>
        <v>0</v>
      </c>
      <c r="AA27" s="357"/>
      <c r="AB27" s="356">
        <f t="shared" si="1"/>
        <v>0</v>
      </c>
      <c r="AC27" s="357"/>
      <c r="AD27" s="356">
        <f t="shared" si="2"/>
        <v>0</v>
      </c>
      <c r="AE27" s="358"/>
      <c r="AF27" s="359">
        <f t="shared" si="12"/>
        <v>0</v>
      </c>
      <c r="AG27" s="360">
        <f t="shared" si="12"/>
        <v>0</v>
      </c>
    </row>
    <row r="28" spans="1:33" s="340" customFormat="1" ht="21" customHeight="1" x14ac:dyDescent="0.2">
      <c r="A28" s="340" t="str">
        <f>IF(D28="","",MAX($A$18:$A27)+1)</f>
        <v/>
      </c>
      <c r="B28" s="1006"/>
      <c r="C28" s="1007"/>
      <c r="D28" s="351"/>
      <c r="E28" s="352" t="str">
        <f t="shared" si="0"/>
        <v/>
      </c>
      <c r="F28" s="353"/>
      <c r="G28" s="354" t="s">
        <v>2</v>
      </c>
      <c r="H28" s="353"/>
      <c r="I28" s="355" t="s">
        <v>4</v>
      </c>
      <c r="J28" s="356" t="str">
        <f t="shared" si="3"/>
        <v/>
      </c>
      <c r="K28" s="357"/>
      <c r="L28" s="356">
        <f t="shared" si="4"/>
        <v>0</v>
      </c>
      <c r="M28" s="357"/>
      <c r="N28" s="356">
        <f t="shared" si="5"/>
        <v>0</v>
      </c>
      <c r="O28" s="357"/>
      <c r="P28" s="356">
        <f t="shared" si="6"/>
        <v>0</v>
      </c>
      <c r="Q28" s="357"/>
      <c r="R28" s="356">
        <f t="shared" si="7"/>
        <v>0</v>
      </c>
      <c r="S28" s="357"/>
      <c r="T28" s="356">
        <f t="shared" si="8"/>
        <v>0</v>
      </c>
      <c r="U28" s="357"/>
      <c r="V28" s="356">
        <f t="shared" si="9"/>
        <v>0</v>
      </c>
      <c r="W28" s="357"/>
      <c r="X28" s="356">
        <f t="shared" si="10"/>
        <v>0</v>
      </c>
      <c r="Y28" s="357"/>
      <c r="Z28" s="356">
        <f t="shared" si="11"/>
        <v>0</v>
      </c>
      <c r="AA28" s="357"/>
      <c r="AB28" s="356">
        <f t="shared" si="1"/>
        <v>0</v>
      </c>
      <c r="AC28" s="357"/>
      <c r="AD28" s="356">
        <f t="shared" si="2"/>
        <v>0</v>
      </c>
      <c r="AE28" s="358"/>
      <c r="AF28" s="359">
        <f t="shared" si="12"/>
        <v>0</v>
      </c>
      <c r="AG28" s="360">
        <f t="shared" si="12"/>
        <v>0</v>
      </c>
    </row>
    <row r="29" spans="1:33" s="340" customFormat="1" ht="21" customHeight="1" x14ac:dyDescent="0.2">
      <c r="A29" s="340" t="str">
        <f>IF(D29="","",MAX($A$18:$A28)+1)</f>
        <v/>
      </c>
      <c r="B29" s="1006"/>
      <c r="C29" s="1007"/>
      <c r="D29" s="351"/>
      <c r="E29" s="352" t="str">
        <f t="shared" si="0"/>
        <v/>
      </c>
      <c r="F29" s="353"/>
      <c r="G29" s="354" t="s">
        <v>2</v>
      </c>
      <c r="H29" s="353"/>
      <c r="I29" s="355" t="s">
        <v>4</v>
      </c>
      <c r="J29" s="356" t="str">
        <f t="shared" si="3"/>
        <v/>
      </c>
      <c r="K29" s="357"/>
      <c r="L29" s="356">
        <f t="shared" si="4"/>
        <v>0</v>
      </c>
      <c r="M29" s="357"/>
      <c r="N29" s="356">
        <f t="shared" si="5"/>
        <v>0</v>
      </c>
      <c r="O29" s="357"/>
      <c r="P29" s="356">
        <f t="shared" si="6"/>
        <v>0</v>
      </c>
      <c r="Q29" s="357"/>
      <c r="R29" s="356">
        <f t="shared" si="7"/>
        <v>0</v>
      </c>
      <c r="S29" s="357"/>
      <c r="T29" s="356">
        <f t="shared" si="8"/>
        <v>0</v>
      </c>
      <c r="U29" s="357"/>
      <c r="V29" s="356">
        <f t="shared" si="9"/>
        <v>0</v>
      </c>
      <c r="W29" s="357"/>
      <c r="X29" s="356">
        <f t="shared" si="10"/>
        <v>0</v>
      </c>
      <c r="Y29" s="357"/>
      <c r="Z29" s="356">
        <f t="shared" si="11"/>
        <v>0</v>
      </c>
      <c r="AA29" s="357"/>
      <c r="AB29" s="356">
        <f t="shared" si="1"/>
        <v>0</v>
      </c>
      <c r="AC29" s="357"/>
      <c r="AD29" s="356">
        <f t="shared" si="2"/>
        <v>0</v>
      </c>
      <c r="AE29" s="358"/>
      <c r="AF29" s="359">
        <f t="shared" si="12"/>
        <v>0</v>
      </c>
      <c r="AG29" s="360">
        <f t="shared" si="12"/>
        <v>0</v>
      </c>
    </row>
    <row r="30" spans="1:33" s="340" customFormat="1" ht="21" customHeight="1" x14ac:dyDescent="0.2">
      <c r="A30" s="340" t="str">
        <f>IF(D30="","",MAX($A$18:$A29)+1)</f>
        <v/>
      </c>
      <c r="B30" s="1006"/>
      <c r="C30" s="1007"/>
      <c r="D30" s="351"/>
      <c r="E30" s="352" t="str">
        <f t="shared" si="0"/>
        <v/>
      </c>
      <c r="F30" s="353"/>
      <c r="G30" s="354" t="s">
        <v>2</v>
      </c>
      <c r="H30" s="353"/>
      <c r="I30" s="355" t="s">
        <v>4</v>
      </c>
      <c r="J30" s="356" t="str">
        <f t="shared" si="3"/>
        <v/>
      </c>
      <c r="K30" s="357"/>
      <c r="L30" s="356">
        <f t="shared" si="4"/>
        <v>0</v>
      </c>
      <c r="M30" s="357"/>
      <c r="N30" s="356">
        <f t="shared" si="5"/>
        <v>0</v>
      </c>
      <c r="O30" s="357"/>
      <c r="P30" s="356">
        <f t="shared" si="6"/>
        <v>0</v>
      </c>
      <c r="Q30" s="357"/>
      <c r="R30" s="356">
        <f t="shared" si="7"/>
        <v>0</v>
      </c>
      <c r="S30" s="357"/>
      <c r="T30" s="356">
        <f t="shared" si="8"/>
        <v>0</v>
      </c>
      <c r="U30" s="357"/>
      <c r="V30" s="356">
        <f t="shared" si="9"/>
        <v>0</v>
      </c>
      <c r="W30" s="357"/>
      <c r="X30" s="356">
        <f t="shared" si="10"/>
        <v>0</v>
      </c>
      <c r="Y30" s="357"/>
      <c r="Z30" s="356">
        <f t="shared" si="11"/>
        <v>0</v>
      </c>
      <c r="AA30" s="357"/>
      <c r="AB30" s="356">
        <f t="shared" si="1"/>
        <v>0</v>
      </c>
      <c r="AC30" s="357"/>
      <c r="AD30" s="356">
        <f t="shared" si="2"/>
        <v>0</v>
      </c>
      <c r="AE30" s="358"/>
      <c r="AF30" s="359">
        <f t="shared" si="12"/>
        <v>0</v>
      </c>
      <c r="AG30" s="360">
        <f t="shared" si="12"/>
        <v>0</v>
      </c>
    </row>
    <row r="31" spans="1:33" s="340" customFormat="1" ht="21" customHeight="1" x14ac:dyDescent="0.2">
      <c r="A31" s="340" t="str">
        <f>IF(D31="","",MAX($A$18:$A30)+1)</f>
        <v/>
      </c>
      <c r="B31" s="1006"/>
      <c r="C31" s="1007"/>
      <c r="D31" s="351"/>
      <c r="E31" s="352" t="str">
        <f t="shared" si="0"/>
        <v/>
      </c>
      <c r="F31" s="353"/>
      <c r="G31" s="354" t="s">
        <v>2</v>
      </c>
      <c r="H31" s="353"/>
      <c r="I31" s="355" t="s">
        <v>4</v>
      </c>
      <c r="J31" s="356" t="str">
        <f t="shared" si="3"/>
        <v/>
      </c>
      <c r="K31" s="357"/>
      <c r="L31" s="356">
        <f t="shared" si="4"/>
        <v>0</v>
      </c>
      <c r="M31" s="357"/>
      <c r="N31" s="356">
        <f t="shared" si="5"/>
        <v>0</v>
      </c>
      <c r="O31" s="357"/>
      <c r="P31" s="356">
        <f t="shared" si="6"/>
        <v>0</v>
      </c>
      <c r="Q31" s="357"/>
      <c r="R31" s="356">
        <f t="shared" si="7"/>
        <v>0</v>
      </c>
      <c r="S31" s="357"/>
      <c r="T31" s="356">
        <f t="shared" si="8"/>
        <v>0</v>
      </c>
      <c r="U31" s="357"/>
      <c r="V31" s="356">
        <f t="shared" si="9"/>
        <v>0</v>
      </c>
      <c r="W31" s="357"/>
      <c r="X31" s="356">
        <f t="shared" si="10"/>
        <v>0</v>
      </c>
      <c r="Y31" s="357"/>
      <c r="Z31" s="356">
        <f t="shared" si="11"/>
        <v>0</v>
      </c>
      <c r="AA31" s="357"/>
      <c r="AB31" s="356">
        <f t="shared" si="1"/>
        <v>0</v>
      </c>
      <c r="AC31" s="357"/>
      <c r="AD31" s="356">
        <f t="shared" si="2"/>
        <v>0</v>
      </c>
      <c r="AE31" s="358"/>
      <c r="AF31" s="359">
        <f t="shared" si="12"/>
        <v>0</v>
      </c>
      <c r="AG31" s="360">
        <f t="shared" si="12"/>
        <v>0</v>
      </c>
    </row>
    <row r="32" spans="1:33" s="340" customFormat="1" ht="21" customHeight="1" x14ac:dyDescent="0.2">
      <c r="A32" s="340" t="str">
        <f>IF(D32="","",MAX($A$18:$A31)+1)</f>
        <v/>
      </c>
      <c r="B32" s="1006"/>
      <c r="C32" s="1007"/>
      <c r="D32" s="351"/>
      <c r="E32" s="352" t="str">
        <f t="shared" si="0"/>
        <v/>
      </c>
      <c r="F32" s="353"/>
      <c r="G32" s="354" t="s">
        <v>2</v>
      </c>
      <c r="H32" s="353"/>
      <c r="I32" s="355" t="s">
        <v>4</v>
      </c>
      <c r="J32" s="356" t="str">
        <f t="shared" si="3"/>
        <v/>
      </c>
      <c r="K32" s="357"/>
      <c r="L32" s="356">
        <f t="shared" si="4"/>
        <v>0</v>
      </c>
      <c r="M32" s="357"/>
      <c r="N32" s="356">
        <f t="shared" si="5"/>
        <v>0</v>
      </c>
      <c r="O32" s="357"/>
      <c r="P32" s="356">
        <f t="shared" si="6"/>
        <v>0</v>
      </c>
      <c r="Q32" s="357"/>
      <c r="R32" s="356">
        <f t="shared" si="7"/>
        <v>0</v>
      </c>
      <c r="S32" s="357"/>
      <c r="T32" s="356">
        <f t="shared" si="8"/>
        <v>0</v>
      </c>
      <c r="U32" s="357"/>
      <c r="V32" s="356">
        <f t="shared" si="9"/>
        <v>0</v>
      </c>
      <c r="W32" s="357"/>
      <c r="X32" s="356">
        <f t="shared" si="10"/>
        <v>0</v>
      </c>
      <c r="Y32" s="357"/>
      <c r="Z32" s="356">
        <f t="shared" si="11"/>
        <v>0</v>
      </c>
      <c r="AA32" s="357"/>
      <c r="AB32" s="356">
        <f t="shared" si="1"/>
        <v>0</v>
      </c>
      <c r="AC32" s="357"/>
      <c r="AD32" s="356">
        <f t="shared" si="2"/>
        <v>0</v>
      </c>
      <c r="AE32" s="358"/>
      <c r="AF32" s="359">
        <f t="shared" si="12"/>
        <v>0</v>
      </c>
      <c r="AG32" s="360">
        <f t="shared" si="12"/>
        <v>0</v>
      </c>
    </row>
    <row r="33" spans="1:33" s="340" customFormat="1" ht="21" customHeight="1" x14ac:dyDescent="0.2">
      <c r="A33" s="340" t="str">
        <f>IF(D33="","",MAX($A$18:$A32)+1)</f>
        <v/>
      </c>
      <c r="B33" s="1006"/>
      <c r="C33" s="1007"/>
      <c r="D33" s="351"/>
      <c r="E33" s="352" t="str">
        <f t="shared" si="0"/>
        <v/>
      </c>
      <c r="F33" s="353"/>
      <c r="G33" s="354" t="s">
        <v>2</v>
      </c>
      <c r="H33" s="353"/>
      <c r="I33" s="355" t="s">
        <v>4</v>
      </c>
      <c r="J33" s="356" t="str">
        <f t="shared" si="3"/>
        <v/>
      </c>
      <c r="K33" s="357"/>
      <c r="L33" s="356">
        <f t="shared" si="4"/>
        <v>0</v>
      </c>
      <c r="M33" s="357"/>
      <c r="N33" s="356">
        <f t="shared" si="5"/>
        <v>0</v>
      </c>
      <c r="O33" s="357"/>
      <c r="P33" s="356">
        <f t="shared" si="6"/>
        <v>0</v>
      </c>
      <c r="Q33" s="357"/>
      <c r="R33" s="356">
        <f t="shared" si="7"/>
        <v>0</v>
      </c>
      <c r="S33" s="357"/>
      <c r="T33" s="356">
        <f t="shared" si="8"/>
        <v>0</v>
      </c>
      <c r="U33" s="357"/>
      <c r="V33" s="356">
        <f t="shared" si="9"/>
        <v>0</v>
      </c>
      <c r="W33" s="357"/>
      <c r="X33" s="356">
        <f t="shared" si="10"/>
        <v>0</v>
      </c>
      <c r="Y33" s="357"/>
      <c r="Z33" s="356">
        <f t="shared" si="11"/>
        <v>0</v>
      </c>
      <c r="AA33" s="357"/>
      <c r="AB33" s="356">
        <f t="shared" si="1"/>
        <v>0</v>
      </c>
      <c r="AC33" s="357"/>
      <c r="AD33" s="356">
        <f t="shared" si="2"/>
        <v>0</v>
      </c>
      <c r="AE33" s="358"/>
      <c r="AF33" s="359">
        <f t="shared" si="12"/>
        <v>0</v>
      </c>
      <c r="AG33" s="360">
        <f t="shared" si="12"/>
        <v>0</v>
      </c>
    </row>
    <row r="34" spans="1:33" s="340" customFormat="1" ht="21" customHeight="1" x14ac:dyDescent="0.2">
      <c r="A34" s="340" t="str">
        <f>IF(D34="","",MAX($A$18:$A33)+1)</f>
        <v/>
      </c>
      <c r="B34" s="1006"/>
      <c r="C34" s="1007"/>
      <c r="D34" s="351"/>
      <c r="E34" s="352" t="str">
        <f t="shared" si="0"/>
        <v/>
      </c>
      <c r="F34" s="353"/>
      <c r="G34" s="354" t="s">
        <v>2</v>
      </c>
      <c r="H34" s="353"/>
      <c r="I34" s="355" t="s">
        <v>4</v>
      </c>
      <c r="J34" s="356" t="str">
        <f t="shared" si="3"/>
        <v/>
      </c>
      <c r="K34" s="357"/>
      <c r="L34" s="356">
        <f t="shared" si="4"/>
        <v>0</v>
      </c>
      <c r="M34" s="357"/>
      <c r="N34" s="356">
        <f t="shared" si="5"/>
        <v>0</v>
      </c>
      <c r="O34" s="357"/>
      <c r="P34" s="356">
        <f t="shared" si="6"/>
        <v>0</v>
      </c>
      <c r="Q34" s="357"/>
      <c r="R34" s="356">
        <f t="shared" si="7"/>
        <v>0</v>
      </c>
      <c r="S34" s="357"/>
      <c r="T34" s="356">
        <f t="shared" si="8"/>
        <v>0</v>
      </c>
      <c r="U34" s="357"/>
      <c r="V34" s="356">
        <f t="shared" si="9"/>
        <v>0</v>
      </c>
      <c r="W34" s="357"/>
      <c r="X34" s="356">
        <f t="shared" si="10"/>
        <v>0</v>
      </c>
      <c r="Y34" s="357"/>
      <c r="Z34" s="356">
        <f t="shared" si="11"/>
        <v>0</v>
      </c>
      <c r="AA34" s="357"/>
      <c r="AB34" s="356">
        <f t="shared" si="1"/>
        <v>0</v>
      </c>
      <c r="AC34" s="357"/>
      <c r="AD34" s="356">
        <f t="shared" si="2"/>
        <v>0</v>
      </c>
      <c r="AE34" s="358"/>
      <c r="AF34" s="359">
        <f t="shared" si="12"/>
        <v>0</v>
      </c>
      <c r="AG34" s="360">
        <f t="shared" si="12"/>
        <v>0</v>
      </c>
    </row>
    <row r="35" spans="1:33" s="340" customFormat="1" ht="21" customHeight="1" x14ac:dyDescent="0.2">
      <c r="A35" s="340" t="str">
        <f>IF(D35="","",MAX($A$18:$A34)+1)</f>
        <v/>
      </c>
      <c r="B35" s="1006"/>
      <c r="C35" s="1007"/>
      <c r="D35" s="351"/>
      <c r="E35" s="352" t="str">
        <f t="shared" si="0"/>
        <v/>
      </c>
      <c r="F35" s="353"/>
      <c r="G35" s="354" t="s">
        <v>2</v>
      </c>
      <c r="H35" s="353"/>
      <c r="I35" s="355" t="s">
        <v>4</v>
      </c>
      <c r="J35" s="356" t="str">
        <f t="shared" si="3"/>
        <v/>
      </c>
      <c r="K35" s="357"/>
      <c r="L35" s="356">
        <f t="shared" si="4"/>
        <v>0</v>
      </c>
      <c r="M35" s="357"/>
      <c r="N35" s="356">
        <f t="shared" si="5"/>
        <v>0</v>
      </c>
      <c r="O35" s="357"/>
      <c r="P35" s="356">
        <f t="shared" si="6"/>
        <v>0</v>
      </c>
      <c r="Q35" s="357"/>
      <c r="R35" s="356">
        <f t="shared" si="7"/>
        <v>0</v>
      </c>
      <c r="S35" s="357"/>
      <c r="T35" s="356">
        <f t="shared" si="8"/>
        <v>0</v>
      </c>
      <c r="U35" s="357"/>
      <c r="V35" s="356">
        <f t="shared" si="9"/>
        <v>0</v>
      </c>
      <c r="W35" s="357"/>
      <c r="X35" s="356">
        <f t="shared" si="10"/>
        <v>0</v>
      </c>
      <c r="Y35" s="357"/>
      <c r="Z35" s="356">
        <f t="shared" si="11"/>
        <v>0</v>
      </c>
      <c r="AA35" s="357"/>
      <c r="AB35" s="356">
        <f t="shared" si="1"/>
        <v>0</v>
      </c>
      <c r="AC35" s="357"/>
      <c r="AD35" s="356">
        <f t="shared" si="2"/>
        <v>0</v>
      </c>
      <c r="AE35" s="358"/>
      <c r="AF35" s="359">
        <f t="shared" si="12"/>
        <v>0</v>
      </c>
      <c r="AG35" s="360">
        <f t="shared" si="12"/>
        <v>0</v>
      </c>
    </row>
    <row r="36" spans="1:33" s="340" customFormat="1" ht="21" customHeight="1" x14ac:dyDescent="0.2">
      <c r="A36" s="340" t="str">
        <f>IF(D36="","",MAX($A$18:$A35)+1)</f>
        <v/>
      </c>
      <c r="B36" s="1006"/>
      <c r="C36" s="1007"/>
      <c r="D36" s="351"/>
      <c r="E36" s="352" t="str">
        <f t="shared" si="0"/>
        <v/>
      </c>
      <c r="F36" s="353"/>
      <c r="G36" s="354" t="s">
        <v>2</v>
      </c>
      <c r="H36" s="353"/>
      <c r="I36" s="355" t="s">
        <v>4</v>
      </c>
      <c r="J36" s="356" t="str">
        <f t="shared" si="3"/>
        <v/>
      </c>
      <c r="K36" s="357"/>
      <c r="L36" s="356">
        <f t="shared" si="4"/>
        <v>0</v>
      </c>
      <c r="M36" s="357"/>
      <c r="N36" s="356">
        <f t="shared" si="5"/>
        <v>0</v>
      </c>
      <c r="O36" s="357"/>
      <c r="P36" s="356">
        <f t="shared" si="6"/>
        <v>0</v>
      </c>
      <c r="Q36" s="357"/>
      <c r="R36" s="356">
        <f t="shared" si="7"/>
        <v>0</v>
      </c>
      <c r="S36" s="357"/>
      <c r="T36" s="356">
        <f t="shared" si="8"/>
        <v>0</v>
      </c>
      <c r="U36" s="357"/>
      <c r="V36" s="356">
        <f t="shared" si="9"/>
        <v>0</v>
      </c>
      <c r="W36" s="357"/>
      <c r="X36" s="356">
        <f t="shared" si="10"/>
        <v>0</v>
      </c>
      <c r="Y36" s="357"/>
      <c r="Z36" s="356">
        <f t="shared" si="11"/>
        <v>0</v>
      </c>
      <c r="AA36" s="357"/>
      <c r="AB36" s="356">
        <f t="shared" si="1"/>
        <v>0</v>
      </c>
      <c r="AC36" s="357"/>
      <c r="AD36" s="356">
        <f t="shared" si="2"/>
        <v>0</v>
      </c>
      <c r="AE36" s="358"/>
      <c r="AF36" s="359">
        <f t="shared" si="12"/>
        <v>0</v>
      </c>
      <c r="AG36" s="360">
        <f t="shared" si="12"/>
        <v>0</v>
      </c>
    </row>
    <row r="37" spans="1:33" s="340" customFormat="1" ht="21" customHeight="1" x14ac:dyDescent="0.2">
      <c r="A37" s="340" t="str">
        <f>IF(D37="","",MAX($A$18:$A36)+1)</f>
        <v/>
      </c>
      <c r="B37" s="1006"/>
      <c r="C37" s="1007"/>
      <c r="D37" s="351"/>
      <c r="E37" s="352" t="str">
        <f t="shared" si="0"/>
        <v/>
      </c>
      <c r="F37" s="353"/>
      <c r="G37" s="354" t="s">
        <v>2</v>
      </c>
      <c r="H37" s="353"/>
      <c r="I37" s="355" t="s">
        <v>4</v>
      </c>
      <c r="J37" s="356" t="str">
        <f t="shared" si="3"/>
        <v/>
      </c>
      <c r="K37" s="357"/>
      <c r="L37" s="356">
        <f t="shared" si="4"/>
        <v>0</v>
      </c>
      <c r="M37" s="357"/>
      <c r="N37" s="356">
        <f t="shared" si="5"/>
        <v>0</v>
      </c>
      <c r="O37" s="357"/>
      <c r="P37" s="356">
        <f t="shared" si="6"/>
        <v>0</v>
      </c>
      <c r="Q37" s="357"/>
      <c r="R37" s="356">
        <f t="shared" si="7"/>
        <v>0</v>
      </c>
      <c r="S37" s="357"/>
      <c r="T37" s="356">
        <f t="shared" si="8"/>
        <v>0</v>
      </c>
      <c r="U37" s="357"/>
      <c r="V37" s="356">
        <f t="shared" si="9"/>
        <v>0</v>
      </c>
      <c r="W37" s="357"/>
      <c r="X37" s="356">
        <f t="shared" si="10"/>
        <v>0</v>
      </c>
      <c r="Y37" s="357"/>
      <c r="Z37" s="356">
        <f t="shared" si="11"/>
        <v>0</v>
      </c>
      <c r="AA37" s="357"/>
      <c r="AB37" s="356">
        <f t="shared" si="1"/>
        <v>0</v>
      </c>
      <c r="AC37" s="357"/>
      <c r="AD37" s="356">
        <f t="shared" si="2"/>
        <v>0</v>
      </c>
      <c r="AE37" s="358"/>
      <c r="AF37" s="359">
        <f t="shared" si="12"/>
        <v>0</v>
      </c>
      <c r="AG37" s="360">
        <f t="shared" si="12"/>
        <v>0</v>
      </c>
    </row>
    <row r="38" spans="1:33" s="340" customFormat="1" ht="21" customHeight="1" x14ac:dyDescent="0.2">
      <c r="A38" s="340" t="str">
        <f>IF(D38="","",MAX($A$18:$A37)+1)</f>
        <v/>
      </c>
      <c r="B38" s="1006"/>
      <c r="C38" s="1007"/>
      <c r="D38" s="351"/>
      <c r="E38" s="352" t="str">
        <f t="shared" si="0"/>
        <v/>
      </c>
      <c r="F38" s="353"/>
      <c r="G38" s="354" t="s">
        <v>2</v>
      </c>
      <c r="H38" s="353"/>
      <c r="I38" s="355" t="s">
        <v>4</v>
      </c>
      <c r="J38" s="356" t="str">
        <f t="shared" si="3"/>
        <v/>
      </c>
      <c r="K38" s="357"/>
      <c r="L38" s="356">
        <f t="shared" si="4"/>
        <v>0</v>
      </c>
      <c r="M38" s="357"/>
      <c r="N38" s="356">
        <f t="shared" si="5"/>
        <v>0</v>
      </c>
      <c r="O38" s="357"/>
      <c r="P38" s="356">
        <f t="shared" si="6"/>
        <v>0</v>
      </c>
      <c r="Q38" s="357"/>
      <c r="R38" s="356">
        <f t="shared" si="7"/>
        <v>0</v>
      </c>
      <c r="S38" s="357"/>
      <c r="T38" s="356">
        <f t="shared" si="8"/>
        <v>0</v>
      </c>
      <c r="U38" s="357"/>
      <c r="V38" s="356">
        <f t="shared" si="9"/>
        <v>0</v>
      </c>
      <c r="W38" s="357"/>
      <c r="X38" s="356">
        <f t="shared" si="10"/>
        <v>0</v>
      </c>
      <c r="Y38" s="357"/>
      <c r="Z38" s="356">
        <f t="shared" si="11"/>
        <v>0</v>
      </c>
      <c r="AA38" s="357"/>
      <c r="AB38" s="356">
        <f t="shared" si="1"/>
        <v>0</v>
      </c>
      <c r="AC38" s="357"/>
      <c r="AD38" s="356">
        <f t="shared" si="2"/>
        <v>0</v>
      </c>
      <c r="AE38" s="358"/>
      <c r="AF38" s="359">
        <f t="shared" si="12"/>
        <v>0</v>
      </c>
      <c r="AG38" s="360">
        <f t="shared" si="12"/>
        <v>0</v>
      </c>
    </row>
    <row r="39" spans="1:33" s="340" customFormat="1" ht="21" customHeight="1" x14ac:dyDescent="0.2">
      <c r="A39" s="340" t="str">
        <f>IF(D39="","",MAX($A$18:$A38)+1)</f>
        <v/>
      </c>
      <c r="B39" s="1006"/>
      <c r="C39" s="1007"/>
      <c r="D39" s="351"/>
      <c r="E39" s="352" t="str">
        <f t="shared" si="0"/>
        <v/>
      </c>
      <c r="F39" s="353"/>
      <c r="G39" s="354" t="s">
        <v>2</v>
      </c>
      <c r="H39" s="353"/>
      <c r="I39" s="355" t="s">
        <v>4</v>
      </c>
      <c r="J39" s="356" t="str">
        <f t="shared" si="3"/>
        <v/>
      </c>
      <c r="K39" s="357"/>
      <c r="L39" s="356">
        <f t="shared" si="4"/>
        <v>0</v>
      </c>
      <c r="M39" s="357"/>
      <c r="N39" s="356">
        <f t="shared" si="5"/>
        <v>0</v>
      </c>
      <c r="O39" s="357"/>
      <c r="P39" s="356">
        <f t="shared" si="6"/>
        <v>0</v>
      </c>
      <c r="Q39" s="357"/>
      <c r="R39" s="356">
        <f t="shared" si="7"/>
        <v>0</v>
      </c>
      <c r="S39" s="357"/>
      <c r="T39" s="356">
        <f t="shared" si="8"/>
        <v>0</v>
      </c>
      <c r="U39" s="357"/>
      <c r="V39" s="356">
        <f t="shared" si="9"/>
        <v>0</v>
      </c>
      <c r="W39" s="357"/>
      <c r="X39" s="356">
        <f t="shared" si="10"/>
        <v>0</v>
      </c>
      <c r="Y39" s="357"/>
      <c r="Z39" s="356">
        <f t="shared" si="11"/>
        <v>0</v>
      </c>
      <c r="AA39" s="357"/>
      <c r="AB39" s="356">
        <f t="shared" si="1"/>
        <v>0</v>
      </c>
      <c r="AC39" s="357"/>
      <c r="AD39" s="356">
        <f t="shared" si="2"/>
        <v>0</v>
      </c>
      <c r="AE39" s="358"/>
      <c r="AF39" s="359">
        <f t="shared" si="12"/>
        <v>0</v>
      </c>
      <c r="AG39" s="360">
        <f t="shared" si="12"/>
        <v>0</v>
      </c>
    </row>
    <row r="40" spans="1:33" s="340" customFormat="1" ht="21" customHeight="1" x14ac:dyDescent="0.2">
      <c r="A40" s="340" t="str">
        <f>IF(D40="","",MAX($A$18:$A39)+1)</f>
        <v/>
      </c>
      <c r="B40" s="1006"/>
      <c r="C40" s="1007"/>
      <c r="D40" s="351"/>
      <c r="E40" s="352" t="str">
        <f t="shared" si="0"/>
        <v/>
      </c>
      <c r="F40" s="353"/>
      <c r="G40" s="354" t="s">
        <v>2</v>
      </c>
      <c r="H40" s="353"/>
      <c r="I40" s="355" t="s">
        <v>4</v>
      </c>
      <c r="J40" s="356" t="str">
        <f t="shared" si="3"/>
        <v/>
      </c>
      <c r="K40" s="357"/>
      <c r="L40" s="356">
        <f t="shared" si="4"/>
        <v>0</v>
      </c>
      <c r="M40" s="357"/>
      <c r="N40" s="356">
        <f t="shared" si="5"/>
        <v>0</v>
      </c>
      <c r="O40" s="357"/>
      <c r="P40" s="356">
        <f t="shared" si="6"/>
        <v>0</v>
      </c>
      <c r="Q40" s="357"/>
      <c r="R40" s="356">
        <f t="shared" si="7"/>
        <v>0</v>
      </c>
      <c r="S40" s="357"/>
      <c r="T40" s="356">
        <f t="shared" si="8"/>
        <v>0</v>
      </c>
      <c r="U40" s="357"/>
      <c r="V40" s="356">
        <f t="shared" si="9"/>
        <v>0</v>
      </c>
      <c r="W40" s="357"/>
      <c r="X40" s="356">
        <f t="shared" si="10"/>
        <v>0</v>
      </c>
      <c r="Y40" s="357"/>
      <c r="Z40" s="356">
        <f t="shared" si="11"/>
        <v>0</v>
      </c>
      <c r="AA40" s="357"/>
      <c r="AB40" s="356">
        <f t="shared" si="1"/>
        <v>0</v>
      </c>
      <c r="AC40" s="357"/>
      <c r="AD40" s="356">
        <f t="shared" si="2"/>
        <v>0</v>
      </c>
      <c r="AE40" s="358"/>
      <c r="AF40" s="359">
        <f t="shared" si="12"/>
        <v>0</v>
      </c>
      <c r="AG40" s="360">
        <f t="shared" si="12"/>
        <v>0</v>
      </c>
    </row>
    <row r="41" spans="1:33" s="340" customFormat="1" ht="21" customHeight="1" x14ac:dyDescent="0.2">
      <c r="A41" s="340" t="str">
        <f>IF(D41="","",MAX($A$18:$A40)+1)</f>
        <v/>
      </c>
      <c r="B41" s="1006"/>
      <c r="C41" s="1007"/>
      <c r="D41" s="351"/>
      <c r="E41" s="352" t="str">
        <f t="shared" si="0"/>
        <v/>
      </c>
      <c r="F41" s="353"/>
      <c r="G41" s="354" t="s">
        <v>2</v>
      </c>
      <c r="H41" s="353"/>
      <c r="I41" s="355" t="s">
        <v>4</v>
      </c>
      <c r="J41" s="356" t="str">
        <f t="shared" si="3"/>
        <v/>
      </c>
      <c r="K41" s="357"/>
      <c r="L41" s="356">
        <f t="shared" si="4"/>
        <v>0</v>
      </c>
      <c r="M41" s="357"/>
      <c r="N41" s="356">
        <f t="shared" si="5"/>
        <v>0</v>
      </c>
      <c r="O41" s="357"/>
      <c r="P41" s="356">
        <f t="shared" si="6"/>
        <v>0</v>
      </c>
      <c r="Q41" s="357"/>
      <c r="R41" s="356">
        <f t="shared" si="7"/>
        <v>0</v>
      </c>
      <c r="S41" s="357"/>
      <c r="T41" s="356">
        <f t="shared" si="8"/>
        <v>0</v>
      </c>
      <c r="U41" s="357"/>
      <c r="V41" s="356">
        <f t="shared" si="9"/>
        <v>0</v>
      </c>
      <c r="W41" s="357"/>
      <c r="X41" s="356">
        <f t="shared" si="10"/>
        <v>0</v>
      </c>
      <c r="Y41" s="357"/>
      <c r="Z41" s="356">
        <f t="shared" si="11"/>
        <v>0</v>
      </c>
      <c r="AA41" s="357"/>
      <c r="AB41" s="356">
        <f t="shared" si="1"/>
        <v>0</v>
      </c>
      <c r="AC41" s="357"/>
      <c r="AD41" s="356">
        <f t="shared" si="2"/>
        <v>0</v>
      </c>
      <c r="AE41" s="358"/>
      <c r="AF41" s="359">
        <f t="shared" si="12"/>
        <v>0</v>
      </c>
      <c r="AG41" s="360">
        <f t="shared" si="12"/>
        <v>0</v>
      </c>
    </row>
    <row r="42" spans="1:33" s="340" customFormat="1" ht="21" customHeight="1" x14ac:dyDescent="0.2">
      <c r="A42" s="340" t="str">
        <f>IF(D42="","",MAX($A$18:$A41)+1)</f>
        <v/>
      </c>
      <c r="B42" s="1006"/>
      <c r="C42" s="1007"/>
      <c r="D42" s="351"/>
      <c r="E42" s="352" t="str">
        <f t="shared" si="0"/>
        <v/>
      </c>
      <c r="F42" s="353"/>
      <c r="G42" s="354" t="s">
        <v>2</v>
      </c>
      <c r="H42" s="353"/>
      <c r="I42" s="355" t="s">
        <v>4</v>
      </c>
      <c r="J42" s="356" t="str">
        <f t="shared" si="3"/>
        <v/>
      </c>
      <c r="K42" s="357"/>
      <c r="L42" s="356">
        <f t="shared" si="4"/>
        <v>0</v>
      </c>
      <c r="M42" s="357"/>
      <c r="N42" s="356">
        <f t="shared" si="5"/>
        <v>0</v>
      </c>
      <c r="O42" s="357"/>
      <c r="P42" s="356">
        <f t="shared" si="6"/>
        <v>0</v>
      </c>
      <c r="Q42" s="357"/>
      <c r="R42" s="356">
        <f t="shared" si="7"/>
        <v>0</v>
      </c>
      <c r="S42" s="357"/>
      <c r="T42" s="356">
        <f t="shared" si="8"/>
        <v>0</v>
      </c>
      <c r="U42" s="357"/>
      <c r="V42" s="356">
        <f t="shared" si="9"/>
        <v>0</v>
      </c>
      <c r="W42" s="357"/>
      <c r="X42" s="356">
        <f t="shared" si="10"/>
        <v>0</v>
      </c>
      <c r="Y42" s="357"/>
      <c r="Z42" s="356">
        <f t="shared" si="11"/>
        <v>0</v>
      </c>
      <c r="AA42" s="357"/>
      <c r="AB42" s="356">
        <f>IF(AND($J42&lt;&gt;"",AA42&lt;&gt;""),$J42*AA42,0)</f>
        <v>0</v>
      </c>
      <c r="AC42" s="357"/>
      <c r="AD42" s="356">
        <f>IF(AND($J42&lt;&gt;"",AC42&lt;&gt;""),$J42*AC42,0)</f>
        <v>0</v>
      </c>
      <c r="AE42" s="358"/>
      <c r="AF42" s="359">
        <f t="shared" si="12"/>
        <v>0</v>
      </c>
      <c r="AG42" s="360">
        <f t="shared" si="12"/>
        <v>0</v>
      </c>
    </row>
    <row r="43" spans="1:33" s="340" customFormat="1" ht="21" customHeight="1" thickBot="1" x14ac:dyDescent="0.25">
      <c r="A43" s="340" t="str">
        <f>IF(D43="","",MAX($A$18:$A42)+1)</f>
        <v/>
      </c>
      <c r="B43" s="1018"/>
      <c r="C43" s="1019"/>
      <c r="D43" s="361"/>
      <c r="E43" s="362" t="str">
        <f t="shared" si="0"/>
        <v/>
      </c>
      <c r="F43" s="363"/>
      <c r="G43" s="364" t="s">
        <v>2</v>
      </c>
      <c r="H43" s="363"/>
      <c r="I43" s="365" t="s">
        <v>4</v>
      </c>
      <c r="J43" s="366" t="str">
        <f t="shared" si="3"/>
        <v/>
      </c>
      <c r="K43" s="367"/>
      <c r="L43" s="366">
        <f t="shared" si="4"/>
        <v>0</v>
      </c>
      <c r="M43" s="367"/>
      <c r="N43" s="366">
        <f t="shared" si="5"/>
        <v>0</v>
      </c>
      <c r="O43" s="367"/>
      <c r="P43" s="366">
        <f t="shared" si="6"/>
        <v>0</v>
      </c>
      <c r="Q43" s="367"/>
      <c r="R43" s="366">
        <f t="shared" si="7"/>
        <v>0</v>
      </c>
      <c r="S43" s="367"/>
      <c r="T43" s="366">
        <f t="shared" si="8"/>
        <v>0</v>
      </c>
      <c r="U43" s="367"/>
      <c r="V43" s="366">
        <f t="shared" si="9"/>
        <v>0</v>
      </c>
      <c r="W43" s="367"/>
      <c r="X43" s="366">
        <f t="shared" si="10"/>
        <v>0</v>
      </c>
      <c r="Y43" s="367"/>
      <c r="Z43" s="366">
        <f t="shared" si="11"/>
        <v>0</v>
      </c>
      <c r="AA43" s="367"/>
      <c r="AB43" s="366">
        <f>IF(AND($J43&lt;&gt;"",AA43&lt;&gt;""),$J43*AA43,0)</f>
        <v>0</v>
      </c>
      <c r="AC43" s="367"/>
      <c r="AD43" s="366">
        <f>IF(AND($J43&lt;&gt;"",AC43&lt;&gt;""),$J43*AC43,0)</f>
        <v>0</v>
      </c>
      <c r="AE43" s="358"/>
      <c r="AF43" s="368">
        <f t="shared" si="12"/>
        <v>0</v>
      </c>
      <c r="AG43" s="369">
        <f t="shared" si="12"/>
        <v>0</v>
      </c>
    </row>
    <row r="44" spans="1:33" s="311" customFormat="1" ht="21" customHeight="1" thickTop="1" x14ac:dyDescent="0.2">
      <c r="B44" s="1014" t="s">
        <v>6</v>
      </c>
      <c r="C44" s="1014"/>
      <c r="D44" s="1014"/>
      <c r="E44" s="1014"/>
      <c r="F44" s="1014"/>
      <c r="G44" s="1014"/>
      <c r="H44" s="1014"/>
      <c r="I44" s="1014"/>
      <c r="J44" s="1014"/>
      <c r="K44" s="370">
        <f t="shared" ref="K44:AD44" si="13">SUM(K19:K43)</f>
        <v>0</v>
      </c>
      <c r="L44" s="371">
        <f t="shared" si="13"/>
        <v>0</v>
      </c>
      <c r="M44" s="370">
        <f t="shared" si="13"/>
        <v>0</v>
      </c>
      <c r="N44" s="371">
        <f t="shared" si="13"/>
        <v>0</v>
      </c>
      <c r="O44" s="370">
        <f t="shared" si="13"/>
        <v>0</v>
      </c>
      <c r="P44" s="371">
        <f t="shared" si="13"/>
        <v>0</v>
      </c>
      <c r="Q44" s="370">
        <f t="shared" si="13"/>
        <v>0</v>
      </c>
      <c r="R44" s="371">
        <f t="shared" si="13"/>
        <v>0</v>
      </c>
      <c r="S44" s="370">
        <f t="shared" si="13"/>
        <v>0</v>
      </c>
      <c r="T44" s="371">
        <f t="shared" si="13"/>
        <v>0</v>
      </c>
      <c r="U44" s="370">
        <f t="shared" si="13"/>
        <v>0</v>
      </c>
      <c r="V44" s="371">
        <f t="shared" si="13"/>
        <v>0</v>
      </c>
      <c r="W44" s="370">
        <f t="shared" si="13"/>
        <v>0</v>
      </c>
      <c r="X44" s="371">
        <f t="shared" si="13"/>
        <v>0</v>
      </c>
      <c r="Y44" s="370">
        <f t="shared" si="13"/>
        <v>0</v>
      </c>
      <c r="Z44" s="371">
        <f t="shared" si="13"/>
        <v>0</v>
      </c>
      <c r="AA44" s="370">
        <f t="shared" si="13"/>
        <v>0</v>
      </c>
      <c r="AB44" s="371">
        <f t="shared" si="13"/>
        <v>0</v>
      </c>
      <c r="AC44" s="370">
        <f t="shared" si="13"/>
        <v>0</v>
      </c>
      <c r="AD44" s="371">
        <f t="shared" si="13"/>
        <v>0</v>
      </c>
      <c r="AE44" s="348"/>
      <c r="AF44" s="370">
        <f>SUM(AF19:AF43)</f>
        <v>0</v>
      </c>
      <c r="AG44" s="372">
        <f>SUM(AG19:AG43)</f>
        <v>0</v>
      </c>
    </row>
    <row r="45" spans="1:33" s="320" customFormat="1" ht="15" customHeight="1" x14ac:dyDescent="0.2">
      <c r="B45" s="373"/>
      <c r="C45" s="373"/>
      <c r="D45" s="373"/>
      <c r="E45" s="373"/>
      <c r="F45" s="373"/>
      <c r="G45" s="373"/>
      <c r="H45" s="373"/>
      <c r="I45" s="373"/>
      <c r="J45" s="373"/>
      <c r="K45" s="319"/>
      <c r="L45" s="374"/>
      <c r="M45" s="319"/>
      <c r="N45" s="374"/>
      <c r="O45" s="319"/>
      <c r="P45" s="374"/>
      <c r="Q45" s="319"/>
      <c r="R45" s="374"/>
      <c r="S45" s="319"/>
      <c r="T45" s="374"/>
      <c r="U45" s="319"/>
      <c r="V45" s="374"/>
      <c r="W45" s="319"/>
      <c r="X45" s="374"/>
      <c r="Y45" s="319"/>
      <c r="Z45" s="374"/>
      <c r="AA45" s="319"/>
      <c r="AB45" s="374"/>
      <c r="AC45" s="319"/>
      <c r="AD45" s="374"/>
      <c r="AE45" s="375"/>
      <c r="AF45" s="319"/>
      <c r="AG45" s="374"/>
    </row>
    <row r="46" spans="1:33" ht="23.25" customHeight="1" x14ac:dyDescent="0.25">
      <c r="B46" s="995" t="s">
        <v>0</v>
      </c>
      <c r="C46" s="995"/>
      <c r="D46" s="996" t="s">
        <v>101</v>
      </c>
      <c r="E46" s="997"/>
      <c r="F46" s="997"/>
      <c r="G46" s="997"/>
      <c r="H46" s="997"/>
      <c r="I46" s="997"/>
      <c r="J46" s="998"/>
      <c r="K46" s="310"/>
      <c r="L46" s="307"/>
      <c r="M46" s="307"/>
      <c r="N46" s="307"/>
      <c r="O46" s="307"/>
      <c r="P46" s="307"/>
      <c r="Q46" s="307"/>
      <c r="R46" s="307"/>
      <c r="S46" s="307"/>
      <c r="T46" s="307"/>
      <c r="U46" s="307"/>
      <c r="V46" s="307"/>
      <c r="W46" s="307"/>
      <c r="X46" s="307"/>
      <c r="Y46" s="307"/>
      <c r="Z46" s="307"/>
      <c r="AA46" s="307"/>
      <c r="AB46" s="307"/>
      <c r="AC46" s="307"/>
      <c r="AD46" s="307"/>
      <c r="AE46" s="319"/>
      <c r="AF46" s="307"/>
      <c r="AG46" s="307"/>
    </row>
    <row r="47" spans="1:33" ht="21.75" customHeight="1" x14ac:dyDescent="0.2">
      <c r="B47" s="999" t="str">
        <f>IF(COUNTIF(E49:E68,"err")&gt;0,"グレードと一致しない型番があります。財団掲載型番を確認して下さい。","")</f>
        <v/>
      </c>
      <c r="C47" s="999"/>
      <c r="D47" s="999"/>
      <c r="E47" s="999"/>
      <c r="F47" s="999"/>
      <c r="G47" s="999"/>
      <c r="H47" s="999"/>
      <c r="I47" s="999"/>
      <c r="J47" s="999"/>
      <c r="K47" s="332" t="s">
        <v>13</v>
      </c>
      <c r="L47" s="307"/>
      <c r="M47" s="307"/>
      <c r="N47" s="307"/>
      <c r="O47" s="307"/>
      <c r="P47" s="307"/>
      <c r="Q47" s="307"/>
      <c r="R47" s="307"/>
      <c r="S47" s="307"/>
      <c r="T47" s="307"/>
      <c r="U47" s="307"/>
      <c r="V47" s="307"/>
      <c r="W47" s="307"/>
      <c r="X47" s="307"/>
      <c r="Y47" s="307"/>
      <c r="Z47" s="307"/>
      <c r="AA47" s="307"/>
      <c r="AB47" s="307"/>
      <c r="AC47" s="307"/>
      <c r="AD47" s="307"/>
      <c r="AE47" s="319"/>
      <c r="AF47" s="307"/>
      <c r="AG47" s="307"/>
    </row>
    <row r="48" spans="1:33" s="333" customFormat="1" ht="26.25" customHeight="1" thickBot="1" x14ac:dyDescent="0.25">
      <c r="B48" s="376" t="s">
        <v>1</v>
      </c>
      <c r="C48" s="377" t="s">
        <v>103</v>
      </c>
      <c r="D48" s="334" t="s">
        <v>151</v>
      </c>
      <c r="E48" s="335" t="s">
        <v>50</v>
      </c>
      <c r="F48" s="1011" t="s">
        <v>15</v>
      </c>
      <c r="G48" s="1011"/>
      <c r="H48" s="1011"/>
      <c r="I48" s="1009"/>
      <c r="J48" s="335" t="s">
        <v>3</v>
      </c>
      <c r="K48" s="336" t="s">
        <v>44</v>
      </c>
      <c r="L48" s="335" t="s">
        <v>5</v>
      </c>
      <c r="M48" s="336" t="s">
        <v>44</v>
      </c>
      <c r="N48" s="335" t="s">
        <v>5</v>
      </c>
      <c r="O48" s="336" t="s">
        <v>44</v>
      </c>
      <c r="P48" s="335" t="s">
        <v>5</v>
      </c>
      <c r="Q48" s="336" t="s">
        <v>44</v>
      </c>
      <c r="R48" s="335" t="s">
        <v>5</v>
      </c>
      <c r="S48" s="336" t="s">
        <v>44</v>
      </c>
      <c r="T48" s="335" t="s">
        <v>5</v>
      </c>
      <c r="U48" s="336" t="s">
        <v>44</v>
      </c>
      <c r="V48" s="335" t="s">
        <v>5</v>
      </c>
      <c r="W48" s="336" t="s">
        <v>44</v>
      </c>
      <c r="X48" s="335" t="s">
        <v>5</v>
      </c>
      <c r="Y48" s="336" t="s">
        <v>44</v>
      </c>
      <c r="Z48" s="335" t="s">
        <v>5</v>
      </c>
      <c r="AA48" s="336" t="s">
        <v>44</v>
      </c>
      <c r="AB48" s="335" t="s">
        <v>5</v>
      </c>
      <c r="AC48" s="336" t="s">
        <v>44</v>
      </c>
      <c r="AD48" s="335" t="s">
        <v>5</v>
      </c>
      <c r="AE48" s="337"/>
      <c r="AF48" s="338" t="s">
        <v>56</v>
      </c>
      <c r="AG48" s="339" t="s">
        <v>55</v>
      </c>
    </row>
    <row r="49" spans="1:33" s="340" customFormat="1" ht="21" customHeight="1" thickTop="1" x14ac:dyDescent="0.2">
      <c r="A49" s="340" t="str">
        <f>IF(D49="","",MAX($A$48:$A48)+1)</f>
        <v/>
      </c>
      <c r="B49" s="378"/>
      <c r="C49" s="379"/>
      <c r="D49" s="341"/>
      <c r="E49" s="380" t="str">
        <f t="shared" ref="E49:E68" si="14">IF(D49="","",IF(AND(LEFT(D49,1)&amp;RIGHT(D49,1)&lt;&gt;"G1",LEFT(D49,1)&amp;RIGHT(D49,1)&lt;&gt;"G2"),"err",LEFT(D49,1)&amp;RIGHT(D49,1)))</f>
        <v/>
      </c>
      <c r="F49" s="343"/>
      <c r="G49" s="344" t="s">
        <v>2</v>
      </c>
      <c r="H49" s="343"/>
      <c r="I49" s="345" t="s">
        <v>4</v>
      </c>
      <c r="J49" s="346" t="str">
        <f>IF(AND(F49&lt;&gt;"",H49&lt;&gt;""),ROUNDDOWN(F49*H49/1000000,2),"")</f>
        <v/>
      </c>
      <c r="K49" s="381"/>
      <c r="L49" s="382">
        <f>IF(AND($J49&lt;&gt;"",K49&lt;&gt;""),$J49*K49,0)</f>
        <v>0</v>
      </c>
      <c r="M49" s="381"/>
      <c r="N49" s="382">
        <f>IF(AND($J49&lt;&gt;"",M49&lt;&gt;""),$J49*M49,0)</f>
        <v>0</v>
      </c>
      <c r="O49" s="381"/>
      <c r="P49" s="382">
        <f>IF(AND($J49&lt;&gt;"",O49&lt;&gt;""),$J49*O49,0)</f>
        <v>0</v>
      </c>
      <c r="Q49" s="381"/>
      <c r="R49" s="382">
        <f>IF(AND($J49&lt;&gt;"",Q49&lt;&gt;""),$J49*Q49,0)</f>
        <v>0</v>
      </c>
      <c r="S49" s="381"/>
      <c r="T49" s="382">
        <f>IF(AND($J49&lt;&gt;"",S49&lt;&gt;""),$J49*S49,0)</f>
        <v>0</v>
      </c>
      <c r="U49" s="381"/>
      <c r="V49" s="382">
        <f>IF(AND($J49&lt;&gt;"",U49&lt;&gt;""),$J49*U49,0)</f>
        <v>0</v>
      </c>
      <c r="W49" s="381"/>
      <c r="X49" s="382">
        <f>IF(AND($J49&lt;&gt;"",W49&lt;&gt;""),$J49*W49,0)</f>
        <v>0</v>
      </c>
      <c r="Y49" s="381"/>
      <c r="Z49" s="382">
        <f>IF(AND($J49&lt;&gt;"",Y49&lt;&gt;""),$J49*Y49,0)</f>
        <v>0</v>
      </c>
      <c r="AA49" s="381"/>
      <c r="AB49" s="382">
        <f t="shared" ref="AB49:AB68" si="15">IF(AND($J49&lt;&gt;"",AA49&lt;&gt;""),$J49*AA49,0)</f>
        <v>0</v>
      </c>
      <c r="AC49" s="381"/>
      <c r="AD49" s="382">
        <f t="shared" ref="AD49:AD68" si="16">IF(AND($J49&lt;&gt;"",AC49&lt;&gt;""),$J49*AC49,0)</f>
        <v>0</v>
      </c>
      <c r="AE49" s="348"/>
      <c r="AF49" s="383">
        <f>SUM(K49*$K$8,M49*$M$8,O49*$O$8,Q49*$Q$8,S49*$S$8,U49*$U$8,W49*$W$8,Y49*$Y$8,AA49*$AA$8,AC49*$AC$8)</f>
        <v>0</v>
      </c>
      <c r="AG49" s="384">
        <f>SUM(L49*$K$8,N49*$M$8,P49*$O$8,R49*$Q$8,T49*$S$8,V49*$U$8,X49*$W$8,Z49*$Y$8,AB49*$AA$8,AD49*$AC$8,)</f>
        <v>0</v>
      </c>
    </row>
    <row r="50" spans="1:33" s="340" customFormat="1" ht="21" customHeight="1" x14ac:dyDescent="0.2">
      <c r="A50" s="340" t="str">
        <f>IF(D50="","",MAX($A$48:$A49)+1)</f>
        <v/>
      </c>
      <c r="B50" s="385"/>
      <c r="C50" s="386"/>
      <c r="D50" s="351"/>
      <c r="E50" s="387" t="str">
        <f t="shared" si="14"/>
        <v/>
      </c>
      <c r="F50" s="353"/>
      <c r="G50" s="354" t="s">
        <v>2</v>
      </c>
      <c r="H50" s="353"/>
      <c r="I50" s="355" t="s">
        <v>4</v>
      </c>
      <c r="J50" s="356" t="str">
        <f t="shared" ref="J50:J65" si="17">IF(AND(F50&lt;&gt;"",H50&lt;&gt;""),ROUNDDOWN(F50*H50/1000000,2),"")</f>
        <v/>
      </c>
      <c r="K50" s="388"/>
      <c r="L50" s="389">
        <f t="shared" ref="L50:L68" si="18">IF(AND($J50&lt;&gt;"",K50&lt;&gt;""),$J50*K50,0)</f>
        <v>0</v>
      </c>
      <c r="M50" s="388"/>
      <c r="N50" s="389">
        <f t="shared" ref="N50:N68" si="19">IF(AND($J50&lt;&gt;"",M50&lt;&gt;""),$J50*M50,0)</f>
        <v>0</v>
      </c>
      <c r="O50" s="388"/>
      <c r="P50" s="389">
        <f t="shared" ref="P50:P68" si="20">IF(AND($J50&lt;&gt;"",O50&lt;&gt;""),$J50*O50,0)</f>
        <v>0</v>
      </c>
      <c r="Q50" s="388"/>
      <c r="R50" s="389">
        <f t="shared" ref="R50:R68" si="21">IF(AND($J50&lt;&gt;"",Q50&lt;&gt;""),$J50*Q50,0)</f>
        <v>0</v>
      </c>
      <c r="S50" s="388"/>
      <c r="T50" s="389">
        <f t="shared" ref="T50:T68" si="22">IF(AND($J50&lt;&gt;"",S50&lt;&gt;""),$J50*S50,0)</f>
        <v>0</v>
      </c>
      <c r="U50" s="388"/>
      <c r="V50" s="389">
        <f t="shared" ref="V50:V68" si="23">IF(AND($J50&lt;&gt;"",U50&lt;&gt;""),$J50*U50,0)</f>
        <v>0</v>
      </c>
      <c r="W50" s="388"/>
      <c r="X50" s="389">
        <f t="shared" ref="X50:X68" si="24">IF(AND($J50&lt;&gt;"",W50&lt;&gt;""),$J50*W50,0)</f>
        <v>0</v>
      </c>
      <c r="Y50" s="388"/>
      <c r="Z50" s="389">
        <f t="shared" ref="Z50:Z68" si="25">IF(AND($J50&lt;&gt;"",Y50&lt;&gt;""),$J50*Y50,0)</f>
        <v>0</v>
      </c>
      <c r="AA50" s="388"/>
      <c r="AB50" s="389">
        <f t="shared" si="15"/>
        <v>0</v>
      </c>
      <c r="AC50" s="388"/>
      <c r="AD50" s="389">
        <f t="shared" si="16"/>
        <v>0</v>
      </c>
      <c r="AE50" s="358"/>
      <c r="AF50" s="383">
        <f t="shared" ref="AF50:AF68" si="26">SUM(K50*$K$8,M50*$M$8,O50*$O$8,Q50*$Q$8,S50*$S$8,U50*$U$8,W50*$W$8,Y50*$Y$8,AA50*$AA$8,AC50*$AC$8)</f>
        <v>0</v>
      </c>
      <c r="AG50" s="384">
        <f t="shared" ref="AG50:AG68" si="27">SUM(L50*$K$8,N50*$M$8,P50*$O$8,R50*$Q$8,T50*$S$8,V50*$U$8,X50*$W$8,Z50*$Y$8,AB50*$AA$8,AD50*$AC$8,)</f>
        <v>0</v>
      </c>
    </row>
    <row r="51" spans="1:33" s="340" customFormat="1" ht="21" customHeight="1" x14ac:dyDescent="0.2">
      <c r="A51" s="340" t="str">
        <f>IF(D51="","",MAX($A$48:$A50)+1)</f>
        <v/>
      </c>
      <c r="B51" s="385"/>
      <c r="C51" s="386"/>
      <c r="D51" s="351"/>
      <c r="E51" s="387" t="str">
        <f t="shared" si="14"/>
        <v/>
      </c>
      <c r="F51" s="353"/>
      <c r="G51" s="354" t="s">
        <v>2</v>
      </c>
      <c r="H51" s="353"/>
      <c r="I51" s="355" t="s">
        <v>4</v>
      </c>
      <c r="J51" s="356" t="str">
        <f t="shared" si="17"/>
        <v/>
      </c>
      <c r="K51" s="388"/>
      <c r="L51" s="389">
        <f t="shared" si="18"/>
        <v>0</v>
      </c>
      <c r="M51" s="388"/>
      <c r="N51" s="389">
        <f t="shared" si="19"/>
        <v>0</v>
      </c>
      <c r="O51" s="388"/>
      <c r="P51" s="389">
        <f t="shared" si="20"/>
        <v>0</v>
      </c>
      <c r="Q51" s="388"/>
      <c r="R51" s="389">
        <f t="shared" si="21"/>
        <v>0</v>
      </c>
      <c r="S51" s="388"/>
      <c r="T51" s="389">
        <f t="shared" si="22"/>
        <v>0</v>
      </c>
      <c r="U51" s="388"/>
      <c r="V51" s="389">
        <f t="shared" si="23"/>
        <v>0</v>
      </c>
      <c r="W51" s="388"/>
      <c r="X51" s="389">
        <f t="shared" si="24"/>
        <v>0</v>
      </c>
      <c r="Y51" s="388"/>
      <c r="Z51" s="389">
        <f t="shared" si="25"/>
        <v>0</v>
      </c>
      <c r="AA51" s="388"/>
      <c r="AB51" s="389">
        <f t="shared" si="15"/>
        <v>0</v>
      </c>
      <c r="AC51" s="388"/>
      <c r="AD51" s="389">
        <f t="shared" si="16"/>
        <v>0</v>
      </c>
      <c r="AE51" s="358"/>
      <c r="AF51" s="383">
        <f t="shared" si="26"/>
        <v>0</v>
      </c>
      <c r="AG51" s="384">
        <f t="shared" si="27"/>
        <v>0</v>
      </c>
    </row>
    <row r="52" spans="1:33" s="340" customFormat="1" ht="21" customHeight="1" x14ac:dyDescent="0.2">
      <c r="A52" s="340" t="str">
        <f>IF(D52="","",MAX($A$48:$A51)+1)</f>
        <v/>
      </c>
      <c r="B52" s="385"/>
      <c r="C52" s="386"/>
      <c r="D52" s="351"/>
      <c r="E52" s="387" t="str">
        <f t="shared" si="14"/>
        <v/>
      </c>
      <c r="F52" s="353"/>
      <c r="G52" s="354" t="s">
        <v>2</v>
      </c>
      <c r="H52" s="353"/>
      <c r="I52" s="355" t="s">
        <v>4</v>
      </c>
      <c r="J52" s="356" t="str">
        <f t="shared" si="17"/>
        <v/>
      </c>
      <c r="K52" s="388"/>
      <c r="L52" s="389">
        <f t="shared" si="18"/>
        <v>0</v>
      </c>
      <c r="M52" s="388"/>
      <c r="N52" s="389">
        <f t="shared" si="19"/>
        <v>0</v>
      </c>
      <c r="O52" s="388"/>
      <c r="P52" s="389">
        <f t="shared" si="20"/>
        <v>0</v>
      </c>
      <c r="Q52" s="388"/>
      <c r="R52" s="389">
        <f t="shared" si="21"/>
        <v>0</v>
      </c>
      <c r="S52" s="388"/>
      <c r="T52" s="389">
        <f t="shared" si="22"/>
        <v>0</v>
      </c>
      <c r="U52" s="388"/>
      <c r="V52" s="389">
        <f t="shared" si="23"/>
        <v>0</v>
      </c>
      <c r="W52" s="388"/>
      <c r="X52" s="389">
        <f t="shared" si="24"/>
        <v>0</v>
      </c>
      <c r="Y52" s="388"/>
      <c r="Z52" s="389">
        <f t="shared" si="25"/>
        <v>0</v>
      </c>
      <c r="AA52" s="388"/>
      <c r="AB52" s="389">
        <f t="shared" si="15"/>
        <v>0</v>
      </c>
      <c r="AC52" s="388"/>
      <c r="AD52" s="389">
        <f t="shared" si="16"/>
        <v>0</v>
      </c>
      <c r="AE52" s="358"/>
      <c r="AF52" s="383">
        <f t="shared" si="26"/>
        <v>0</v>
      </c>
      <c r="AG52" s="384">
        <f t="shared" si="27"/>
        <v>0</v>
      </c>
    </row>
    <row r="53" spans="1:33" s="340" customFormat="1" ht="21" customHeight="1" x14ac:dyDescent="0.2">
      <c r="A53" s="340" t="str">
        <f>IF(D53="","",MAX($A$48:$A52)+1)</f>
        <v/>
      </c>
      <c r="B53" s="385"/>
      <c r="C53" s="386"/>
      <c r="D53" s="351"/>
      <c r="E53" s="387" t="str">
        <f t="shared" si="14"/>
        <v/>
      </c>
      <c r="F53" s="353"/>
      <c r="G53" s="354" t="s">
        <v>2</v>
      </c>
      <c r="H53" s="353"/>
      <c r="I53" s="355" t="s">
        <v>4</v>
      </c>
      <c r="J53" s="356" t="str">
        <f t="shared" si="17"/>
        <v/>
      </c>
      <c r="K53" s="388"/>
      <c r="L53" s="389">
        <f t="shared" si="18"/>
        <v>0</v>
      </c>
      <c r="M53" s="388"/>
      <c r="N53" s="389">
        <f t="shared" si="19"/>
        <v>0</v>
      </c>
      <c r="O53" s="388"/>
      <c r="P53" s="389">
        <f t="shared" si="20"/>
        <v>0</v>
      </c>
      <c r="Q53" s="388"/>
      <c r="R53" s="389">
        <f t="shared" si="21"/>
        <v>0</v>
      </c>
      <c r="S53" s="388"/>
      <c r="T53" s="389">
        <f t="shared" si="22"/>
        <v>0</v>
      </c>
      <c r="U53" s="388"/>
      <c r="V53" s="389">
        <f t="shared" si="23"/>
        <v>0</v>
      </c>
      <c r="W53" s="388"/>
      <c r="X53" s="389">
        <f t="shared" si="24"/>
        <v>0</v>
      </c>
      <c r="Y53" s="388"/>
      <c r="Z53" s="389">
        <f t="shared" si="25"/>
        <v>0</v>
      </c>
      <c r="AA53" s="388"/>
      <c r="AB53" s="389">
        <f t="shared" si="15"/>
        <v>0</v>
      </c>
      <c r="AC53" s="388"/>
      <c r="AD53" s="389">
        <f t="shared" si="16"/>
        <v>0</v>
      </c>
      <c r="AE53" s="358"/>
      <c r="AF53" s="383">
        <f t="shared" si="26"/>
        <v>0</v>
      </c>
      <c r="AG53" s="384">
        <f t="shared" si="27"/>
        <v>0</v>
      </c>
    </row>
    <row r="54" spans="1:33" s="340" customFormat="1" ht="21" customHeight="1" x14ac:dyDescent="0.2">
      <c r="A54" s="340" t="str">
        <f>IF(D54="","",MAX($A$48:$A53)+1)</f>
        <v/>
      </c>
      <c r="B54" s="385"/>
      <c r="C54" s="386"/>
      <c r="D54" s="351"/>
      <c r="E54" s="387" t="str">
        <f t="shared" si="14"/>
        <v/>
      </c>
      <c r="F54" s="353"/>
      <c r="G54" s="354" t="s">
        <v>2</v>
      </c>
      <c r="H54" s="353"/>
      <c r="I54" s="355" t="s">
        <v>4</v>
      </c>
      <c r="J54" s="356" t="str">
        <f t="shared" si="17"/>
        <v/>
      </c>
      <c r="K54" s="388"/>
      <c r="L54" s="389">
        <f t="shared" si="18"/>
        <v>0</v>
      </c>
      <c r="M54" s="388"/>
      <c r="N54" s="389">
        <f t="shared" si="19"/>
        <v>0</v>
      </c>
      <c r="O54" s="388"/>
      <c r="P54" s="389">
        <f t="shared" si="20"/>
        <v>0</v>
      </c>
      <c r="Q54" s="388"/>
      <c r="R54" s="389">
        <f t="shared" si="21"/>
        <v>0</v>
      </c>
      <c r="S54" s="388"/>
      <c r="T54" s="389">
        <f t="shared" si="22"/>
        <v>0</v>
      </c>
      <c r="U54" s="388"/>
      <c r="V54" s="389">
        <f t="shared" si="23"/>
        <v>0</v>
      </c>
      <c r="W54" s="388"/>
      <c r="X54" s="389">
        <f t="shared" si="24"/>
        <v>0</v>
      </c>
      <c r="Y54" s="388"/>
      <c r="Z54" s="389">
        <f t="shared" si="25"/>
        <v>0</v>
      </c>
      <c r="AA54" s="388"/>
      <c r="AB54" s="389">
        <f t="shared" si="15"/>
        <v>0</v>
      </c>
      <c r="AC54" s="388"/>
      <c r="AD54" s="389">
        <f t="shared" si="16"/>
        <v>0</v>
      </c>
      <c r="AE54" s="358"/>
      <c r="AF54" s="383">
        <f t="shared" si="26"/>
        <v>0</v>
      </c>
      <c r="AG54" s="384">
        <f t="shared" si="27"/>
        <v>0</v>
      </c>
    </row>
    <row r="55" spans="1:33" s="340" customFormat="1" ht="21" customHeight="1" x14ac:dyDescent="0.2">
      <c r="A55" s="340" t="str">
        <f>IF(D55="","",MAX($A$48:$A54)+1)</f>
        <v/>
      </c>
      <c r="B55" s="385"/>
      <c r="C55" s="386"/>
      <c r="D55" s="351"/>
      <c r="E55" s="387" t="str">
        <f t="shared" si="14"/>
        <v/>
      </c>
      <c r="F55" s="353"/>
      <c r="G55" s="354" t="s">
        <v>2</v>
      </c>
      <c r="H55" s="353"/>
      <c r="I55" s="355" t="s">
        <v>4</v>
      </c>
      <c r="J55" s="356" t="str">
        <f t="shared" si="17"/>
        <v/>
      </c>
      <c r="K55" s="388"/>
      <c r="L55" s="389">
        <f t="shared" si="18"/>
        <v>0</v>
      </c>
      <c r="M55" s="388"/>
      <c r="N55" s="389">
        <f t="shared" si="19"/>
        <v>0</v>
      </c>
      <c r="O55" s="388"/>
      <c r="P55" s="389">
        <f t="shared" si="20"/>
        <v>0</v>
      </c>
      <c r="Q55" s="388"/>
      <c r="R55" s="389">
        <f t="shared" si="21"/>
        <v>0</v>
      </c>
      <c r="S55" s="388"/>
      <c r="T55" s="389">
        <f t="shared" si="22"/>
        <v>0</v>
      </c>
      <c r="U55" s="388"/>
      <c r="V55" s="389">
        <f t="shared" si="23"/>
        <v>0</v>
      </c>
      <c r="W55" s="388"/>
      <c r="X55" s="389">
        <f t="shared" si="24"/>
        <v>0</v>
      </c>
      <c r="Y55" s="388"/>
      <c r="Z55" s="389">
        <f t="shared" si="25"/>
        <v>0</v>
      </c>
      <c r="AA55" s="388"/>
      <c r="AB55" s="389">
        <f t="shared" si="15"/>
        <v>0</v>
      </c>
      <c r="AC55" s="388"/>
      <c r="AD55" s="389">
        <f t="shared" si="16"/>
        <v>0</v>
      </c>
      <c r="AE55" s="358"/>
      <c r="AF55" s="383">
        <f t="shared" si="26"/>
        <v>0</v>
      </c>
      <c r="AG55" s="384">
        <f t="shared" si="27"/>
        <v>0</v>
      </c>
    </row>
    <row r="56" spans="1:33" s="340" customFormat="1" ht="21" customHeight="1" x14ac:dyDescent="0.2">
      <c r="A56" s="340" t="str">
        <f>IF(D56="","",MAX($A$48:$A55)+1)</f>
        <v/>
      </c>
      <c r="B56" s="385"/>
      <c r="C56" s="386"/>
      <c r="D56" s="351"/>
      <c r="E56" s="387" t="str">
        <f t="shared" si="14"/>
        <v/>
      </c>
      <c r="F56" s="353"/>
      <c r="G56" s="354" t="s">
        <v>2</v>
      </c>
      <c r="H56" s="353"/>
      <c r="I56" s="355" t="s">
        <v>4</v>
      </c>
      <c r="J56" s="356" t="str">
        <f t="shared" si="17"/>
        <v/>
      </c>
      <c r="K56" s="388"/>
      <c r="L56" s="389">
        <f t="shared" si="18"/>
        <v>0</v>
      </c>
      <c r="M56" s="388"/>
      <c r="N56" s="389">
        <f t="shared" si="19"/>
        <v>0</v>
      </c>
      <c r="O56" s="388"/>
      <c r="P56" s="389">
        <f t="shared" si="20"/>
        <v>0</v>
      </c>
      <c r="Q56" s="388"/>
      <c r="R56" s="389">
        <f t="shared" si="21"/>
        <v>0</v>
      </c>
      <c r="S56" s="388"/>
      <c r="T56" s="389">
        <f t="shared" si="22"/>
        <v>0</v>
      </c>
      <c r="U56" s="388"/>
      <c r="V56" s="389">
        <f t="shared" si="23"/>
        <v>0</v>
      </c>
      <c r="W56" s="388"/>
      <c r="X56" s="389">
        <f t="shared" si="24"/>
        <v>0</v>
      </c>
      <c r="Y56" s="388"/>
      <c r="Z56" s="389">
        <f t="shared" si="25"/>
        <v>0</v>
      </c>
      <c r="AA56" s="388"/>
      <c r="AB56" s="389">
        <f t="shared" si="15"/>
        <v>0</v>
      </c>
      <c r="AC56" s="388"/>
      <c r="AD56" s="389">
        <f t="shared" si="16"/>
        <v>0</v>
      </c>
      <c r="AE56" s="358"/>
      <c r="AF56" s="383">
        <f t="shared" si="26"/>
        <v>0</v>
      </c>
      <c r="AG56" s="384">
        <f t="shared" si="27"/>
        <v>0</v>
      </c>
    </row>
    <row r="57" spans="1:33" s="340" customFormat="1" ht="21" customHeight="1" x14ac:dyDescent="0.2">
      <c r="A57" s="340" t="str">
        <f>IF(D57="","",MAX($A$48:$A56)+1)</f>
        <v/>
      </c>
      <c r="B57" s="385"/>
      <c r="C57" s="386"/>
      <c r="D57" s="351"/>
      <c r="E57" s="387" t="str">
        <f t="shared" si="14"/>
        <v/>
      </c>
      <c r="F57" s="353"/>
      <c r="G57" s="354" t="s">
        <v>2</v>
      </c>
      <c r="H57" s="353"/>
      <c r="I57" s="355" t="s">
        <v>4</v>
      </c>
      <c r="J57" s="356" t="str">
        <f>IF(AND(F57&lt;&gt;"",H57&lt;&gt;""),ROUNDDOWN(F57*H57/1000000,2),"")</f>
        <v/>
      </c>
      <c r="K57" s="388"/>
      <c r="L57" s="389">
        <f t="shared" si="18"/>
        <v>0</v>
      </c>
      <c r="M57" s="388"/>
      <c r="N57" s="389">
        <f t="shared" si="19"/>
        <v>0</v>
      </c>
      <c r="O57" s="388"/>
      <c r="P57" s="389">
        <f t="shared" si="20"/>
        <v>0</v>
      </c>
      <c r="Q57" s="388"/>
      <c r="R57" s="389">
        <f t="shared" si="21"/>
        <v>0</v>
      </c>
      <c r="S57" s="388"/>
      <c r="T57" s="389">
        <f t="shared" si="22"/>
        <v>0</v>
      </c>
      <c r="U57" s="388"/>
      <c r="V57" s="389">
        <f t="shared" si="23"/>
        <v>0</v>
      </c>
      <c r="W57" s="388"/>
      <c r="X57" s="389">
        <f t="shared" si="24"/>
        <v>0</v>
      </c>
      <c r="Y57" s="388"/>
      <c r="Z57" s="389">
        <f t="shared" si="25"/>
        <v>0</v>
      </c>
      <c r="AA57" s="388"/>
      <c r="AB57" s="389">
        <f t="shared" si="15"/>
        <v>0</v>
      </c>
      <c r="AC57" s="388"/>
      <c r="AD57" s="389">
        <f t="shared" si="16"/>
        <v>0</v>
      </c>
      <c r="AE57" s="358"/>
      <c r="AF57" s="383">
        <f t="shared" si="26"/>
        <v>0</v>
      </c>
      <c r="AG57" s="384">
        <f t="shared" si="27"/>
        <v>0</v>
      </c>
    </row>
    <row r="58" spans="1:33" s="340" customFormat="1" ht="21" customHeight="1" x14ac:dyDescent="0.2">
      <c r="A58" s="340" t="str">
        <f>IF(D58="","",MAX($A$48:$A57)+1)</f>
        <v/>
      </c>
      <c r="B58" s="385"/>
      <c r="C58" s="386"/>
      <c r="D58" s="351"/>
      <c r="E58" s="387" t="str">
        <f t="shared" si="14"/>
        <v/>
      </c>
      <c r="F58" s="353"/>
      <c r="G58" s="354" t="s">
        <v>2</v>
      </c>
      <c r="H58" s="353"/>
      <c r="I58" s="355" t="s">
        <v>4</v>
      </c>
      <c r="J58" s="356" t="str">
        <f t="shared" si="17"/>
        <v/>
      </c>
      <c r="K58" s="388"/>
      <c r="L58" s="389">
        <f t="shared" si="18"/>
        <v>0</v>
      </c>
      <c r="M58" s="388"/>
      <c r="N58" s="389">
        <f t="shared" si="19"/>
        <v>0</v>
      </c>
      <c r="O58" s="388"/>
      <c r="P58" s="389">
        <f t="shared" si="20"/>
        <v>0</v>
      </c>
      <c r="Q58" s="388"/>
      <c r="R58" s="389">
        <f t="shared" si="21"/>
        <v>0</v>
      </c>
      <c r="S58" s="388"/>
      <c r="T58" s="389">
        <f t="shared" si="22"/>
        <v>0</v>
      </c>
      <c r="U58" s="388"/>
      <c r="V58" s="389">
        <f t="shared" si="23"/>
        <v>0</v>
      </c>
      <c r="W58" s="388"/>
      <c r="X58" s="389">
        <f t="shared" si="24"/>
        <v>0</v>
      </c>
      <c r="Y58" s="388"/>
      <c r="Z58" s="389">
        <f t="shared" si="25"/>
        <v>0</v>
      </c>
      <c r="AA58" s="388"/>
      <c r="AB58" s="389">
        <f t="shared" si="15"/>
        <v>0</v>
      </c>
      <c r="AC58" s="388"/>
      <c r="AD58" s="389">
        <f t="shared" si="16"/>
        <v>0</v>
      </c>
      <c r="AE58" s="358"/>
      <c r="AF58" s="383">
        <f t="shared" si="26"/>
        <v>0</v>
      </c>
      <c r="AG58" s="384">
        <f t="shared" si="27"/>
        <v>0</v>
      </c>
    </row>
    <row r="59" spans="1:33" s="340" customFormat="1" ht="21" customHeight="1" x14ac:dyDescent="0.2">
      <c r="A59" s="340" t="str">
        <f>IF(D59="","",MAX($A$48:$A58)+1)</f>
        <v/>
      </c>
      <c r="B59" s="385"/>
      <c r="C59" s="386"/>
      <c r="D59" s="351"/>
      <c r="E59" s="387" t="str">
        <f t="shared" si="14"/>
        <v/>
      </c>
      <c r="F59" s="353"/>
      <c r="G59" s="354" t="s">
        <v>2</v>
      </c>
      <c r="H59" s="353"/>
      <c r="I59" s="355" t="s">
        <v>4</v>
      </c>
      <c r="J59" s="356" t="str">
        <f t="shared" si="17"/>
        <v/>
      </c>
      <c r="K59" s="388"/>
      <c r="L59" s="389">
        <f t="shared" si="18"/>
        <v>0</v>
      </c>
      <c r="M59" s="388"/>
      <c r="N59" s="389">
        <f t="shared" si="19"/>
        <v>0</v>
      </c>
      <c r="O59" s="388"/>
      <c r="P59" s="389">
        <f t="shared" si="20"/>
        <v>0</v>
      </c>
      <c r="Q59" s="388"/>
      <c r="R59" s="389">
        <f t="shared" si="21"/>
        <v>0</v>
      </c>
      <c r="S59" s="388"/>
      <c r="T59" s="389">
        <f t="shared" si="22"/>
        <v>0</v>
      </c>
      <c r="U59" s="388"/>
      <c r="V59" s="389">
        <f t="shared" si="23"/>
        <v>0</v>
      </c>
      <c r="W59" s="388"/>
      <c r="X59" s="389">
        <f t="shared" si="24"/>
        <v>0</v>
      </c>
      <c r="Y59" s="388"/>
      <c r="Z59" s="389">
        <f t="shared" si="25"/>
        <v>0</v>
      </c>
      <c r="AA59" s="388"/>
      <c r="AB59" s="389">
        <f t="shared" si="15"/>
        <v>0</v>
      </c>
      <c r="AC59" s="388"/>
      <c r="AD59" s="389">
        <f t="shared" si="16"/>
        <v>0</v>
      </c>
      <c r="AE59" s="358"/>
      <c r="AF59" s="383">
        <f t="shared" si="26"/>
        <v>0</v>
      </c>
      <c r="AG59" s="384">
        <f t="shared" si="27"/>
        <v>0</v>
      </c>
    </row>
    <row r="60" spans="1:33" s="340" customFormat="1" ht="21" customHeight="1" x14ac:dyDescent="0.2">
      <c r="A60" s="340" t="str">
        <f>IF(D60="","",MAX($A$48:$A59)+1)</f>
        <v/>
      </c>
      <c r="B60" s="385"/>
      <c r="C60" s="386"/>
      <c r="D60" s="351"/>
      <c r="E60" s="387" t="str">
        <f t="shared" si="14"/>
        <v/>
      </c>
      <c r="F60" s="353"/>
      <c r="G60" s="354" t="s">
        <v>2</v>
      </c>
      <c r="H60" s="353"/>
      <c r="I60" s="355" t="s">
        <v>4</v>
      </c>
      <c r="J60" s="356" t="str">
        <f t="shared" si="17"/>
        <v/>
      </c>
      <c r="K60" s="388"/>
      <c r="L60" s="389">
        <f t="shared" si="18"/>
        <v>0</v>
      </c>
      <c r="M60" s="388"/>
      <c r="N60" s="389">
        <f t="shared" si="19"/>
        <v>0</v>
      </c>
      <c r="O60" s="388"/>
      <c r="P60" s="389">
        <f t="shared" si="20"/>
        <v>0</v>
      </c>
      <c r="Q60" s="388"/>
      <c r="R60" s="389">
        <f t="shared" si="21"/>
        <v>0</v>
      </c>
      <c r="S60" s="388"/>
      <c r="T60" s="389">
        <f t="shared" si="22"/>
        <v>0</v>
      </c>
      <c r="U60" s="388"/>
      <c r="V60" s="389">
        <f t="shared" si="23"/>
        <v>0</v>
      </c>
      <c r="W60" s="388"/>
      <c r="X60" s="389">
        <f t="shared" si="24"/>
        <v>0</v>
      </c>
      <c r="Y60" s="388"/>
      <c r="Z60" s="389">
        <f t="shared" si="25"/>
        <v>0</v>
      </c>
      <c r="AA60" s="388"/>
      <c r="AB60" s="389">
        <f t="shared" si="15"/>
        <v>0</v>
      </c>
      <c r="AC60" s="388"/>
      <c r="AD60" s="389">
        <f t="shared" si="16"/>
        <v>0</v>
      </c>
      <c r="AE60" s="358"/>
      <c r="AF60" s="383">
        <f t="shared" si="26"/>
        <v>0</v>
      </c>
      <c r="AG60" s="384">
        <f t="shared" si="27"/>
        <v>0</v>
      </c>
    </row>
    <row r="61" spans="1:33" s="340" customFormat="1" ht="21" customHeight="1" x14ac:dyDescent="0.2">
      <c r="A61" s="340" t="str">
        <f>IF(D61="","",MAX($A$48:$A60)+1)</f>
        <v/>
      </c>
      <c r="B61" s="385"/>
      <c r="C61" s="386"/>
      <c r="D61" s="351"/>
      <c r="E61" s="387" t="str">
        <f t="shared" si="14"/>
        <v/>
      </c>
      <c r="F61" s="353"/>
      <c r="G61" s="354" t="s">
        <v>2</v>
      </c>
      <c r="H61" s="353"/>
      <c r="I61" s="355" t="s">
        <v>4</v>
      </c>
      <c r="J61" s="356" t="str">
        <f>IF(AND(F61&lt;&gt;"",H61&lt;&gt;""),ROUNDDOWN(F61*H61/1000000,2),"")</f>
        <v/>
      </c>
      <c r="K61" s="388"/>
      <c r="L61" s="389">
        <f t="shared" si="18"/>
        <v>0</v>
      </c>
      <c r="M61" s="388"/>
      <c r="N61" s="389">
        <f t="shared" si="19"/>
        <v>0</v>
      </c>
      <c r="O61" s="388"/>
      <c r="P61" s="389">
        <f t="shared" si="20"/>
        <v>0</v>
      </c>
      <c r="Q61" s="388"/>
      <c r="R61" s="389">
        <f t="shared" si="21"/>
        <v>0</v>
      </c>
      <c r="S61" s="388"/>
      <c r="T61" s="389">
        <f t="shared" si="22"/>
        <v>0</v>
      </c>
      <c r="U61" s="388"/>
      <c r="V61" s="389">
        <f t="shared" si="23"/>
        <v>0</v>
      </c>
      <c r="W61" s="388"/>
      <c r="X61" s="389">
        <f t="shared" si="24"/>
        <v>0</v>
      </c>
      <c r="Y61" s="388"/>
      <c r="Z61" s="389">
        <f t="shared" si="25"/>
        <v>0</v>
      </c>
      <c r="AA61" s="388"/>
      <c r="AB61" s="389">
        <f t="shared" si="15"/>
        <v>0</v>
      </c>
      <c r="AC61" s="388"/>
      <c r="AD61" s="389">
        <f t="shared" si="16"/>
        <v>0</v>
      </c>
      <c r="AE61" s="358"/>
      <c r="AF61" s="383">
        <f t="shared" si="26"/>
        <v>0</v>
      </c>
      <c r="AG61" s="384">
        <f t="shared" si="27"/>
        <v>0</v>
      </c>
    </row>
    <row r="62" spans="1:33" s="340" customFormat="1" ht="21" customHeight="1" x14ac:dyDescent="0.2">
      <c r="A62" s="340" t="str">
        <f>IF(D62="","",MAX($A$48:$A61)+1)</f>
        <v/>
      </c>
      <c r="B62" s="385"/>
      <c r="C62" s="386"/>
      <c r="D62" s="351"/>
      <c r="E62" s="387" t="str">
        <f t="shared" si="14"/>
        <v/>
      </c>
      <c r="F62" s="353"/>
      <c r="G62" s="354" t="s">
        <v>2</v>
      </c>
      <c r="H62" s="353"/>
      <c r="I62" s="355" t="s">
        <v>4</v>
      </c>
      <c r="J62" s="356" t="str">
        <f t="shared" si="17"/>
        <v/>
      </c>
      <c r="K62" s="388"/>
      <c r="L62" s="389">
        <f t="shared" si="18"/>
        <v>0</v>
      </c>
      <c r="M62" s="388"/>
      <c r="N62" s="389">
        <f t="shared" si="19"/>
        <v>0</v>
      </c>
      <c r="O62" s="388"/>
      <c r="P62" s="389">
        <f t="shared" si="20"/>
        <v>0</v>
      </c>
      <c r="Q62" s="388"/>
      <c r="R62" s="389">
        <f t="shared" si="21"/>
        <v>0</v>
      </c>
      <c r="S62" s="388"/>
      <c r="T62" s="389">
        <f t="shared" si="22"/>
        <v>0</v>
      </c>
      <c r="U62" s="388"/>
      <c r="V62" s="389">
        <f t="shared" si="23"/>
        <v>0</v>
      </c>
      <c r="W62" s="388"/>
      <c r="X62" s="389">
        <f t="shared" si="24"/>
        <v>0</v>
      </c>
      <c r="Y62" s="388"/>
      <c r="Z62" s="389">
        <f t="shared" si="25"/>
        <v>0</v>
      </c>
      <c r="AA62" s="388"/>
      <c r="AB62" s="389">
        <f t="shared" si="15"/>
        <v>0</v>
      </c>
      <c r="AC62" s="388"/>
      <c r="AD62" s="389">
        <f t="shared" si="16"/>
        <v>0</v>
      </c>
      <c r="AE62" s="358"/>
      <c r="AF62" s="383">
        <f t="shared" si="26"/>
        <v>0</v>
      </c>
      <c r="AG62" s="384">
        <f t="shared" si="27"/>
        <v>0</v>
      </c>
    </row>
    <row r="63" spans="1:33" s="340" customFormat="1" ht="21" customHeight="1" x14ac:dyDescent="0.2">
      <c r="A63" s="340" t="str">
        <f>IF(D63="","",MAX($A$48:$A62)+1)</f>
        <v/>
      </c>
      <c r="B63" s="385"/>
      <c r="C63" s="386"/>
      <c r="D63" s="351"/>
      <c r="E63" s="387" t="str">
        <f t="shared" si="14"/>
        <v/>
      </c>
      <c r="F63" s="353"/>
      <c r="G63" s="354" t="s">
        <v>2</v>
      </c>
      <c r="H63" s="353"/>
      <c r="I63" s="355" t="s">
        <v>4</v>
      </c>
      <c r="J63" s="356" t="str">
        <f t="shared" si="17"/>
        <v/>
      </c>
      <c r="K63" s="388"/>
      <c r="L63" s="389">
        <f t="shared" si="18"/>
        <v>0</v>
      </c>
      <c r="M63" s="388"/>
      <c r="N63" s="389">
        <f t="shared" si="19"/>
        <v>0</v>
      </c>
      <c r="O63" s="388"/>
      <c r="P63" s="389">
        <f t="shared" si="20"/>
        <v>0</v>
      </c>
      <c r="Q63" s="388"/>
      <c r="R63" s="389">
        <f t="shared" si="21"/>
        <v>0</v>
      </c>
      <c r="S63" s="388"/>
      <c r="T63" s="389">
        <f t="shared" si="22"/>
        <v>0</v>
      </c>
      <c r="U63" s="388"/>
      <c r="V63" s="389">
        <f t="shared" si="23"/>
        <v>0</v>
      </c>
      <c r="W63" s="388"/>
      <c r="X63" s="389">
        <f t="shared" si="24"/>
        <v>0</v>
      </c>
      <c r="Y63" s="388"/>
      <c r="Z63" s="389">
        <f t="shared" si="25"/>
        <v>0</v>
      </c>
      <c r="AA63" s="388"/>
      <c r="AB63" s="389">
        <f t="shared" si="15"/>
        <v>0</v>
      </c>
      <c r="AC63" s="388"/>
      <c r="AD63" s="389">
        <f t="shared" si="16"/>
        <v>0</v>
      </c>
      <c r="AE63" s="358"/>
      <c r="AF63" s="383">
        <f t="shared" si="26"/>
        <v>0</v>
      </c>
      <c r="AG63" s="384">
        <f t="shared" si="27"/>
        <v>0</v>
      </c>
    </row>
    <row r="64" spans="1:33" s="340" customFormat="1" ht="21" customHeight="1" x14ac:dyDescent="0.2">
      <c r="A64" s="340" t="str">
        <f>IF(D64="","",MAX($A$48:$A63)+1)</f>
        <v/>
      </c>
      <c r="B64" s="385"/>
      <c r="C64" s="386"/>
      <c r="D64" s="351"/>
      <c r="E64" s="387" t="str">
        <f t="shared" si="14"/>
        <v/>
      </c>
      <c r="F64" s="353"/>
      <c r="G64" s="354" t="s">
        <v>2</v>
      </c>
      <c r="H64" s="353"/>
      <c r="I64" s="355" t="s">
        <v>4</v>
      </c>
      <c r="J64" s="356" t="str">
        <f t="shared" si="17"/>
        <v/>
      </c>
      <c r="K64" s="388"/>
      <c r="L64" s="389">
        <f t="shared" si="18"/>
        <v>0</v>
      </c>
      <c r="M64" s="388"/>
      <c r="N64" s="389">
        <f t="shared" si="19"/>
        <v>0</v>
      </c>
      <c r="O64" s="388"/>
      <c r="P64" s="389">
        <f t="shared" si="20"/>
        <v>0</v>
      </c>
      <c r="Q64" s="388"/>
      <c r="R64" s="389">
        <f t="shared" si="21"/>
        <v>0</v>
      </c>
      <c r="S64" s="388"/>
      <c r="T64" s="389">
        <f t="shared" si="22"/>
        <v>0</v>
      </c>
      <c r="U64" s="388"/>
      <c r="V64" s="389">
        <f t="shared" si="23"/>
        <v>0</v>
      </c>
      <c r="W64" s="388"/>
      <c r="X64" s="389">
        <f t="shared" si="24"/>
        <v>0</v>
      </c>
      <c r="Y64" s="388"/>
      <c r="Z64" s="389">
        <f t="shared" si="25"/>
        <v>0</v>
      </c>
      <c r="AA64" s="388"/>
      <c r="AB64" s="389">
        <f t="shared" si="15"/>
        <v>0</v>
      </c>
      <c r="AC64" s="388"/>
      <c r="AD64" s="389">
        <f t="shared" si="16"/>
        <v>0</v>
      </c>
      <c r="AE64" s="358"/>
      <c r="AF64" s="383">
        <f t="shared" si="26"/>
        <v>0</v>
      </c>
      <c r="AG64" s="384">
        <f t="shared" si="27"/>
        <v>0</v>
      </c>
    </row>
    <row r="65" spans="1:33" s="340" customFormat="1" ht="21" customHeight="1" x14ac:dyDescent="0.2">
      <c r="A65" s="340" t="str">
        <f>IF(D65="","",MAX($A$48:$A64)+1)</f>
        <v/>
      </c>
      <c r="B65" s="385"/>
      <c r="C65" s="386"/>
      <c r="D65" s="351"/>
      <c r="E65" s="387" t="str">
        <f t="shared" si="14"/>
        <v/>
      </c>
      <c r="F65" s="353"/>
      <c r="G65" s="354" t="s">
        <v>2</v>
      </c>
      <c r="H65" s="353"/>
      <c r="I65" s="355" t="s">
        <v>4</v>
      </c>
      <c r="J65" s="356" t="str">
        <f t="shared" si="17"/>
        <v/>
      </c>
      <c r="K65" s="388"/>
      <c r="L65" s="389">
        <f t="shared" si="18"/>
        <v>0</v>
      </c>
      <c r="M65" s="388"/>
      <c r="N65" s="389">
        <f t="shared" si="19"/>
        <v>0</v>
      </c>
      <c r="O65" s="388"/>
      <c r="P65" s="389">
        <f t="shared" si="20"/>
        <v>0</v>
      </c>
      <c r="Q65" s="388"/>
      <c r="R65" s="389">
        <f t="shared" si="21"/>
        <v>0</v>
      </c>
      <c r="S65" s="388"/>
      <c r="T65" s="389">
        <f t="shared" si="22"/>
        <v>0</v>
      </c>
      <c r="U65" s="388"/>
      <c r="V65" s="389">
        <f t="shared" si="23"/>
        <v>0</v>
      </c>
      <c r="W65" s="388"/>
      <c r="X65" s="389">
        <f t="shared" si="24"/>
        <v>0</v>
      </c>
      <c r="Y65" s="388"/>
      <c r="Z65" s="389">
        <f t="shared" si="25"/>
        <v>0</v>
      </c>
      <c r="AA65" s="388"/>
      <c r="AB65" s="389">
        <f t="shared" si="15"/>
        <v>0</v>
      </c>
      <c r="AC65" s="388"/>
      <c r="AD65" s="389">
        <f t="shared" si="16"/>
        <v>0</v>
      </c>
      <c r="AE65" s="358"/>
      <c r="AF65" s="383">
        <f t="shared" si="26"/>
        <v>0</v>
      </c>
      <c r="AG65" s="384">
        <f t="shared" si="27"/>
        <v>0</v>
      </c>
    </row>
    <row r="66" spans="1:33" s="340" customFormat="1" ht="21" customHeight="1" x14ac:dyDescent="0.2">
      <c r="A66" s="340" t="str">
        <f>IF(D66="","",MAX($A$48:$A65)+1)</f>
        <v/>
      </c>
      <c r="B66" s="385"/>
      <c r="C66" s="386"/>
      <c r="D66" s="351"/>
      <c r="E66" s="387" t="str">
        <f t="shared" si="14"/>
        <v/>
      </c>
      <c r="F66" s="353"/>
      <c r="G66" s="354" t="s">
        <v>2</v>
      </c>
      <c r="H66" s="353"/>
      <c r="I66" s="355" t="s">
        <v>4</v>
      </c>
      <c r="J66" s="356" t="str">
        <f>IF(AND(F66&lt;&gt;"",H66&lt;&gt;""),ROUNDDOWN(F66*H66/1000000,2),"")</f>
        <v/>
      </c>
      <c r="K66" s="388"/>
      <c r="L66" s="389">
        <f t="shared" si="18"/>
        <v>0</v>
      </c>
      <c r="M66" s="388"/>
      <c r="N66" s="389">
        <f t="shared" si="19"/>
        <v>0</v>
      </c>
      <c r="O66" s="388"/>
      <c r="P66" s="389">
        <f t="shared" si="20"/>
        <v>0</v>
      </c>
      <c r="Q66" s="388"/>
      <c r="R66" s="389">
        <f t="shared" si="21"/>
        <v>0</v>
      </c>
      <c r="S66" s="388"/>
      <c r="T66" s="389">
        <f t="shared" si="22"/>
        <v>0</v>
      </c>
      <c r="U66" s="388"/>
      <c r="V66" s="389">
        <f t="shared" si="23"/>
        <v>0</v>
      </c>
      <c r="W66" s="388"/>
      <c r="X66" s="389">
        <f t="shared" si="24"/>
        <v>0</v>
      </c>
      <c r="Y66" s="388"/>
      <c r="Z66" s="389">
        <f t="shared" si="25"/>
        <v>0</v>
      </c>
      <c r="AA66" s="388"/>
      <c r="AB66" s="389">
        <f t="shared" si="15"/>
        <v>0</v>
      </c>
      <c r="AC66" s="388"/>
      <c r="AD66" s="389">
        <f t="shared" si="16"/>
        <v>0</v>
      </c>
      <c r="AE66" s="358"/>
      <c r="AF66" s="383">
        <f t="shared" si="26"/>
        <v>0</v>
      </c>
      <c r="AG66" s="384">
        <f t="shared" si="27"/>
        <v>0</v>
      </c>
    </row>
    <row r="67" spans="1:33" s="340" customFormat="1" ht="21" customHeight="1" x14ac:dyDescent="0.2">
      <c r="A67" s="340" t="str">
        <f>IF(D67="","",MAX($A$48:$A66)+1)</f>
        <v/>
      </c>
      <c r="B67" s="385"/>
      <c r="C67" s="386"/>
      <c r="D67" s="351"/>
      <c r="E67" s="387" t="str">
        <f t="shared" si="14"/>
        <v/>
      </c>
      <c r="F67" s="353"/>
      <c r="G67" s="354" t="s">
        <v>2</v>
      </c>
      <c r="H67" s="353"/>
      <c r="I67" s="355" t="s">
        <v>4</v>
      </c>
      <c r="J67" s="356" t="str">
        <f>IF(AND(F67&lt;&gt;"",H67&lt;&gt;""),ROUNDDOWN(F67*H67/1000000,2),"")</f>
        <v/>
      </c>
      <c r="K67" s="388"/>
      <c r="L67" s="389">
        <f t="shared" si="18"/>
        <v>0</v>
      </c>
      <c r="M67" s="388"/>
      <c r="N67" s="389">
        <f t="shared" si="19"/>
        <v>0</v>
      </c>
      <c r="O67" s="388"/>
      <c r="P67" s="389">
        <f t="shared" si="20"/>
        <v>0</v>
      </c>
      <c r="Q67" s="388"/>
      <c r="R67" s="389">
        <f t="shared" si="21"/>
        <v>0</v>
      </c>
      <c r="S67" s="388"/>
      <c r="T67" s="389">
        <f t="shared" si="22"/>
        <v>0</v>
      </c>
      <c r="U67" s="388"/>
      <c r="V67" s="389">
        <f t="shared" si="23"/>
        <v>0</v>
      </c>
      <c r="W67" s="388"/>
      <c r="X67" s="389">
        <f t="shared" si="24"/>
        <v>0</v>
      </c>
      <c r="Y67" s="388"/>
      <c r="Z67" s="389">
        <f t="shared" si="25"/>
        <v>0</v>
      </c>
      <c r="AA67" s="388"/>
      <c r="AB67" s="389">
        <f t="shared" si="15"/>
        <v>0</v>
      </c>
      <c r="AC67" s="388"/>
      <c r="AD67" s="389">
        <f t="shared" si="16"/>
        <v>0</v>
      </c>
      <c r="AE67" s="358"/>
      <c r="AF67" s="383">
        <f t="shared" si="26"/>
        <v>0</v>
      </c>
      <c r="AG67" s="384">
        <f t="shared" si="27"/>
        <v>0</v>
      </c>
    </row>
    <row r="68" spans="1:33" s="340" customFormat="1" ht="21" customHeight="1" thickBot="1" x14ac:dyDescent="0.25">
      <c r="A68" s="340" t="str">
        <f>IF(D68="","",MAX($A$48:$A67)+1)</f>
        <v/>
      </c>
      <c r="B68" s="390"/>
      <c r="C68" s="391"/>
      <c r="D68" s="361"/>
      <c r="E68" s="392" t="str">
        <f t="shared" si="14"/>
        <v/>
      </c>
      <c r="F68" s="363"/>
      <c r="G68" s="364" t="s">
        <v>2</v>
      </c>
      <c r="H68" s="363"/>
      <c r="I68" s="365" t="s">
        <v>4</v>
      </c>
      <c r="J68" s="366" t="str">
        <f>IF(AND(F68&lt;&gt;"",H68&lt;&gt;""),ROUNDDOWN(F68*H68/1000000,2),"")</f>
        <v/>
      </c>
      <c r="K68" s="393"/>
      <c r="L68" s="394">
        <f t="shared" si="18"/>
        <v>0</v>
      </c>
      <c r="M68" s="393"/>
      <c r="N68" s="394">
        <f t="shared" si="19"/>
        <v>0</v>
      </c>
      <c r="O68" s="393"/>
      <c r="P68" s="394">
        <f t="shared" si="20"/>
        <v>0</v>
      </c>
      <c r="Q68" s="393"/>
      <c r="R68" s="394">
        <f t="shared" si="21"/>
        <v>0</v>
      </c>
      <c r="S68" s="393"/>
      <c r="T68" s="394">
        <f t="shared" si="22"/>
        <v>0</v>
      </c>
      <c r="U68" s="393"/>
      <c r="V68" s="394">
        <f t="shared" si="23"/>
        <v>0</v>
      </c>
      <c r="W68" s="393"/>
      <c r="X68" s="394">
        <f t="shared" si="24"/>
        <v>0</v>
      </c>
      <c r="Y68" s="393"/>
      <c r="Z68" s="394">
        <f t="shared" si="25"/>
        <v>0</v>
      </c>
      <c r="AA68" s="393"/>
      <c r="AB68" s="394">
        <f t="shared" si="15"/>
        <v>0</v>
      </c>
      <c r="AC68" s="393"/>
      <c r="AD68" s="394">
        <f t="shared" si="16"/>
        <v>0</v>
      </c>
      <c r="AE68" s="358"/>
      <c r="AF68" s="349">
        <f t="shared" si="26"/>
        <v>0</v>
      </c>
      <c r="AG68" s="395">
        <f t="shared" si="27"/>
        <v>0</v>
      </c>
    </row>
    <row r="69" spans="1:33" s="311" customFormat="1" ht="21" customHeight="1" thickTop="1" x14ac:dyDescent="0.2">
      <c r="B69" s="1014" t="s">
        <v>6</v>
      </c>
      <c r="C69" s="1014"/>
      <c r="D69" s="1014"/>
      <c r="E69" s="1014"/>
      <c r="F69" s="1014"/>
      <c r="G69" s="1014"/>
      <c r="H69" s="1014"/>
      <c r="I69" s="1014"/>
      <c r="J69" s="1014"/>
      <c r="K69" s="370">
        <f t="shared" ref="K69:AD69" si="28">SUM(K49:K68)</f>
        <v>0</v>
      </c>
      <c r="L69" s="371">
        <f t="shared" si="28"/>
        <v>0</v>
      </c>
      <c r="M69" s="370">
        <f t="shared" si="28"/>
        <v>0</v>
      </c>
      <c r="N69" s="371">
        <f t="shared" si="28"/>
        <v>0</v>
      </c>
      <c r="O69" s="370">
        <f t="shared" si="28"/>
        <v>0</v>
      </c>
      <c r="P69" s="371">
        <f t="shared" si="28"/>
        <v>0</v>
      </c>
      <c r="Q69" s="370">
        <f t="shared" si="28"/>
        <v>0</v>
      </c>
      <c r="R69" s="371">
        <f t="shared" si="28"/>
        <v>0</v>
      </c>
      <c r="S69" s="370">
        <f t="shared" si="28"/>
        <v>0</v>
      </c>
      <c r="T69" s="371">
        <f t="shared" si="28"/>
        <v>0</v>
      </c>
      <c r="U69" s="370">
        <f t="shared" si="28"/>
        <v>0</v>
      </c>
      <c r="V69" s="371">
        <f t="shared" si="28"/>
        <v>0</v>
      </c>
      <c r="W69" s="370">
        <f t="shared" si="28"/>
        <v>0</v>
      </c>
      <c r="X69" s="371">
        <f t="shared" si="28"/>
        <v>0</v>
      </c>
      <c r="Y69" s="370">
        <f t="shared" si="28"/>
        <v>0</v>
      </c>
      <c r="Z69" s="371">
        <f t="shared" si="28"/>
        <v>0</v>
      </c>
      <c r="AA69" s="370">
        <f t="shared" si="28"/>
        <v>0</v>
      </c>
      <c r="AB69" s="371">
        <f t="shared" si="28"/>
        <v>0</v>
      </c>
      <c r="AC69" s="370">
        <f t="shared" si="28"/>
        <v>0</v>
      </c>
      <c r="AD69" s="371">
        <f t="shared" si="28"/>
        <v>0</v>
      </c>
      <c r="AE69" s="348"/>
      <c r="AF69" s="396">
        <f>SUM(AF49:AF68)</f>
        <v>0</v>
      </c>
      <c r="AG69" s="397">
        <f>SUM(AG49:AG68)</f>
        <v>0</v>
      </c>
    </row>
    <row r="70" spans="1:33" s="311" customFormat="1" ht="19.5" customHeight="1" x14ac:dyDescent="0.2">
      <c r="B70" s="398" t="s">
        <v>83</v>
      </c>
      <c r="C70" s="327"/>
      <c r="D70" s="327"/>
      <c r="E70" s="327"/>
      <c r="F70" s="399"/>
      <c r="G70" s="399"/>
      <c r="H70" s="399"/>
      <c r="I70" s="400"/>
      <c r="J70" s="400"/>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row>
    <row r="71" spans="1:33" s="311" customFormat="1" ht="22.5" customHeight="1" thickBot="1" x14ac:dyDescent="0.25">
      <c r="B71" s="1015" t="s">
        <v>46</v>
      </c>
      <c r="C71" s="1015"/>
      <c r="D71" s="1015"/>
      <c r="E71" s="1015"/>
      <c r="F71" s="1015"/>
      <c r="G71" s="1015"/>
      <c r="H71" s="1015"/>
      <c r="I71" s="1015"/>
      <c r="J71" s="402" t="s">
        <v>47</v>
      </c>
      <c r="K71" s="403" t="s">
        <v>51</v>
      </c>
      <c r="L71" s="404" t="s">
        <v>84</v>
      </c>
      <c r="M71" s="403" t="s">
        <v>51</v>
      </c>
      <c r="N71" s="404" t="s">
        <v>84</v>
      </c>
      <c r="O71" s="403" t="s">
        <v>51</v>
      </c>
      <c r="P71" s="404" t="s">
        <v>84</v>
      </c>
      <c r="Q71" s="403" t="s">
        <v>51</v>
      </c>
      <c r="R71" s="404" t="s">
        <v>84</v>
      </c>
      <c r="S71" s="403" t="s">
        <v>51</v>
      </c>
      <c r="T71" s="404" t="s">
        <v>84</v>
      </c>
      <c r="U71" s="403" t="s">
        <v>51</v>
      </c>
      <c r="V71" s="404" t="s">
        <v>84</v>
      </c>
      <c r="W71" s="403" t="s">
        <v>51</v>
      </c>
      <c r="X71" s="404" t="s">
        <v>84</v>
      </c>
      <c r="Y71" s="403" t="s">
        <v>51</v>
      </c>
      <c r="Z71" s="404" t="s">
        <v>84</v>
      </c>
      <c r="AA71" s="403" t="s">
        <v>51</v>
      </c>
      <c r="AB71" s="404" t="s">
        <v>84</v>
      </c>
      <c r="AC71" s="403" t="s">
        <v>51</v>
      </c>
      <c r="AD71" s="404" t="s">
        <v>84</v>
      </c>
      <c r="AE71" s="405"/>
      <c r="AF71" s="1016" t="s">
        <v>58</v>
      </c>
      <c r="AG71" s="1016"/>
    </row>
    <row r="72" spans="1:33" s="311" customFormat="1" ht="20.25" customHeight="1" thickTop="1" x14ac:dyDescent="0.2">
      <c r="B72" s="1017" t="s">
        <v>48</v>
      </c>
      <c r="C72" s="1017"/>
      <c r="D72" s="1017"/>
      <c r="E72" s="1017"/>
      <c r="F72" s="1017"/>
      <c r="G72" s="1017"/>
      <c r="H72" s="1017"/>
      <c r="I72" s="1017"/>
      <c r="J72" s="406">
        <v>30000</v>
      </c>
      <c r="K72" s="407">
        <f>IF(OR(L44="",L69=""),"",SUM(SUMIF($E$19:$E$43,$B$72,L19:L43),SUMIF($E$49:$E$68,$B$72,L49:L68)))</f>
        <v>0</v>
      </c>
      <c r="L72" s="408">
        <f>IF(K72="","",$J$72*K72)</f>
        <v>0</v>
      </c>
      <c r="M72" s="407">
        <f>IF(OR(N44="",N69=""),"",SUM(SUMIF($E$19:$E$43,$B$72,N19:N43),SUMIF($E$49:$E$68,$B$72,N49:N68)))</f>
        <v>0</v>
      </c>
      <c r="N72" s="408">
        <f>IF(M72="","",$J$72*M72)</f>
        <v>0</v>
      </c>
      <c r="O72" s="407">
        <f>IF(OR(P44="",P69=""),"",SUM(SUMIF($E$19:$E$43,$B$72,P19:P43),SUMIF($E$49:$E$68,$B$72,P49:P68)))</f>
        <v>0</v>
      </c>
      <c r="P72" s="408">
        <f>IF(O72="","",$J$72*O72)</f>
        <v>0</v>
      </c>
      <c r="Q72" s="407">
        <f>IF(OR(R44="",R69=""),"",SUM(SUMIF($E$19:$E$43,$B$72,R19:R43),SUMIF($E$49:$E$68,$B$72,R49:R68)))</f>
        <v>0</v>
      </c>
      <c r="R72" s="408">
        <f>IF(Q72="","",$J$72*Q72)</f>
        <v>0</v>
      </c>
      <c r="S72" s="407">
        <f>IF(OR(T44="",T69=""),"",SUM(SUMIF($E$19:$E$43,$B$72,T19:T43),SUMIF($E$49:$E$68,$B$72,T49:T68)))</f>
        <v>0</v>
      </c>
      <c r="T72" s="408">
        <f>IF(S72="","",$J$72*S72)</f>
        <v>0</v>
      </c>
      <c r="U72" s="407">
        <f>IF(OR(V44="",V69=""),"",SUM(SUMIF($E$19:$E$43,$B$72,V19:V43),SUMIF($E$49:$E$68,$B$72,V49:V68)))</f>
        <v>0</v>
      </c>
      <c r="V72" s="408">
        <f>IF(U72="","",$J$72*U72)</f>
        <v>0</v>
      </c>
      <c r="W72" s="407">
        <f>IF(OR(X44="",X69=""),"",SUM(SUMIF($E$19:$E$43,$B$72,X19:X43),SUMIF($E$49:$E$68,$B$72,X49:X68)))</f>
        <v>0</v>
      </c>
      <c r="X72" s="408">
        <f>IF(W72="","",$J$72*W72)</f>
        <v>0</v>
      </c>
      <c r="Y72" s="407">
        <f>IF(OR(Z44="",Z69=""),"",SUM(SUMIF($E$19:$E$43,$B$72,Z19:Z43),SUMIF($E$49:$E$68,$B$72,Z49:Z68)))</f>
        <v>0</v>
      </c>
      <c r="Z72" s="408">
        <f>IF(Y72="","",$J$72*Y72)</f>
        <v>0</v>
      </c>
      <c r="AA72" s="407">
        <f>IF(OR(AB44="",AB69=""),"",SUM(SUMIF($E$19:$E$43,$B$72,AB19:AB43),SUMIF($E$49:$E$68,$B$72,AB49:AB68)))</f>
        <v>0</v>
      </c>
      <c r="AB72" s="408">
        <f>IF(AA72="","",$J$72*AA72)</f>
        <v>0</v>
      </c>
      <c r="AC72" s="407">
        <f>IF(OR(AD44="",AD69=""),"",SUM(SUMIF($E$19:$E$43,$B$72,AD19:AD43),SUMIF($E$49:$E$68,$B$72,AD49:AD68)))</f>
        <v>0</v>
      </c>
      <c r="AD72" s="408">
        <f>IF(AC72="","",$J$72*AC72)</f>
        <v>0</v>
      </c>
      <c r="AE72" s="401"/>
      <c r="AF72" s="409" t="s">
        <v>48</v>
      </c>
      <c r="AG72" s="410">
        <f>SUM(K72*$K$8,M72*$M$8,O72*$O$8,Q72*$Q$8,S72*$S$8,U72*$U$8,W72*$W$8,Y72*$Y$8,AA72*$AA$8,AC72*$AC$8)</f>
        <v>0</v>
      </c>
    </row>
    <row r="73" spans="1:33" s="311" customFormat="1" ht="20.25" customHeight="1" x14ac:dyDescent="0.2">
      <c r="B73" s="1024" t="s">
        <v>49</v>
      </c>
      <c r="C73" s="1024"/>
      <c r="D73" s="1024"/>
      <c r="E73" s="1024"/>
      <c r="F73" s="1024"/>
      <c r="G73" s="1024"/>
      <c r="H73" s="1024"/>
      <c r="I73" s="1024"/>
      <c r="J73" s="411">
        <v>20000</v>
      </c>
      <c r="K73" s="412">
        <f>IF(OR(L44="",L69=""),"",SUM(SUMIF($E$19:$E$43,$B$73,L19:L43),SUMIF($E$49:$E$68,$B$73,L49:L68)))</f>
        <v>0</v>
      </c>
      <c r="L73" s="413">
        <f>IF(K73="","",$J$73*K73)</f>
        <v>0</v>
      </c>
      <c r="M73" s="412">
        <f>IF(OR(N44="",N69=""),"",SUM(SUMIF($E$19:$E$43,$B$73,N19:N43),SUMIF($E$49:$E$68,$B$73,N49:N68)))</f>
        <v>0</v>
      </c>
      <c r="N73" s="413">
        <f>IF(M73="","",$J$73*M73)</f>
        <v>0</v>
      </c>
      <c r="O73" s="412">
        <f>IF(OR(P44="",P69=""),"",SUM(SUMIF($E$19:$E$43,$B$73,P19:P43),SUMIF($E$49:$E$68,$B$73,P49:P68)))</f>
        <v>0</v>
      </c>
      <c r="P73" s="413">
        <f>IF(O73="","",$J$73*O73)</f>
        <v>0</v>
      </c>
      <c r="Q73" s="412">
        <f>IF(OR(R44="",R69=""),"",SUM(SUMIF($E$19:$E$43,$B$73,R19:R43),SUMIF($E$49:$E$68,$B$73,R49:R68)))</f>
        <v>0</v>
      </c>
      <c r="R73" s="413">
        <f>IF(Q73="","",$J$73*Q73)</f>
        <v>0</v>
      </c>
      <c r="S73" s="412">
        <f>IF(OR(T44="",T69=""),"",SUM(SUMIF($E$19:$E$43,$B$73,T19:T43),SUMIF($E$49:$E$68,$B$73,T49:T68)))</f>
        <v>0</v>
      </c>
      <c r="T73" s="413">
        <f>IF(S73="","",$J$73*S73)</f>
        <v>0</v>
      </c>
      <c r="U73" s="412">
        <f>IF(OR(V44="",V69=""),"",SUM(SUMIF($E$19:$E$43,$B$73,V19:V43),SUMIF($E$49:$E$68,$B$73,V49:V68)))</f>
        <v>0</v>
      </c>
      <c r="V73" s="413">
        <f>IF(U73="","",$J$73*U73)</f>
        <v>0</v>
      </c>
      <c r="W73" s="412">
        <f>IF(OR(X44="",X69=""),"",SUM(SUMIF($E$19:$E$43,$B$73,X19:X43),SUMIF($E$49:$E$68,$B$73,X49:X68)))</f>
        <v>0</v>
      </c>
      <c r="X73" s="413">
        <f>IF(W73="","",$J$73*W73)</f>
        <v>0</v>
      </c>
      <c r="Y73" s="412">
        <f>IF(OR(Z44="",Z69=""),"",SUM(SUMIF($E$19:$E$43,$B$73,Z19:Z43),SUMIF($E$49:$E$68,$B$73,Z49:Z68)))</f>
        <v>0</v>
      </c>
      <c r="Z73" s="413">
        <f>IF(Y73="","",$J$73*Y73)</f>
        <v>0</v>
      </c>
      <c r="AA73" s="412">
        <f>IF(OR(AB44="",AB69=""),"",SUM(SUMIF($E$19:$E$43,$B$73,AB19:AB43),SUMIF($E$49:$E$68,$B$73,AB49:AB68)))</f>
        <v>0</v>
      </c>
      <c r="AB73" s="413">
        <f>IF(AA73="","",$J$73*AA73)</f>
        <v>0</v>
      </c>
      <c r="AC73" s="412">
        <f>IF(OR(AD44="",AD69=""),"",SUM(SUMIF($E$19:$E$43,$B$73,AD19:AD43),SUMIF($E$49:$E$68,$B$73,AD49:AD68)))</f>
        <v>0</v>
      </c>
      <c r="AD73" s="413">
        <f>IF(AC73="","",$J$73*AC73)</f>
        <v>0</v>
      </c>
      <c r="AE73" s="401"/>
      <c r="AF73" s="414" t="s">
        <v>49</v>
      </c>
      <c r="AG73" s="415">
        <f>SUM(K73*$K$8,M73*$M$8,O73*$O$8,Q73*$Q$8,S73*$S$8,U73*$U$8,W73*$W$8,Y73*$Y$8,AA73*$AA$8,AC73*$AC$8)</f>
        <v>0</v>
      </c>
    </row>
    <row r="74" spans="1:33" s="311" customFormat="1" ht="12.75" customHeight="1" x14ac:dyDescent="0.2">
      <c r="B74" s="327"/>
      <c r="C74" s="327"/>
      <c r="D74" s="327"/>
      <c r="E74" s="327"/>
      <c r="F74" s="399"/>
      <c r="G74" s="399"/>
      <c r="H74" s="399"/>
      <c r="I74" s="400"/>
      <c r="J74" s="400"/>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row>
    <row r="75" spans="1:33" s="311" customFormat="1" ht="15" customHeight="1" x14ac:dyDescent="0.2">
      <c r="B75" s="416"/>
      <c r="C75" s="416"/>
      <c r="D75" s="416"/>
      <c r="E75" s="416"/>
      <c r="F75" s="416"/>
      <c r="G75" s="416"/>
      <c r="H75" s="416"/>
      <c r="I75" s="416"/>
      <c r="J75" s="416"/>
      <c r="K75" s="417"/>
      <c r="L75" s="417"/>
      <c r="M75" s="417"/>
      <c r="N75" s="417"/>
      <c r="O75" s="417"/>
      <c r="P75" s="417"/>
      <c r="Q75" s="417"/>
      <c r="R75" s="417"/>
      <c r="S75" s="417"/>
      <c r="T75" s="417"/>
      <c r="U75" s="417"/>
      <c r="V75" s="417"/>
      <c r="W75" s="417"/>
      <c r="X75" s="417"/>
      <c r="Y75" s="417"/>
      <c r="Z75" s="417"/>
      <c r="AA75" s="417"/>
      <c r="AB75" s="417"/>
      <c r="AC75" s="417"/>
      <c r="AD75" s="417"/>
      <c r="AE75" s="348"/>
      <c r="AF75" s="418"/>
      <c r="AG75" s="418"/>
    </row>
    <row r="76" spans="1:33" ht="23.25" customHeight="1" x14ac:dyDescent="0.25">
      <c r="B76" s="995" t="s">
        <v>0</v>
      </c>
      <c r="C76" s="995"/>
      <c r="D76" s="1025" t="s">
        <v>102</v>
      </c>
      <c r="E76" s="1026"/>
      <c r="F76" s="1026"/>
      <c r="G76" s="1026"/>
      <c r="H76" s="1026"/>
      <c r="I76" s="1026"/>
      <c r="J76" s="1027"/>
      <c r="K76" s="310"/>
      <c r="L76" s="307"/>
      <c r="M76" s="307"/>
      <c r="N76" s="307"/>
      <c r="O76" s="307"/>
      <c r="P76" s="307"/>
      <c r="Q76" s="307"/>
      <c r="R76" s="307"/>
      <c r="S76" s="307"/>
      <c r="T76" s="307"/>
      <c r="U76" s="307"/>
      <c r="V76" s="307"/>
      <c r="W76" s="307"/>
      <c r="X76" s="307"/>
      <c r="Y76" s="307"/>
      <c r="Z76" s="307"/>
      <c r="AA76" s="307"/>
      <c r="AB76" s="307"/>
      <c r="AC76" s="307"/>
      <c r="AD76" s="307"/>
      <c r="AE76" s="319"/>
      <c r="AF76" s="418"/>
      <c r="AG76" s="418"/>
    </row>
    <row r="77" spans="1:33" ht="21.75" customHeight="1" x14ac:dyDescent="0.2">
      <c r="B77" s="999" t="str">
        <f>IF(COUNTIF(E79:E88,"err")&gt;0,"グレードと一致しない型番があります。財団掲載型番を確認して下さい。","")</f>
        <v/>
      </c>
      <c r="C77" s="999"/>
      <c r="D77" s="999"/>
      <c r="E77" s="999"/>
      <c r="F77" s="999"/>
      <c r="G77" s="999"/>
      <c r="H77" s="999"/>
      <c r="I77" s="999"/>
      <c r="J77" s="999"/>
      <c r="K77" s="332" t="s">
        <v>13</v>
      </c>
      <c r="L77" s="307"/>
      <c r="M77" s="307"/>
      <c r="N77" s="307"/>
      <c r="O77" s="307"/>
      <c r="P77" s="307"/>
      <c r="Q77" s="307"/>
      <c r="R77" s="307"/>
      <c r="S77" s="307"/>
      <c r="T77" s="307"/>
      <c r="U77" s="307"/>
      <c r="V77" s="307"/>
      <c r="W77" s="307"/>
      <c r="X77" s="307"/>
      <c r="Y77" s="307"/>
      <c r="Z77" s="307"/>
      <c r="AA77" s="307"/>
      <c r="AB77" s="307"/>
      <c r="AC77" s="307"/>
      <c r="AD77" s="307"/>
      <c r="AE77" s="319"/>
      <c r="AF77" s="307"/>
      <c r="AG77" s="307"/>
    </row>
    <row r="78" spans="1:33" s="333" customFormat="1" ht="25.5" customHeight="1" thickBot="1" x14ac:dyDescent="0.25">
      <c r="B78" s="1008" t="s">
        <v>1</v>
      </c>
      <c r="C78" s="1009"/>
      <c r="D78" s="334" t="s">
        <v>151</v>
      </c>
      <c r="E78" s="335" t="s">
        <v>50</v>
      </c>
      <c r="F78" s="1011" t="s">
        <v>16</v>
      </c>
      <c r="G78" s="1011"/>
      <c r="H78" s="1011"/>
      <c r="I78" s="1009"/>
      <c r="J78" s="335" t="s">
        <v>3</v>
      </c>
      <c r="K78" s="336" t="s">
        <v>43</v>
      </c>
      <c r="L78" s="335" t="s">
        <v>5</v>
      </c>
      <c r="M78" s="336" t="s">
        <v>43</v>
      </c>
      <c r="N78" s="335" t="s">
        <v>5</v>
      </c>
      <c r="O78" s="336" t="s">
        <v>43</v>
      </c>
      <c r="P78" s="335" t="s">
        <v>5</v>
      </c>
      <c r="Q78" s="336" t="s">
        <v>43</v>
      </c>
      <c r="R78" s="335" t="s">
        <v>5</v>
      </c>
      <c r="S78" s="336" t="s">
        <v>43</v>
      </c>
      <c r="T78" s="335" t="s">
        <v>5</v>
      </c>
      <c r="U78" s="336" t="s">
        <v>43</v>
      </c>
      <c r="V78" s="335" t="s">
        <v>5</v>
      </c>
      <c r="W78" s="336" t="s">
        <v>43</v>
      </c>
      <c r="X78" s="335" t="s">
        <v>5</v>
      </c>
      <c r="Y78" s="336" t="s">
        <v>43</v>
      </c>
      <c r="Z78" s="335" t="s">
        <v>5</v>
      </c>
      <c r="AA78" s="336" t="s">
        <v>43</v>
      </c>
      <c r="AB78" s="335" t="s">
        <v>5</v>
      </c>
      <c r="AC78" s="336" t="s">
        <v>43</v>
      </c>
      <c r="AD78" s="335" t="s">
        <v>5</v>
      </c>
      <c r="AE78" s="337"/>
      <c r="AF78" s="338" t="s">
        <v>54</v>
      </c>
      <c r="AG78" s="339" t="s">
        <v>55</v>
      </c>
    </row>
    <row r="79" spans="1:33" s="340" customFormat="1" ht="21" customHeight="1" thickTop="1" x14ac:dyDescent="0.2">
      <c r="A79" s="340" t="str">
        <f>IF(D79="","",MAX($A$78:$A78)+1)</f>
        <v/>
      </c>
      <c r="B79" s="1020"/>
      <c r="C79" s="1021"/>
      <c r="D79" s="419"/>
      <c r="E79" s="420" t="str">
        <f>IF(D79="","",IF(LEFT(D79,1)&amp;RIGHT(D79,1)&lt;&gt;"W5","err",LEFT(D79,1)&amp;RIGHT(D79,1)))</f>
        <v/>
      </c>
      <c r="F79" s="343"/>
      <c r="G79" s="344" t="s">
        <v>2</v>
      </c>
      <c r="H79" s="343"/>
      <c r="I79" s="345" t="s">
        <v>4</v>
      </c>
      <c r="J79" s="421" t="str">
        <f>IF(AND(F79&lt;&gt;"",H79&lt;&gt;""),ROUNDDOWN(F79*H79/1000000,2),"")</f>
        <v/>
      </c>
      <c r="K79" s="347"/>
      <c r="L79" s="346">
        <f t="shared" ref="L79:L88" si="29">IF(AND($J79&lt;&gt;"",K79&lt;&gt;""),$J79*K79,0)</f>
        <v>0</v>
      </c>
      <c r="M79" s="347"/>
      <c r="N79" s="346">
        <f t="shared" ref="N79:N88" si="30">IF(AND($J79&lt;&gt;"",M79&lt;&gt;""),$J79*M79,0)</f>
        <v>0</v>
      </c>
      <c r="O79" s="347"/>
      <c r="P79" s="346">
        <f t="shared" ref="P79:P88" si="31">IF(AND($J79&lt;&gt;"",O79&lt;&gt;""),$J79*O79,0)</f>
        <v>0</v>
      </c>
      <c r="Q79" s="347"/>
      <c r="R79" s="346">
        <f t="shared" ref="R79:R88" si="32">IF(AND($J79&lt;&gt;"",Q79&lt;&gt;""),$J79*Q79,0)</f>
        <v>0</v>
      </c>
      <c r="S79" s="347"/>
      <c r="T79" s="346">
        <f t="shared" ref="T79:T88" si="33">IF(AND($J79&lt;&gt;"",S79&lt;&gt;""),$J79*S79,0)</f>
        <v>0</v>
      </c>
      <c r="U79" s="347"/>
      <c r="V79" s="346">
        <f t="shared" ref="V79:V88" si="34">IF(AND($J79&lt;&gt;"",U79&lt;&gt;""),$J79*U79,0)</f>
        <v>0</v>
      </c>
      <c r="W79" s="347"/>
      <c r="X79" s="346">
        <f t="shared" ref="X79:X88" si="35">IF(AND($J79&lt;&gt;"",W79&lt;&gt;""),$J79*W79,0)</f>
        <v>0</v>
      </c>
      <c r="Y79" s="347"/>
      <c r="Z79" s="346">
        <f t="shared" ref="Z79:Z88" si="36">IF(AND($J79&lt;&gt;"",Y79&lt;&gt;""),$J79*Y79,0)</f>
        <v>0</v>
      </c>
      <c r="AA79" s="347"/>
      <c r="AB79" s="346">
        <f t="shared" ref="AB79:AB88" si="37">IF(AND($J79&lt;&gt;"",AA79&lt;&gt;""),$J79*AA79,0)</f>
        <v>0</v>
      </c>
      <c r="AC79" s="347"/>
      <c r="AD79" s="346">
        <f t="shared" ref="AD79:AD88" si="38">IF(AND($J79&lt;&gt;"",AC79&lt;&gt;""),$J79*AC79,0)</f>
        <v>0</v>
      </c>
      <c r="AE79" s="348"/>
      <c r="AF79" s="383">
        <f>SUM(K79*$K$8,M79*$M$8,O79*$O$8,Q79*$Q$8,S79*$S$8,U79*$U$8,W79*$W$8,Y79*$Y$8,AA79*$AA$8,AC79*$AC$8)</f>
        <v>0</v>
      </c>
      <c r="AG79" s="384">
        <f>SUM(L79*$K$8,N79*$M$8,P79*$O$8,R79*$Q$8,T79*$S$8,V79*$U$8,X79*$W$8,Z79*$Y$8,AB79*$AA$8,AD79*$AC$8)</f>
        <v>0</v>
      </c>
    </row>
    <row r="80" spans="1:33" s="340" customFormat="1" ht="21" customHeight="1" x14ac:dyDescent="0.2">
      <c r="A80" s="340" t="str">
        <f>IF(D80="","",MAX($A$78:$A79)+1)</f>
        <v/>
      </c>
      <c r="B80" s="1022"/>
      <c r="C80" s="1023"/>
      <c r="D80" s="422"/>
      <c r="E80" s="423" t="str">
        <f t="shared" ref="E80:E88" si="39">IF(D80="","",IF(LEFT(D80,1)&amp;RIGHT(D80,1)&lt;&gt;"W5","err",LEFT(D80,1)&amp;RIGHT(D80,1)))</f>
        <v/>
      </c>
      <c r="F80" s="353"/>
      <c r="G80" s="354" t="s">
        <v>2</v>
      </c>
      <c r="H80" s="353"/>
      <c r="I80" s="355" t="s">
        <v>4</v>
      </c>
      <c r="J80" s="424" t="str">
        <f t="shared" ref="J80:J88" si="40">IF(AND(F80&lt;&gt;"",H80&lt;&gt;""),ROUNDDOWN(F80*H80/1000000,2),"")</f>
        <v/>
      </c>
      <c r="K80" s="357"/>
      <c r="L80" s="356">
        <f t="shared" si="29"/>
        <v>0</v>
      </c>
      <c r="M80" s="357"/>
      <c r="N80" s="356">
        <f t="shared" si="30"/>
        <v>0</v>
      </c>
      <c r="O80" s="357"/>
      <c r="P80" s="356">
        <f t="shared" si="31"/>
        <v>0</v>
      </c>
      <c r="Q80" s="357"/>
      <c r="R80" s="356">
        <f t="shared" si="32"/>
        <v>0</v>
      </c>
      <c r="S80" s="357"/>
      <c r="T80" s="356">
        <f t="shared" si="33"/>
        <v>0</v>
      </c>
      <c r="U80" s="357"/>
      <c r="V80" s="356">
        <f t="shared" si="34"/>
        <v>0</v>
      </c>
      <c r="W80" s="357"/>
      <c r="X80" s="356">
        <f t="shared" si="35"/>
        <v>0</v>
      </c>
      <c r="Y80" s="357"/>
      <c r="Z80" s="356">
        <f t="shared" si="36"/>
        <v>0</v>
      </c>
      <c r="AA80" s="357"/>
      <c r="AB80" s="356">
        <f t="shared" si="37"/>
        <v>0</v>
      </c>
      <c r="AC80" s="357"/>
      <c r="AD80" s="356">
        <f t="shared" si="38"/>
        <v>0</v>
      </c>
      <c r="AE80" s="358"/>
      <c r="AF80" s="383">
        <f t="shared" ref="AF80:AG88" si="41">SUM(K80*$K$8,M80*$M$8,O80*$O$8,Q80*$Q$8,S80*$S$8,U80*$U$8,W80*$W$8,Y80*$Y$8,AA80*$AA$8,AC80*$AC$8)</f>
        <v>0</v>
      </c>
      <c r="AG80" s="384">
        <f t="shared" si="41"/>
        <v>0</v>
      </c>
    </row>
    <row r="81" spans="1:33" s="340" customFormat="1" ht="21" customHeight="1" x14ac:dyDescent="0.2">
      <c r="A81" s="340" t="str">
        <f>IF(D81="","",MAX($A$78:$A80)+1)</f>
        <v/>
      </c>
      <c r="B81" s="1022"/>
      <c r="C81" s="1023"/>
      <c r="D81" s="422"/>
      <c r="E81" s="423" t="str">
        <f t="shared" si="39"/>
        <v/>
      </c>
      <c r="F81" s="353"/>
      <c r="G81" s="354" t="s">
        <v>2</v>
      </c>
      <c r="H81" s="353"/>
      <c r="I81" s="355" t="s">
        <v>4</v>
      </c>
      <c r="J81" s="424" t="str">
        <f t="shared" si="40"/>
        <v/>
      </c>
      <c r="K81" s="357"/>
      <c r="L81" s="356">
        <f t="shared" si="29"/>
        <v>0</v>
      </c>
      <c r="M81" s="357"/>
      <c r="N81" s="356">
        <f t="shared" si="30"/>
        <v>0</v>
      </c>
      <c r="O81" s="357"/>
      <c r="P81" s="356">
        <f t="shared" si="31"/>
        <v>0</v>
      </c>
      <c r="Q81" s="357"/>
      <c r="R81" s="356">
        <f t="shared" si="32"/>
        <v>0</v>
      </c>
      <c r="S81" s="357"/>
      <c r="T81" s="356">
        <f t="shared" si="33"/>
        <v>0</v>
      </c>
      <c r="U81" s="357"/>
      <c r="V81" s="356">
        <f t="shared" si="34"/>
        <v>0</v>
      </c>
      <c r="W81" s="357"/>
      <c r="X81" s="356">
        <f t="shared" si="35"/>
        <v>0</v>
      </c>
      <c r="Y81" s="357"/>
      <c r="Z81" s="356">
        <f t="shared" si="36"/>
        <v>0</v>
      </c>
      <c r="AA81" s="357"/>
      <c r="AB81" s="356">
        <f t="shared" si="37"/>
        <v>0</v>
      </c>
      <c r="AC81" s="357"/>
      <c r="AD81" s="356">
        <f t="shared" si="38"/>
        <v>0</v>
      </c>
      <c r="AE81" s="358"/>
      <c r="AF81" s="383">
        <f t="shared" si="41"/>
        <v>0</v>
      </c>
      <c r="AG81" s="384">
        <f t="shared" si="41"/>
        <v>0</v>
      </c>
    </row>
    <row r="82" spans="1:33" s="340" customFormat="1" ht="21" customHeight="1" x14ac:dyDescent="0.2">
      <c r="A82" s="340" t="str">
        <f>IF(D82="","",MAX($A$78:$A81)+1)</f>
        <v/>
      </c>
      <c r="B82" s="1022"/>
      <c r="C82" s="1023"/>
      <c r="D82" s="422"/>
      <c r="E82" s="423" t="str">
        <f t="shared" si="39"/>
        <v/>
      </c>
      <c r="F82" s="353"/>
      <c r="G82" s="354" t="s">
        <v>2</v>
      </c>
      <c r="H82" s="353"/>
      <c r="I82" s="355" t="s">
        <v>4</v>
      </c>
      <c r="J82" s="424" t="str">
        <f t="shared" si="40"/>
        <v/>
      </c>
      <c r="K82" s="357"/>
      <c r="L82" s="356">
        <f t="shared" si="29"/>
        <v>0</v>
      </c>
      <c r="M82" s="357"/>
      <c r="N82" s="356">
        <f t="shared" si="30"/>
        <v>0</v>
      </c>
      <c r="O82" s="357"/>
      <c r="P82" s="356">
        <f t="shared" si="31"/>
        <v>0</v>
      </c>
      <c r="Q82" s="357"/>
      <c r="R82" s="356">
        <f t="shared" si="32"/>
        <v>0</v>
      </c>
      <c r="S82" s="357"/>
      <c r="T82" s="356">
        <f t="shared" si="33"/>
        <v>0</v>
      </c>
      <c r="U82" s="357"/>
      <c r="V82" s="356">
        <f t="shared" si="34"/>
        <v>0</v>
      </c>
      <c r="W82" s="357"/>
      <c r="X82" s="356">
        <f t="shared" si="35"/>
        <v>0</v>
      </c>
      <c r="Y82" s="357"/>
      <c r="Z82" s="356">
        <f t="shared" si="36"/>
        <v>0</v>
      </c>
      <c r="AA82" s="357"/>
      <c r="AB82" s="356">
        <f t="shared" si="37"/>
        <v>0</v>
      </c>
      <c r="AC82" s="357"/>
      <c r="AD82" s="356">
        <f t="shared" si="38"/>
        <v>0</v>
      </c>
      <c r="AE82" s="358"/>
      <c r="AF82" s="383">
        <f t="shared" si="41"/>
        <v>0</v>
      </c>
      <c r="AG82" s="384">
        <f t="shared" si="41"/>
        <v>0</v>
      </c>
    </row>
    <row r="83" spans="1:33" s="340" customFormat="1" ht="21" customHeight="1" x14ac:dyDescent="0.2">
      <c r="A83" s="340" t="str">
        <f>IF(D83="","",MAX($A$78:$A82)+1)</f>
        <v/>
      </c>
      <c r="B83" s="1022"/>
      <c r="C83" s="1023"/>
      <c r="D83" s="422"/>
      <c r="E83" s="423" t="str">
        <f t="shared" si="39"/>
        <v/>
      </c>
      <c r="F83" s="353"/>
      <c r="G83" s="354" t="s">
        <v>2</v>
      </c>
      <c r="H83" s="353"/>
      <c r="I83" s="355" t="s">
        <v>4</v>
      </c>
      <c r="J83" s="424" t="str">
        <f t="shared" si="40"/>
        <v/>
      </c>
      <c r="K83" s="357"/>
      <c r="L83" s="356">
        <f t="shared" si="29"/>
        <v>0</v>
      </c>
      <c r="M83" s="357"/>
      <c r="N83" s="356">
        <f t="shared" si="30"/>
        <v>0</v>
      </c>
      <c r="O83" s="357"/>
      <c r="P83" s="356">
        <f t="shared" si="31"/>
        <v>0</v>
      </c>
      <c r="Q83" s="357"/>
      <c r="R83" s="356">
        <f t="shared" si="32"/>
        <v>0</v>
      </c>
      <c r="S83" s="357"/>
      <c r="T83" s="356">
        <f t="shared" si="33"/>
        <v>0</v>
      </c>
      <c r="U83" s="357"/>
      <c r="V83" s="356">
        <f t="shared" si="34"/>
        <v>0</v>
      </c>
      <c r="W83" s="357"/>
      <c r="X83" s="356">
        <f t="shared" si="35"/>
        <v>0</v>
      </c>
      <c r="Y83" s="357"/>
      <c r="Z83" s="356">
        <f t="shared" si="36"/>
        <v>0</v>
      </c>
      <c r="AA83" s="357"/>
      <c r="AB83" s="356">
        <f t="shared" si="37"/>
        <v>0</v>
      </c>
      <c r="AC83" s="357"/>
      <c r="AD83" s="356">
        <f t="shared" si="38"/>
        <v>0</v>
      </c>
      <c r="AE83" s="358"/>
      <c r="AF83" s="383">
        <f t="shared" si="41"/>
        <v>0</v>
      </c>
      <c r="AG83" s="384">
        <f t="shared" si="41"/>
        <v>0</v>
      </c>
    </row>
    <row r="84" spans="1:33" s="340" customFormat="1" ht="21" customHeight="1" x14ac:dyDescent="0.2">
      <c r="A84" s="340" t="str">
        <f>IF(D84="","",MAX($A$78:$A83)+1)</f>
        <v/>
      </c>
      <c r="B84" s="1022"/>
      <c r="C84" s="1023"/>
      <c r="D84" s="422"/>
      <c r="E84" s="423" t="str">
        <f t="shared" si="39"/>
        <v/>
      </c>
      <c r="F84" s="353"/>
      <c r="G84" s="354" t="s">
        <v>2</v>
      </c>
      <c r="H84" s="353"/>
      <c r="I84" s="355" t="s">
        <v>4</v>
      </c>
      <c r="J84" s="424" t="str">
        <f t="shared" si="40"/>
        <v/>
      </c>
      <c r="K84" s="357"/>
      <c r="L84" s="356">
        <f t="shared" si="29"/>
        <v>0</v>
      </c>
      <c r="M84" s="357"/>
      <c r="N84" s="356">
        <f t="shared" si="30"/>
        <v>0</v>
      </c>
      <c r="O84" s="357"/>
      <c r="P84" s="356">
        <f t="shared" si="31"/>
        <v>0</v>
      </c>
      <c r="Q84" s="357"/>
      <c r="R84" s="356">
        <f t="shared" si="32"/>
        <v>0</v>
      </c>
      <c r="S84" s="357"/>
      <c r="T84" s="356">
        <f t="shared" si="33"/>
        <v>0</v>
      </c>
      <c r="U84" s="357"/>
      <c r="V84" s="356">
        <f t="shared" si="34"/>
        <v>0</v>
      </c>
      <c r="W84" s="357"/>
      <c r="X84" s="356">
        <f t="shared" si="35"/>
        <v>0</v>
      </c>
      <c r="Y84" s="357"/>
      <c r="Z84" s="356">
        <f t="shared" si="36"/>
        <v>0</v>
      </c>
      <c r="AA84" s="357"/>
      <c r="AB84" s="356">
        <f t="shared" si="37"/>
        <v>0</v>
      </c>
      <c r="AC84" s="357"/>
      <c r="AD84" s="356">
        <f t="shared" si="38"/>
        <v>0</v>
      </c>
      <c r="AE84" s="358"/>
      <c r="AF84" s="383">
        <f t="shared" si="41"/>
        <v>0</v>
      </c>
      <c r="AG84" s="384">
        <f t="shared" si="41"/>
        <v>0</v>
      </c>
    </row>
    <row r="85" spans="1:33" s="340" customFormat="1" ht="21" customHeight="1" x14ac:dyDescent="0.2">
      <c r="A85" s="340" t="str">
        <f>IF(D85="","",MAX($A$78:$A84)+1)</f>
        <v/>
      </c>
      <c r="B85" s="1022"/>
      <c r="C85" s="1023"/>
      <c r="D85" s="422"/>
      <c r="E85" s="423" t="str">
        <f t="shared" si="39"/>
        <v/>
      </c>
      <c r="F85" s="353"/>
      <c r="G85" s="354" t="s">
        <v>2</v>
      </c>
      <c r="H85" s="353"/>
      <c r="I85" s="355" t="s">
        <v>4</v>
      </c>
      <c r="J85" s="424" t="str">
        <f t="shared" si="40"/>
        <v/>
      </c>
      <c r="K85" s="357"/>
      <c r="L85" s="356">
        <f t="shared" si="29"/>
        <v>0</v>
      </c>
      <c r="M85" s="357"/>
      <c r="N85" s="356">
        <f t="shared" si="30"/>
        <v>0</v>
      </c>
      <c r="O85" s="357"/>
      <c r="P85" s="356">
        <f t="shared" si="31"/>
        <v>0</v>
      </c>
      <c r="Q85" s="357"/>
      <c r="R85" s="356">
        <f t="shared" si="32"/>
        <v>0</v>
      </c>
      <c r="S85" s="357"/>
      <c r="T85" s="356">
        <f t="shared" si="33"/>
        <v>0</v>
      </c>
      <c r="U85" s="357"/>
      <c r="V85" s="356">
        <f t="shared" si="34"/>
        <v>0</v>
      </c>
      <c r="W85" s="357"/>
      <c r="X85" s="356">
        <f t="shared" si="35"/>
        <v>0</v>
      </c>
      <c r="Y85" s="357"/>
      <c r="Z85" s="356">
        <f t="shared" si="36"/>
        <v>0</v>
      </c>
      <c r="AA85" s="357"/>
      <c r="AB85" s="356">
        <f t="shared" si="37"/>
        <v>0</v>
      </c>
      <c r="AC85" s="357"/>
      <c r="AD85" s="356">
        <f t="shared" si="38"/>
        <v>0</v>
      </c>
      <c r="AE85" s="358"/>
      <c r="AF85" s="383">
        <f t="shared" si="41"/>
        <v>0</v>
      </c>
      <c r="AG85" s="384">
        <f t="shared" si="41"/>
        <v>0</v>
      </c>
    </row>
    <row r="86" spans="1:33" s="340" customFormat="1" ht="21" customHeight="1" x14ac:dyDescent="0.2">
      <c r="A86" s="340" t="str">
        <f>IF(D86="","",MAX($A$78:$A85)+1)</f>
        <v/>
      </c>
      <c r="B86" s="1022"/>
      <c r="C86" s="1023"/>
      <c r="D86" s="422"/>
      <c r="E86" s="423" t="str">
        <f t="shared" si="39"/>
        <v/>
      </c>
      <c r="F86" s="353"/>
      <c r="G86" s="354" t="s">
        <v>2</v>
      </c>
      <c r="H86" s="353"/>
      <c r="I86" s="355" t="s">
        <v>4</v>
      </c>
      <c r="J86" s="424" t="str">
        <f t="shared" si="40"/>
        <v/>
      </c>
      <c r="K86" s="357"/>
      <c r="L86" s="356">
        <f t="shared" si="29"/>
        <v>0</v>
      </c>
      <c r="M86" s="357"/>
      <c r="N86" s="356">
        <f t="shared" si="30"/>
        <v>0</v>
      </c>
      <c r="O86" s="357"/>
      <c r="P86" s="356">
        <f t="shared" si="31"/>
        <v>0</v>
      </c>
      <c r="Q86" s="357"/>
      <c r="R86" s="356">
        <f t="shared" si="32"/>
        <v>0</v>
      </c>
      <c r="S86" s="357"/>
      <c r="T86" s="356">
        <f t="shared" si="33"/>
        <v>0</v>
      </c>
      <c r="U86" s="357"/>
      <c r="V86" s="356">
        <f t="shared" si="34"/>
        <v>0</v>
      </c>
      <c r="W86" s="357"/>
      <c r="X86" s="356">
        <f t="shared" si="35"/>
        <v>0</v>
      </c>
      <c r="Y86" s="357"/>
      <c r="Z86" s="356">
        <f t="shared" si="36"/>
        <v>0</v>
      </c>
      <c r="AA86" s="357"/>
      <c r="AB86" s="356">
        <f t="shared" si="37"/>
        <v>0</v>
      </c>
      <c r="AC86" s="357"/>
      <c r="AD86" s="356">
        <f t="shared" si="38"/>
        <v>0</v>
      </c>
      <c r="AE86" s="358"/>
      <c r="AF86" s="383">
        <f t="shared" si="41"/>
        <v>0</v>
      </c>
      <c r="AG86" s="384">
        <f t="shared" si="41"/>
        <v>0</v>
      </c>
    </row>
    <row r="87" spans="1:33" s="340" customFormat="1" ht="21" customHeight="1" x14ac:dyDescent="0.2">
      <c r="A87" s="340" t="str">
        <f>IF(D87="","",MAX($A$78:$A86)+1)</f>
        <v/>
      </c>
      <c r="B87" s="1022"/>
      <c r="C87" s="1023"/>
      <c r="D87" s="422"/>
      <c r="E87" s="423" t="str">
        <f t="shared" si="39"/>
        <v/>
      </c>
      <c r="F87" s="353"/>
      <c r="G87" s="354" t="s">
        <v>2</v>
      </c>
      <c r="H87" s="353"/>
      <c r="I87" s="355" t="s">
        <v>4</v>
      </c>
      <c r="J87" s="424" t="str">
        <f t="shared" si="40"/>
        <v/>
      </c>
      <c r="K87" s="357"/>
      <c r="L87" s="356">
        <f t="shared" si="29"/>
        <v>0</v>
      </c>
      <c r="M87" s="357"/>
      <c r="N87" s="356">
        <f t="shared" si="30"/>
        <v>0</v>
      </c>
      <c r="O87" s="357"/>
      <c r="P87" s="356">
        <f t="shared" si="31"/>
        <v>0</v>
      </c>
      <c r="Q87" s="357"/>
      <c r="R87" s="356">
        <f t="shared" si="32"/>
        <v>0</v>
      </c>
      <c r="S87" s="357"/>
      <c r="T87" s="356">
        <f t="shared" si="33"/>
        <v>0</v>
      </c>
      <c r="U87" s="357"/>
      <c r="V87" s="356">
        <f t="shared" si="34"/>
        <v>0</v>
      </c>
      <c r="W87" s="357"/>
      <c r="X87" s="356">
        <f t="shared" si="35"/>
        <v>0</v>
      </c>
      <c r="Y87" s="357"/>
      <c r="Z87" s="356">
        <f t="shared" si="36"/>
        <v>0</v>
      </c>
      <c r="AA87" s="357"/>
      <c r="AB87" s="356">
        <f t="shared" si="37"/>
        <v>0</v>
      </c>
      <c r="AC87" s="357"/>
      <c r="AD87" s="356">
        <f t="shared" si="38"/>
        <v>0</v>
      </c>
      <c r="AE87" s="358"/>
      <c r="AF87" s="383">
        <f t="shared" si="41"/>
        <v>0</v>
      </c>
      <c r="AG87" s="384">
        <f t="shared" si="41"/>
        <v>0</v>
      </c>
    </row>
    <row r="88" spans="1:33" s="340" customFormat="1" ht="21" customHeight="1" thickBot="1" x14ac:dyDescent="0.25">
      <c r="A88" s="340" t="str">
        <f>IF(D88="","",MAX($A$78:$A87)+1)</f>
        <v/>
      </c>
      <c r="B88" s="1031"/>
      <c r="C88" s="1032"/>
      <c r="D88" s="425"/>
      <c r="E88" s="426" t="str">
        <f t="shared" si="39"/>
        <v/>
      </c>
      <c r="F88" s="363"/>
      <c r="G88" s="364" t="s">
        <v>2</v>
      </c>
      <c r="H88" s="363"/>
      <c r="I88" s="365" t="s">
        <v>4</v>
      </c>
      <c r="J88" s="427" t="str">
        <f t="shared" si="40"/>
        <v/>
      </c>
      <c r="K88" s="367"/>
      <c r="L88" s="366">
        <f t="shared" si="29"/>
        <v>0</v>
      </c>
      <c r="M88" s="367"/>
      <c r="N88" s="366">
        <f t="shared" si="30"/>
        <v>0</v>
      </c>
      <c r="O88" s="367"/>
      <c r="P88" s="366">
        <f t="shared" si="31"/>
        <v>0</v>
      </c>
      <c r="Q88" s="367"/>
      <c r="R88" s="366">
        <f t="shared" si="32"/>
        <v>0</v>
      </c>
      <c r="S88" s="367"/>
      <c r="T88" s="366">
        <f t="shared" si="33"/>
        <v>0</v>
      </c>
      <c r="U88" s="367"/>
      <c r="V88" s="366">
        <f t="shared" si="34"/>
        <v>0</v>
      </c>
      <c r="W88" s="367"/>
      <c r="X88" s="366">
        <f t="shared" si="35"/>
        <v>0</v>
      </c>
      <c r="Y88" s="367"/>
      <c r="Z88" s="366">
        <f t="shared" si="36"/>
        <v>0</v>
      </c>
      <c r="AA88" s="367"/>
      <c r="AB88" s="366">
        <f t="shared" si="37"/>
        <v>0</v>
      </c>
      <c r="AC88" s="367"/>
      <c r="AD88" s="366">
        <f t="shared" si="38"/>
        <v>0</v>
      </c>
      <c r="AE88" s="358"/>
      <c r="AF88" s="428">
        <f t="shared" si="41"/>
        <v>0</v>
      </c>
      <c r="AG88" s="369">
        <f t="shared" si="41"/>
        <v>0</v>
      </c>
    </row>
    <row r="89" spans="1:33" s="311" customFormat="1" ht="21" customHeight="1" thickTop="1" x14ac:dyDescent="0.2">
      <c r="B89" s="1014" t="s">
        <v>6</v>
      </c>
      <c r="C89" s="1014"/>
      <c r="D89" s="1014"/>
      <c r="E89" s="1014"/>
      <c r="F89" s="1014"/>
      <c r="G89" s="1014"/>
      <c r="H89" s="1014"/>
      <c r="I89" s="1014"/>
      <c r="J89" s="1014"/>
      <c r="K89" s="370">
        <f t="shared" ref="K89:AD89" si="42">SUM(K79:K88)</f>
        <v>0</v>
      </c>
      <c r="L89" s="371">
        <f t="shared" si="42"/>
        <v>0</v>
      </c>
      <c r="M89" s="370">
        <f t="shared" si="42"/>
        <v>0</v>
      </c>
      <c r="N89" s="371">
        <f t="shared" si="42"/>
        <v>0</v>
      </c>
      <c r="O89" s="370">
        <f t="shared" si="42"/>
        <v>0</v>
      </c>
      <c r="P89" s="371">
        <f t="shared" si="42"/>
        <v>0</v>
      </c>
      <c r="Q89" s="370">
        <f t="shared" si="42"/>
        <v>0</v>
      </c>
      <c r="R89" s="371">
        <f t="shared" si="42"/>
        <v>0</v>
      </c>
      <c r="S89" s="370">
        <f t="shared" si="42"/>
        <v>0</v>
      </c>
      <c r="T89" s="371">
        <f t="shared" si="42"/>
        <v>0</v>
      </c>
      <c r="U89" s="370">
        <f t="shared" si="42"/>
        <v>0</v>
      </c>
      <c r="V89" s="371">
        <f t="shared" si="42"/>
        <v>0</v>
      </c>
      <c r="W89" s="370">
        <f t="shared" si="42"/>
        <v>0</v>
      </c>
      <c r="X89" s="371">
        <f t="shared" si="42"/>
        <v>0</v>
      </c>
      <c r="Y89" s="370">
        <f t="shared" si="42"/>
        <v>0</v>
      </c>
      <c r="Z89" s="371">
        <f t="shared" si="42"/>
        <v>0</v>
      </c>
      <c r="AA89" s="370">
        <f t="shared" si="42"/>
        <v>0</v>
      </c>
      <c r="AB89" s="371">
        <f t="shared" si="42"/>
        <v>0</v>
      </c>
      <c r="AC89" s="370">
        <f t="shared" si="42"/>
        <v>0</v>
      </c>
      <c r="AD89" s="371">
        <f t="shared" si="42"/>
        <v>0</v>
      </c>
      <c r="AE89" s="348"/>
      <c r="AF89" s="370">
        <f>SUM(AF79:AF88)</f>
        <v>0</v>
      </c>
      <c r="AG89" s="372">
        <f>SUM(AG79:AG88)</f>
        <v>0</v>
      </c>
    </row>
    <row r="90" spans="1:33" s="320" customFormat="1" ht="15" customHeight="1" x14ac:dyDescent="0.2">
      <c r="B90" s="373"/>
      <c r="C90" s="373"/>
      <c r="D90" s="373"/>
      <c r="E90" s="373"/>
      <c r="F90" s="373"/>
      <c r="G90" s="373"/>
      <c r="H90" s="373"/>
      <c r="I90" s="373"/>
      <c r="J90" s="373"/>
      <c r="K90" s="319"/>
      <c r="L90" s="374"/>
      <c r="M90" s="319"/>
      <c r="N90" s="374"/>
      <c r="O90" s="319"/>
      <c r="P90" s="374"/>
      <c r="Q90" s="319"/>
      <c r="R90" s="374"/>
      <c r="S90" s="319"/>
      <c r="T90" s="374"/>
      <c r="U90" s="319"/>
      <c r="V90" s="374"/>
      <c r="W90" s="319"/>
      <c r="X90" s="374"/>
      <c r="Y90" s="319"/>
      <c r="Z90" s="374"/>
      <c r="AA90" s="319"/>
      <c r="AB90" s="374"/>
      <c r="AC90" s="319"/>
      <c r="AD90" s="374"/>
      <c r="AE90" s="375"/>
      <c r="AF90" s="319"/>
      <c r="AG90" s="374"/>
    </row>
    <row r="91" spans="1:33" ht="23.25" customHeight="1" x14ac:dyDescent="0.25">
      <c r="B91" s="995" t="s">
        <v>0</v>
      </c>
      <c r="C91" s="995"/>
      <c r="D91" s="996" t="s">
        <v>127</v>
      </c>
      <c r="E91" s="997"/>
      <c r="F91" s="997"/>
      <c r="G91" s="997"/>
      <c r="H91" s="997"/>
      <c r="I91" s="997"/>
      <c r="J91" s="998"/>
      <c r="K91" s="310"/>
      <c r="L91" s="307"/>
      <c r="M91" s="307"/>
      <c r="N91" s="307"/>
      <c r="O91" s="307"/>
      <c r="P91" s="307"/>
      <c r="Q91" s="307"/>
      <c r="R91" s="307"/>
      <c r="S91" s="307"/>
      <c r="T91" s="307"/>
      <c r="U91" s="307"/>
      <c r="V91" s="307"/>
      <c r="W91" s="307"/>
      <c r="X91" s="307"/>
      <c r="Y91" s="307"/>
      <c r="Z91" s="307"/>
      <c r="AA91" s="307"/>
      <c r="AB91" s="307"/>
      <c r="AC91" s="307"/>
      <c r="AD91" s="307"/>
      <c r="AE91" s="319"/>
      <c r="AF91" s="418"/>
      <c r="AG91" s="418"/>
    </row>
    <row r="92" spans="1:33" ht="21.75" customHeight="1" x14ac:dyDescent="0.2">
      <c r="B92" s="999" t="str">
        <f>IF(COUNTIF(E94:E113,"err")&gt;0,"グレードと一致しない型番があります。財団掲載型番を確認して下さい。","")</f>
        <v/>
      </c>
      <c r="C92" s="999"/>
      <c r="D92" s="999"/>
      <c r="E92" s="999"/>
      <c r="F92" s="999"/>
      <c r="G92" s="999"/>
      <c r="H92" s="999"/>
      <c r="I92" s="999"/>
      <c r="J92" s="999"/>
      <c r="K92" s="332" t="s">
        <v>13</v>
      </c>
      <c r="L92" s="307"/>
      <c r="M92" s="307"/>
      <c r="N92" s="307"/>
      <c r="O92" s="307"/>
      <c r="P92" s="307"/>
      <c r="Q92" s="307"/>
      <c r="R92" s="307"/>
      <c r="S92" s="307"/>
      <c r="T92" s="307"/>
      <c r="U92" s="307"/>
      <c r="V92" s="307"/>
      <c r="W92" s="307"/>
      <c r="X92" s="307"/>
      <c r="Y92" s="307"/>
      <c r="Z92" s="307"/>
      <c r="AA92" s="307"/>
      <c r="AB92" s="307"/>
      <c r="AC92" s="307"/>
      <c r="AD92" s="307"/>
      <c r="AE92" s="319"/>
      <c r="AF92" s="307"/>
      <c r="AG92" s="307"/>
    </row>
    <row r="93" spans="1:33" s="333" customFormat="1" ht="25.5" customHeight="1" thickBot="1" x14ac:dyDescent="0.25">
      <c r="B93" s="1028" t="s">
        <v>1</v>
      </c>
      <c r="C93" s="1029"/>
      <c r="D93" s="429" t="s">
        <v>151</v>
      </c>
      <c r="E93" s="430" t="s">
        <v>50</v>
      </c>
      <c r="F93" s="1030" t="s">
        <v>16</v>
      </c>
      <c r="G93" s="1030"/>
      <c r="H93" s="1030"/>
      <c r="I93" s="1029"/>
      <c r="J93" s="430" t="s">
        <v>3</v>
      </c>
      <c r="K93" s="431" t="s">
        <v>43</v>
      </c>
      <c r="L93" s="430" t="s">
        <v>5</v>
      </c>
      <c r="M93" s="431" t="s">
        <v>43</v>
      </c>
      <c r="N93" s="430" t="s">
        <v>5</v>
      </c>
      <c r="O93" s="431" t="s">
        <v>43</v>
      </c>
      <c r="P93" s="430" t="s">
        <v>5</v>
      </c>
      <c r="Q93" s="431" t="s">
        <v>43</v>
      </c>
      <c r="R93" s="430" t="s">
        <v>5</v>
      </c>
      <c r="S93" s="431" t="s">
        <v>43</v>
      </c>
      <c r="T93" s="430" t="s">
        <v>5</v>
      </c>
      <c r="U93" s="431" t="s">
        <v>43</v>
      </c>
      <c r="V93" s="430" t="s">
        <v>5</v>
      </c>
      <c r="W93" s="431" t="s">
        <v>43</v>
      </c>
      <c r="X93" s="430" t="s">
        <v>5</v>
      </c>
      <c r="Y93" s="431" t="s">
        <v>43</v>
      </c>
      <c r="Z93" s="430" t="s">
        <v>5</v>
      </c>
      <c r="AA93" s="431" t="s">
        <v>43</v>
      </c>
      <c r="AB93" s="430" t="s">
        <v>5</v>
      </c>
      <c r="AC93" s="431" t="s">
        <v>43</v>
      </c>
      <c r="AD93" s="430" t="s">
        <v>5</v>
      </c>
      <c r="AE93" s="337"/>
      <c r="AF93" s="338" t="s">
        <v>54</v>
      </c>
      <c r="AG93" s="339" t="s">
        <v>55</v>
      </c>
    </row>
    <row r="94" spans="1:33" s="340" customFormat="1" ht="21" customHeight="1" thickTop="1" x14ac:dyDescent="0.2">
      <c r="A94" s="340" t="str">
        <f>IF(D94="","",MAX($A$93:$A93)+1)</f>
        <v/>
      </c>
      <c r="B94" s="1020"/>
      <c r="C94" s="1021"/>
      <c r="D94" s="419"/>
      <c r="E94" s="432" t="str">
        <f>IF(D94="","",IF(AND(LEFT(D94,1)&amp;RIGHT(D94,1)&lt;&gt;"W6"),"err",LEFT(D94,1)&amp;RIGHT(D94,1)))</f>
        <v/>
      </c>
      <c r="F94" s="343"/>
      <c r="G94" s="344" t="s">
        <v>2</v>
      </c>
      <c r="H94" s="343"/>
      <c r="I94" s="345" t="s">
        <v>4</v>
      </c>
      <c r="J94" s="421" t="str">
        <f>IF(AND(F94&lt;&gt;"",H94&lt;&gt;""),ROUNDDOWN(F94*H94/1000000,2),"")</f>
        <v/>
      </c>
      <c r="K94" s="347"/>
      <c r="L94" s="346">
        <f t="shared" ref="L94:L113" si="43">IF(AND($J94&lt;&gt;"",K94&lt;&gt;""),$J94*K94,0)</f>
        <v>0</v>
      </c>
      <c r="M94" s="347"/>
      <c r="N94" s="346">
        <f t="shared" ref="N94:N113" si="44">IF(AND($J94&lt;&gt;"",M94&lt;&gt;""),$J94*M94,0)</f>
        <v>0</v>
      </c>
      <c r="O94" s="347"/>
      <c r="P94" s="346">
        <f t="shared" ref="P94:P113" si="45">IF(AND($J94&lt;&gt;"",O94&lt;&gt;""),$J94*O94,0)</f>
        <v>0</v>
      </c>
      <c r="Q94" s="347"/>
      <c r="R94" s="346">
        <f t="shared" ref="R94:R113" si="46">IF(AND($J94&lt;&gt;"",Q94&lt;&gt;""),$J94*Q94,0)</f>
        <v>0</v>
      </c>
      <c r="S94" s="347"/>
      <c r="T94" s="346">
        <f t="shared" ref="T94:T113" si="47">IF(AND($J94&lt;&gt;"",S94&lt;&gt;""),$J94*S94,0)</f>
        <v>0</v>
      </c>
      <c r="U94" s="347"/>
      <c r="V94" s="346">
        <f t="shared" ref="V94:V113" si="48">IF(AND($J94&lt;&gt;"",U94&lt;&gt;""),$J94*U94,0)</f>
        <v>0</v>
      </c>
      <c r="W94" s="347"/>
      <c r="X94" s="346">
        <f t="shared" ref="X94:X113" si="49">IF(AND($J94&lt;&gt;"",W94&lt;&gt;""),$J94*W94,0)</f>
        <v>0</v>
      </c>
      <c r="Y94" s="347"/>
      <c r="Z94" s="346">
        <f t="shared" ref="Z94:Z113" si="50">IF(AND($J94&lt;&gt;"",Y94&lt;&gt;""),$J94*Y94,0)</f>
        <v>0</v>
      </c>
      <c r="AA94" s="347"/>
      <c r="AB94" s="346">
        <f t="shared" ref="AB94:AB113" si="51">IF(AND($J94&lt;&gt;"",AA94&lt;&gt;""),$J94*AA94,0)</f>
        <v>0</v>
      </c>
      <c r="AC94" s="347"/>
      <c r="AD94" s="346">
        <f t="shared" ref="AD94:AD113" si="52">IF(AND($J94&lt;&gt;"",AC94&lt;&gt;""),$J94*AC94,0)</f>
        <v>0</v>
      </c>
      <c r="AE94" s="348"/>
      <c r="AF94" s="383">
        <f>SUM(K94*$K$8,M94*$M$8,O94*$O$8,Q94*$Q$8,S94*$S$8,U94*$U$8,W94*$W$8,Y94*$Y$8,AA94*$AA$8,AC94*$AC$8)</f>
        <v>0</v>
      </c>
      <c r="AG94" s="384">
        <f>SUM(L94*$K$8,N94*$M$8,P94*$O$8,R94*$Q$8,T94*$S$8,V94*$U$8,X94*$W$8,Z94*$Y$8,AB94*$AA$8,AD94*$AC$8)</f>
        <v>0</v>
      </c>
    </row>
    <row r="95" spans="1:33" s="340" customFormat="1" ht="21" customHeight="1" x14ac:dyDescent="0.2">
      <c r="A95" s="340" t="str">
        <f>IF(D95="","",MAX($A$93:$A94)+1)</f>
        <v/>
      </c>
      <c r="B95" s="1022"/>
      <c r="C95" s="1023"/>
      <c r="D95" s="422"/>
      <c r="E95" s="433" t="str">
        <f t="shared" ref="E95:E113" si="53">IF(D95="","",IF(AND(LEFT(D95,1)&amp;RIGHT(D95,1)&lt;&gt;"W6"),"err",LEFT(D95,1)&amp;RIGHT(D95,1)))</f>
        <v/>
      </c>
      <c r="F95" s="353"/>
      <c r="G95" s="354" t="s">
        <v>2</v>
      </c>
      <c r="H95" s="353"/>
      <c r="I95" s="355" t="s">
        <v>4</v>
      </c>
      <c r="J95" s="424" t="str">
        <f t="shared" ref="J95:J113" si="54">IF(AND(F95&lt;&gt;"",H95&lt;&gt;""),ROUNDDOWN(F95*H95/1000000,2),"")</f>
        <v/>
      </c>
      <c r="K95" s="357"/>
      <c r="L95" s="356">
        <f t="shared" si="43"/>
        <v>0</v>
      </c>
      <c r="M95" s="357"/>
      <c r="N95" s="356">
        <f t="shared" si="44"/>
        <v>0</v>
      </c>
      <c r="O95" s="357"/>
      <c r="P95" s="356">
        <f t="shared" si="45"/>
        <v>0</v>
      </c>
      <c r="Q95" s="357"/>
      <c r="R95" s="356">
        <f t="shared" si="46"/>
        <v>0</v>
      </c>
      <c r="S95" s="357"/>
      <c r="T95" s="356">
        <f t="shared" si="47"/>
        <v>0</v>
      </c>
      <c r="U95" s="357"/>
      <c r="V95" s="356">
        <f t="shared" si="48"/>
        <v>0</v>
      </c>
      <c r="W95" s="357"/>
      <c r="X95" s="356">
        <f t="shared" si="49"/>
        <v>0</v>
      </c>
      <c r="Y95" s="357"/>
      <c r="Z95" s="356">
        <f t="shared" si="50"/>
        <v>0</v>
      </c>
      <c r="AA95" s="357"/>
      <c r="AB95" s="356">
        <f t="shared" si="51"/>
        <v>0</v>
      </c>
      <c r="AC95" s="357"/>
      <c r="AD95" s="356">
        <f t="shared" si="52"/>
        <v>0</v>
      </c>
      <c r="AE95" s="358"/>
      <c r="AF95" s="383">
        <f t="shared" ref="AF95:AG113" si="55">SUM(K95*$K$8,M95*$M$8,O95*$O$8,Q95*$Q$8,S95*$S$8,U95*$U$8,W95*$W$8,Y95*$Y$8,AA95*$AA$8,AC95*$AC$8)</f>
        <v>0</v>
      </c>
      <c r="AG95" s="384">
        <f t="shared" si="55"/>
        <v>0</v>
      </c>
    </row>
    <row r="96" spans="1:33" s="340" customFormat="1" ht="21" customHeight="1" x14ac:dyDescent="0.2">
      <c r="A96" s="340" t="str">
        <f>IF(D96="","",MAX($A$93:$A95)+1)</f>
        <v/>
      </c>
      <c r="B96" s="1022"/>
      <c r="C96" s="1023"/>
      <c r="D96" s="422"/>
      <c r="E96" s="433" t="str">
        <f t="shared" si="53"/>
        <v/>
      </c>
      <c r="F96" s="353"/>
      <c r="G96" s="354" t="s">
        <v>2</v>
      </c>
      <c r="H96" s="353"/>
      <c r="I96" s="355" t="s">
        <v>4</v>
      </c>
      <c r="J96" s="424" t="str">
        <f t="shared" si="54"/>
        <v/>
      </c>
      <c r="K96" s="357"/>
      <c r="L96" s="356">
        <f t="shared" si="43"/>
        <v>0</v>
      </c>
      <c r="M96" s="357"/>
      <c r="N96" s="356">
        <f t="shared" si="44"/>
        <v>0</v>
      </c>
      <c r="O96" s="357"/>
      <c r="P96" s="356">
        <f t="shared" si="45"/>
        <v>0</v>
      </c>
      <c r="Q96" s="357"/>
      <c r="R96" s="356">
        <f t="shared" si="46"/>
        <v>0</v>
      </c>
      <c r="S96" s="357"/>
      <c r="T96" s="356">
        <f t="shared" si="47"/>
        <v>0</v>
      </c>
      <c r="U96" s="357"/>
      <c r="V96" s="356">
        <f t="shared" si="48"/>
        <v>0</v>
      </c>
      <c r="W96" s="357"/>
      <c r="X96" s="356">
        <f t="shared" si="49"/>
        <v>0</v>
      </c>
      <c r="Y96" s="357"/>
      <c r="Z96" s="356">
        <f t="shared" si="50"/>
        <v>0</v>
      </c>
      <c r="AA96" s="357"/>
      <c r="AB96" s="356">
        <f t="shared" si="51"/>
        <v>0</v>
      </c>
      <c r="AC96" s="357"/>
      <c r="AD96" s="356">
        <f t="shared" si="52"/>
        <v>0</v>
      </c>
      <c r="AE96" s="358"/>
      <c r="AF96" s="383">
        <f t="shared" si="55"/>
        <v>0</v>
      </c>
      <c r="AG96" s="384">
        <f t="shared" si="55"/>
        <v>0</v>
      </c>
    </row>
    <row r="97" spans="1:33" s="340" customFormat="1" ht="21" customHeight="1" x14ac:dyDescent="0.2">
      <c r="A97" s="340" t="str">
        <f>IF(D97="","",MAX($A$93:$A96)+1)</f>
        <v/>
      </c>
      <c r="B97" s="1022"/>
      <c r="C97" s="1023"/>
      <c r="D97" s="422"/>
      <c r="E97" s="433" t="str">
        <f t="shared" si="53"/>
        <v/>
      </c>
      <c r="F97" s="353"/>
      <c r="G97" s="354" t="s">
        <v>2</v>
      </c>
      <c r="H97" s="353"/>
      <c r="I97" s="355" t="s">
        <v>4</v>
      </c>
      <c r="J97" s="424" t="str">
        <f t="shared" si="54"/>
        <v/>
      </c>
      <c r="K97" s="357"/>
      <c r="L97" s="356">
        <f t="shared" si="43"/>
        <v>0</v>
      </c>
      <c r="M97" s="357"/>
      <c r="N97" s="356">
        <f t="shared" si="44"/>
        <v>0</v>
      </c>
      <c r="O97" s="357"/>
      <c r="P97" s="356">
        <f t="shared" si="45"/>
        <v>0</v>
      </c>
      <c r="Q97" s="357"/>
      <c r="R97" s="356">
        <f t="shared" si="46"/>
        <v>0</v>
      </c>
      <c r="S97" s="357"/>
      <c r="T97" s="356">
        <f t="shared" si="47"/>
        <v>0</v>
      </c>
      <c r="U97" s="357"/>
      <c r="V97" s="356">
        <f t="shared" si="48"/>
        <v>0</v>
      </c>
      <c r="W97" s="357"/>
      <c r="X97" s="356">
        <f t="shared" si="49"/>
        <v>0</v>
      </c>
      <c r="Y97" s="357"/>
      <c r="Z97" s="356">
        <f t="shared" si="50"/>
        <v>0</v>
      </c>
      <c r="AA97" s="357"/>
      <c r="AB97" s="356">
        <f t="shared" si="51"/>
        <v>0</v>
      </c>
      <c r="AC97" s="357"/>
      <c r="AD97" s="356">
        <f t="shared" si="52"/>
        <v>0</v>
      </c>
      <c r="AE97" s="358"/>
      <c r="AF97" s="383">
        <f t="shared" si="55"/>
        <v>0</v>
      </c>
      <c r="AG97" s="384">
        <f t="shared" si="55"/>
        <v>0</v>
      </c>
    </row>
    <row r="98" spans="1:33" s="340" customFormat="1" ht="21" customHeight="1" x14ac:dyDescent="0.2">
      <c r="A98" s="340" t="str">
        <f>IF(D98="","",MAX($A$93:$A97)+1)</f>
        <v/>
      </c>
      <c r="B98" s="1022"/>
      <c r="C98" s="1023"/>
      <c r="D98" s="422"/>
      <c r="E98" s="433" t="str">
        <f t="shared" si="53"/>
        <v/>
      </c>
      <c r="F98" s="353"/>
      <c r="G98" s="354" t="s">
        <v>2</v>
      </c>
      <c r="H98" s="353"/>
      <c r="I98" s="355" t="s">
        <v>4</v>
      </c>
      <c r="J98" s="424" t="str">
        <f t="shared" si="54"/>
        <v/>
      </c>
      <c r="K98" s="357"/>
      <c r="L98" s="356">
        <f t="shared" si="43"/>
        <v>0</v>
      </c>
      <c r="M98" s="357"/>
      <c r="N98" s="356">
        <f t="shared" si="44"/>
        <v>0</v>
      </c>
      <c r="O98" s="357"/>
      <c r="P98" s="356">
        <f t="shared" si="45"/>
        <v>0</v>
      </c>
      <c r="Q98" s="357"/>
      <c r="R98" s="356">
        <f t="shared" si="46"/>
        <v>0</v>
      </c>
      <c r="S98" s="357"/>
      <c r="T98" s="356">
        <f t="shared" si="47"/>
        <v>0</v>
      </c>
      <c r="U98" s="357"/>
      <c r="V98" s="356">
        <f t="shared" si="48"/>
        <v>0</v>
      </c>
      <c r="W98" s="357"/>
      <c r="X98" s="356">
        <f t="shared" si="49"/>
        <v>0</v>
      </c>
      <c r="Y98" s="357"/>
      <c r="Z98" s="356">
        <f t="shared" si="50"/>
        <v>0</v>
      </c>
      <c r="AA98" s="357"/>
      <c r="AB98" s="356">
        <f t="shared" si="51"/>
        <v>0</v>
      </c>
      <c r="AC98" s="357"/>
      <c r="AD98" s="356">
        <f t="shared" si="52"/>
        <v>0</v>
      </c>
      <c r="AE98" s="358"/>
      <c r="AF98" s="383">
        <f t="shared" si="55"/>
        <v>0</v>
      </c>
      <c r="AG98" s="384">
        <f t="shared" si="55"/>
        <v>0</v>
      </c>
    </row>
    <row r="99" spans="1:33" s="340" customFormat="1" ht="21" customHeight="1" x14ac:dyDescent="0.2">
      <c r="A99" s="340" t="str">
        <f>IF(D99="","",MAX($A$93:$A98)+1)</f>
        <v/>
      </c>
      <c r="B99" s="1022"/>
      <c r="C99" s="1023"/>
      <c r="D99" s="422"/>
      <c r="E99" s="433" t="str">
        <f t="shared" si="53"/>
        <v/>
      </c>
      <c r="F99" s="353"/>
      <c r="G99" s="354" t="s">
        <v>2</v>
      </c>
      <c r="H99" s="353"/>
      <c r="I99" s="355" t="s">
        <v>4</v>
      </c>
      <c r="J99" s="424" t="str">
        <f t="shared" si="54"/>
        <v/>
      </c>
      <c r="K99" s="357"/>
      <c r="L99" s="356">
        <f t="shared" si="43"/>
        <v>0</v>
      </c>
      <c r="M99" s="357"/>
      <c r="N99" s="356">
        <f t="shared" si="44"/>
        <v>0</v>
      </c>
      <c r="O99" s="357"/>
      <c r="P99" s="356">
        <f t="shared" si="45"/>
        <v>0</v>
      </c>
      <c r="Q99" s="357"/>
      <c r="R99" s="356">
        <f t="shared" si="46"/>
        <v>0</v>
      </c>
      <c r="S99" s="357"/>
      <c r="T99" s="356">
        <f t="shared" si="47"/>
        <v>0</v>
      </c>
      <c r="U99" s="357"/>
      <c r="V99" s="356">
        <f t="shared" si="48"/>
        <v>0</v>
      </c>
      <c r="W99" s="357"/>
      <c r="X99" s="356">
        <f t="shared" si="49"/>
        <v>0</v>
      </c>
      <c r="Y99" s="357"/>
      <c r="Z99" s="356">
        <f t="shared" si="50"/>
        <v>0</v>
      </c>
      <c r="AA99" s="357"/>
      <c r="AB99" s="356">
        <f t="shared" si="51"/>
        <v>0</v>
      </c>
      <c r="AC99" s="357"/>
      <c r="AD99" s="356">
        <f t="shared" si="52"/>
        <v>0</v>
      </c>
      <c r="AE99" s="358"/>
      <c r="AF99" s="383">
        <f t="shared" si="55"/>
        <v>0</v>
      </c>
      <c r="AG99" s="384">
        <f t="shared" si="55"/>
        <v>0</v>
      </c>
    </row>
    <row r="100" spans="1:33" s="340" customFormat="1" ht="21" customHeight="1" x14ac:dyDescent="0.2">
      <c r="A100" s="340" t="str">
        <f>IF(D100="","",MAX($A$93:$A99)+1)</f>
        <v/>
      </c>
      <c r="B100" s="1022"/>
      <c r="C100" s="1023"/>
      <c r="D100" s="422"/>
      <c r="E100" s="433" t="str">
        <f t="shared" si="53"/>
        <v/>
      </c>
      <c r="F100" s="353"/>
      <c r="G100" s="354" t="s">
        <v>2</v>
      </c>
      <c r="H100" s="353"/>
      <c r="I100" s="355" t="s">
        <v>4</v>
      </c>
      <c r="J100" s="424" t="str">
        <f t="shared" si="54"/>
        <v/>
      </c>
      <c r="K100" s="357"/>
      <c r="L100" s="356">
        <f t="shared" si="43"/>
        <v>0</v>
      </c>
      <c r="M100" s="357"/>
      <c r="N100" s="356">
        <f t="shared" si="44"/>
        <v>0</v>
      </c>
      <c r="O100" s="357"/>
      <c r="P100" s="356">
        <f t="shared" si="45"/>
        <v>0</v>
      </c>
      <c r="Q100" s="357"/>
      <c r="R100" s="356">
        <f t="shared" si="46"/>
        <v>0</v>
      </c>
      <c r="S100" s="357"/>
      <c r="T100" s="356">
        <f t="shared" si="47"/>
        <v>0</v>
      </c>
      <c r="U100" s="357"/>
      <c r="V100" s="356">
        <f t="shared" si="48"/>
        <v>0</v>
      </c>
      <c r="W100" s="357"/>
      <c r="X100" s="356">
        <f t="shared" si="49"/>
        <v>0</v>
      </c>
      <c r="Y100" s="357"/>
      <c r="Z100" s="356">
        <f t="shared" si="50"/>
        <v>0</v>
      </c>
      <c r="AA100" s="357"/>
      <c r="AB100" s="356">
        <f t="shared" si="51"/>
        <v>0</v>
      </c>
      <c r="AC100" s="357"/>
      <c r="AD100" s="356">
        <f t="shared" si="52"/>
        <v>0</v>
      </c>
      <c r="AE100" s="358"/>
      <c r="AF100" s="383">
        <f t="shared" si="55"/>
        <v>0</v>
      </c>
      <c r="AG100" s="384">
        <f t="shared" si="55"/>
        <v>0</v>
      </c>
    </row>
    <row r="101" spans="1:33" s="340" customFormat="1" ht="21" customHeight="1" x14ac:dyDescent="0.2">
      <c r="A101" s="340" t="str">
        <f>IF(D101="","",MAX($A$93:$A100)+1)</f>
        <v/>
      </c>
      <c r="B101" s="1022"/>
      <c r="C101" s="1023"/>
      <c r="D101" s="422"/>
      <c r="E101" s="433" t="str">
        <f t="shared" si="53"/>
        <v/>
      </c>
      <c r="F101" s="353"/>
      <c r="G101" s="354" t="s">
        <v>2</v>
      </c>
      <c r="H101" s="353"/>
      <c r="I101" s="355" t="s">
        <v>4</v>
      </c>
      <c r="J101" s="424" t="str">
        <f t="shared" si="54"/>
        <v/>
      </c>
      <c r="K101" s="357"/>
      <c r="L101" s="356">
        <f t="shared" si="43"/>
        <v>0</v>
      </c>
      <c r="M101" s="357"/>
      <c r="N101" s="356">
        <f t="shared" si="44"/>
        <v>0</v>
      </c>
      <c r="O101" s="357"/>
      <c r="P101" s="356">
        <f t="shared" si="45"/>
        <v>0</v>
      </c>
      <c r="Q101" s="357"/>
      <c r="R101" s="356">
        <f t="shared" si="46"/>
        <v>0</v>
      </c>
      <c r="S101" s="357"/>
      <c r="T101" s="356">
        <f t="shared" si="47"/>
        <v>0</v>
      </c>
      <c r="U101" s="357"/>
      <c r="V101" s="356">
        <f t="shared" si="48"/>
        <v>0</v>
      </c>
      <c r="W101" s="357"/>
      <c r="X101" s="356">
        <f t="shared" si="49"/>
        <v>0</v>
      </c>
      <c r="Y101" s="357"/>
      <c r="Z101" s="356">
        <f t="shared" si="50"/>
        <v>0</v>
      </c>
      <c r="AA101" s="357"/>
      <c r="AB101" s="356">
        <f t="shared" si="51"/>
        <v>0</v>
      </c>
      <c r="AC101" s="357"/>
      <c r="AD101" s="356">
        <f t="shared" si="52"/>
        <v>0</v>
      </c>
      <c r="AE101" s="358"/>
      <c r="AF101" s="383">
        <f t="shared" si="55"/>
        <v>0</v>
      </c>
      <c r="AG101" s="384">
        <f t="shared" si="55"/>
        <v>0</v>
      </c>
    </row>
    <row r="102" spans="1:33" s="340" customFormat="1" ht="21" customHeight="1" x14ac:dyDescent="0.2">
      <c r="A102" s="340" t="str">
        <f>IF(D102="","",MAX($A$93:$A101)+1)</f>
        <v/>
      </c>
      <c r="B102" s="1022"/>
      <c r="C102" s="1023"/>
      <c r="D102" s="422"/>
      <c r="E102" s="433" t="str">
        <f t="shared" si="53"/>
        <v/>
      </c>
      <c r="F102" s="353"/>
      <c r="G102" s="354" t="s">
        <v>2</v>
      </c>
      <c r="H102" s="353"/>
      <c r="I102" s="355" t="s">
        <v>4</v>
      </c>
      <c r="J102" s="424" t="str">
        <f t="shared" si="54"/>
        <v/>
      </c>
      <c r="K102" s="357"/>
      <c r="L102" s="356">
        <f t="shared" si="43"/>
        <v>0</v>
      </c>
      <c r="M102" s="357"/>
      <c r="N102" s="356">
        <f t="shared" si="44"/>
        <v>0</v>
      </c>
      <c r="O102" s="357"/>
      <c r="P102" s="356">
        <f t="shared" si="45"/>
        <v>0</v>
      </c>
      <c r="Q102" s="357"/>
      <c r="R102" s="356">
        <f t="shared" si="46"/>
        <v>0</v>
      </c>
      <c r="S102" s="357"/>
      <c r="T102" s="356">
        <f t="shared" si="47"/>
        <v>0</v>
      </c>
      <c r="U102" s="357"/>
      <c r="V102" s="356">
        <f t="shared" si="48"/>
        <v>0</v>
      </c>
      <c r="W102" s="357"/>
      <c r="X102" s="356">
        <f t="shared" si="49"/>
        <v>0</v>
      </c>
      <c r="Y102" s="357"/>
      <c r="Z102" s="356">
        <f t="shared" si="50"/>
        <v>0</v>
      </c>
      <c r="AA102" s="357"/>
      <c r="AB102" s="356">
        <f t="shared" si="51"/>
        <v>0</v>
      </c>
      <c r="AC102" s="357"/>
      <c r="AD102" s="356">
        <f t="shared" si="52"/>
        <v>0</v>
      </c>
      <c r="AE102" s="358"/>
      <c r="AF102" s="383">
        <f t="shared" si="55"/>
        <v>0</v>
      </c>
      <c r="AG102" s="384">
        <f t="shared" si="55"/>
        <v>0</v>
      </c>
    </row>
    <row r="103" spans="1:33" s="340" customFormat="1" ht="21" customHeight="1" x14ac:dyDescent="0.2">
      <c r="A103" s="340" t="str">
        <f>IF(D103="","",MAX($A$93:$A102)+1)</f>
        <v/>
      </c>
      <c r="B103" s="1022"/>
      <c r="C103" s="1023"/>
      <c r="D103" s="422"/>
      <c r="E103" s="433" t="str">
        <f t="shared" si="53"/>
        <v/>
      </c>
      <c r="F103" s="353"/>
      <c r="G103" s="354" t="s">
        <v>2</v>
      </c>
      <c r="H103" s="353"/>
      <c r="I103" s="355" t="s">
        <v>4</v>
      </c>
      <c r="J103" s="424" t="str">
        <f t="shared" si="54"/>
        <v/>
      </c>
      <c r="K103" s="357"/>
      <c r="L103" s="356">
        <f t="shared" si="43"/>
        <v>0</v>
      </c>
      <c r="M103" s="357"/>
      <c r="N103" s="356">
        <f t="shared" si="44"/>
        <v>0</v>
      </c>
      <c r="O103" s="357"/>
      <c r="P103" s="356">
        <f t="shared" si="45"/>
        <v>0</v>
      </c>
      <c r="Q103" s="357"/>
      <c r="R103" s="356">
        <f t="shared" si="46"/>
        <v>0</v>
      </c>
      <c r="S103" s="357"/>
      <c r="T103" s="356">
        <f t="shared" si="47"/>
        <v>0</v>
      </c>
      <c r="U103" s="357"/>
      <c r="V103" s="356">
        <f t="shared" si="48"/>
        <v>0</v>
      </c>
      <c r="W103" s="357"/>
      <c r="X103" s="356">
        <f t="shared" si="49"/>
        <v>0</v>
      </c>
      <c r="Y103" s="357"/>
      <c r="Z103" s="356">
        <f t="shared" si="50"/>
        <v>0</v>
      </c>
      <c r="AA103" s="357"/>
      <c r="AB103" s="356">
        <f t="shared" si="51"/>
        <v>0</v>
      </c>
      <c r="AC103" s="357"/>
      <c r="AD103" s="356">
        <f t="shared" si="52"/>
        <v>0</v>
      </c>
      <c r="AE103" s="358"/>
      <c r="AF103" s="383">
        <f t="shared" si="55"/>
        <v>0</v>
      </c>
      <c r="AG103" s="384">
        <f t="shared" si="55"/>
        <v>0</v>
      </c>
    </row>
    <row r="104" spans="1:33" s="340" customFormat="1" ht="21" customHeight="1" x14ac:dyDescent="0.2">
      <c r="A104" s="340" t="str">
        <f>IF(D104="","",MAX($A$93:$A103)+1)</f>
        <v/>
      </c>
      <c r="B104" s="1022"/>
      <c r="C104" s="1023"/>
      <c r="D104" s="422"/>
      <c r="E104" s="433" t="str">
        <f t="shared" si="53"/>
        <v/>
      </c>
      <c r="F104" s="353"/>
      <c r="G104" s="354" t="s">
        <v>2</v>
      </c>
      <c r="H104" s="353"/>
      <c r="I104" s="355" t="s">
        <v>4</v>
      </c>
      <c r="J104" s="424" t="str">
        <f t="shared" si="54"/>
        <v/>
      </c>
      <c r="K104" s="357"/>
      <c r="L104" s="356">
        <f t="shared" si="43"/>
        <v>0</v>
      </c>
      <c r="M104" s="357"/>
      <c r="N104" s="356">
        <f t="shared" si="44"/>
        <v>0</v>
      </c>
      <c r="O104" s="357"/>
      <c r="P104" s="356">
        <f t="shared" si="45"/>
        <v>0</v>
      </c>
      <c r="Q104" s="357"/>
      <c r="R104" s="356">
        <f t="shared" si="46"/>
        <v>0</v>
      </c>
      <c r="S104" s="357"/>
      <c r="T104" s="356">
        <f t="shared" si="47"/>
        <v>0</v>
      </c>
      <c r="U104" s="357"/>
      <c r="V104" s="356">
        <f t="shared" si="48"/>
        <v>0</v>
      </c>
      <c r="W104" s="357"/>
      <c r="X104" s="356">
        <f t="shared" si="49"/>
        <v>0</v>
      </c>
      <c r="Y104" s="357"/>
      <c r="Z104" s="356">
        <f t="shared" si="50"/>
        <v>0</v>
      </c>
      <c r="AA104" s="357"/>
      <c r="AB104" s="356">
        <f t="shared" si="51"/>
        <v>0</v>
      </c>
      <c r="AC104" s="357"/>
      <c r="AD104" s="356">
        <f t="shared" si="52"/>
        <v>0</v>
      </c>
      <c r="AE104" s="358"/>
      <c r="AF104" s="383">
        <f t="shared" si="55"/>
        <v>0</v>
      </c>
      <c r="AG104" s="384">
        <f t="shared" si="55"/>
        <v>0</v>
      </c>
    </row>
    <row r="105" spans="1:33" s="340" customFormat="1" ht="21" customHeight="1" x14ac:dyDescent="0.2">
      <c r="A105" s="340" t="str">
        <f>IF(D105="","",MAX($A$93:$A104)+1)</f>
        <v/>
      </c>
      <c r="B105" s="1022"/>
      <c r="C105" s="1023"/>
      <c r="D105" s="422"/>
      <c r="E105" s="433" t="str">
        <f t="shared" si="53"/>
        <v/>
      </c>
      <c r="F105" s="353"/>
      <c r="G105" s="354" t="s">
        <v>2</v>
      </c>
      <c r="H105" s="353"/>
      <c r="I105" s="355" t="s">
        <v>4</v>
      </c>
      <c r="J105" s="424" t="str">
        <f t="shared" si="54"/>
        <v/>
      </c>
      <c r="K105" s="357"/>
      <c r="L105" s="356">
        <f t="shared" si="43"/>
        <v>0</v>
      </c>
      <c r="M105" s="357"/>
      <c r="N105" s="356">
        <f t="shared" si="44"/>
        <v>0</v>
      </c>
      <c r="O105" s="357"/>
      <c r="P105" s="356">
        <f t="shared" si="45"/>
        <v>0</v>
      </c>
      <c r="Q105" s="357"/>
      <c r="R105" s="356">
        <f t="shared" si="46"/>
        <v>0</v>
      </c>
      <c r="S105" s="357"/>
      <c r="T105" s="356">
        <f t="shared" si="47"/>
        <v>0</v>
      </c>
      <c r="U105" s="357"/>
      <c r="V105" s="356">
        <f t="shared" si="48"/>
        <v>0</v>
      </c>
      <c r="W105" s="357"/>
      <c r="X105" s="356">
        <f t="shared" si="49"/>
        <v>0</v>
      </c>
      <c r="Y105" s="357"/>
      <c r="Z105" s="356">
        <f t="shared" si="50"/>
        <v>0</v>
      </c>
      <c r="AA105" s="357"/>
      <c r="AB105" s="356">
        <f t="shared" si="51"/>
        <v>0</v>
      </c>
      <c r="AC105" s="357"/>
      <c r="AD105" s="356">
        <f t="shared" si="52"/>
        <v>0</v>
      </c>
      <c r="AE105" s="358"/>
      <c r="AF105" s="383">
        <f t="shared" si="55"/>
        <v>0</v>
      </c>
      <c r="AG105" s="384">
        <f t="shared" si="55"/>
        <v>0</v>
      </c>
    </row>
    <row r="106" spans="1:33" s="340" customFormat="1" ht="21" customHeight="1" x14ac:dyDescent="0.2">
      <c r="A106" s="340" t="str">
        <f>IF(D106="","",MAX($A$93:$A105)+1)</f>
        <v/>
      </c>
      <c r="B106" s="1022"/>
      <c r="C106" s="1023"/>
      <c r="D106" s="422"/>
      <c r="E106" s="433" t="str">
        <f t="shared" si="53"/>
        <v/>
      </c>
      <c r="F106" s="353"/>
      <c r="G106" s="354" t="s">
        <v>2</v>
      </c>
      <c r="H106" s="353"/>
      <c r="I106" s="355" t="s">
        <v>4</v>
      </c>
      <c r="J106" s="424" t="str">
        <f>IF(AND(F106&lt;&gt;"",H106&lt;&gt;""),ROUNDDOWN(F106*H106/1000000,2),"")</f>
        <v/>
      </c>
      <c r="K106" s="357"/>
      <c r="L106" s="356">
        <f t="shared" si="43"/>
        <v>0</v>
      </c>
      <c r="M106" s="357"/>
      <c r="N106" s="356">
        <f t="shared" si="44"/>
        <v>0</v>
      </c>
      <c r="O106" s="357"/>
      <c r="P106" s="356">
        <f t="shared" si="45"/>
        <v>0</v>
      </c>
      <c r="Q106" s="357"/>
      <c r="R106" s="356">
        <f t="shared" si="46"/>
        <v>0</v>
      </c>
      <c r="S106" s="357"/>
      <c r="T106" s="356">
        <f t="shared" si="47"/>
        <v>0</v>
      </c>
      <c r="U106" s="357"/>
      <c r="V106" s="356">
        <f t="shared" si="48"/>
        <v>0</v>
      </c>
      <c r="W106" s="357"/>
      <c r="X106" s="356">
        <f t="shared" si="49"/>
        <v>0</v>
      </c>
      <c r="Y106" s="357"/>
      <c r="Z106" s="356">
        <f t="shared" si="50"/>
        <v>0</v>
      </c>
      <c r="AA106" s="357"/>
      <c r="AB106" s="356">
        <f t="shared" si="51"/>
        <v>0</v>
      </c>
      <c r="AC106" s="357"/>
      <c r="AD106" s="356">
        <f t="shared" si="52"/>
        <v>0</v>
      </c>
      <c r="AE106" s="358"/>
      <c r="AF106" s="383">
        <f t="shared" si="55"/>
        <v>0</v>
      </c>
      <c r="AG106" s="384">
        <f t="shared" si="55"/>
        <v>0</v>
      </c>
    </row>
    <row r="107" spans="1:33" s="340" customFormat="1" ht="21" customHeight="1" x14ac:dyDescent="0.2">
      <c r="A107" s="340" t="str">
        <f>IF(D107="","",MAX($A$93:$A106)+1)</f>
        <v/>
      </c>
      <c r="B107" s="1022"/>
      <c r="C107" s="1023"/>
      <c r="D107" s="422"/>
      <c r="E107" s="433" t="str">
        <f t="shared" si="53"/>
        <v/>
      </c>
      <c r="F107" s="353"/>
      <c r="G107" s="354" t="s">
        <v>2</v>
      </c>
      <c r="H107" s="353"/>
      <c r="I107" s="355" t="s">
        <v>4</v>
      </c>
      <c r="J107" s="424" t="str">
        <f>IF(AND(F107&lt;&gt;"",H107&lt;&gt;""),ROUNDDOWN(F107*H107/1000000,2),"")</f>
        <v/>
      </c>
      <c r="K107" s="357"/>
      <c r="L107" s="356">
        <f t="shared" si="43"/>
        <v>0</v>
      </c>
      <c r="M107" s="357"/>
      <c r="N107" s="356">
        <f t="shared" si="44"/>
        <v>0</v>
      </c>
      <c r="O107" s="357"/>
      <c r="P107" s="356">
        <f t="shared" si="45"/>
        <v>0</v>
      </c>
      <c r="Q107" s="357"/>
      <c r="R107" s="356">
        <f t="shared" si="46"/>
        <v>0</v>
      </c>
      <c r="S107" s="357"/>
      <c r="T107" s="356">
        <f t="shared" si="47"/>
        <v>0</v>
      </c>
      <c r="U107" s="357"/>
      <c r="V107" s="356">
        <f t="shared" si="48"/>
        <v>0</v>
      </c>
      <c r="W107" s="357"/>
      <c r="X107" s="356">
        <f t="shared" si="49"/>
        <v>0</v>
      </c>
      <c r="Y107" s="357"/>
      <c r="Z107" s="356">
        <f t="shared" si="50"/>
        <v>0</v>
      </c>
      <c r="AA107" s="357"/>
      <c r="AB107" s="356">
        <f t="shared" si="51"/>
        <v>0</v>
      </c>
      <c r="AC107" s="357"/>
      <c r="AD107" s="356">
        <f t="shared" si="52"/>
        <v>0</v>
      </c>
      <c r="AE107" s="358"/>
      <c r="AF107" s="383">
        <f t="shared" si="55"/>
        <v>0</v>
      </c>
      <c r="AG107" s="384">
        <f t="shared" si="55"/>
        <v>0</v>
      </c>
    </row>
    <row r="108" spans="1:33" s="340" customFormat="1" ht="21" customHeight="1" x14ac:dyDescent="0.2">
      <c r="A108" s="340" t="str">
        <f>IF(D108="","",MAX($A$93:$A107)+1)</f>
        <v/>
      </c>
      <c r="B108" s="1022"/>
      <c r="C108" s="1023"/>
      <c r="D108" s="422"/>
      <c r="E108" s="433" t="str">
        <f t="shared" si="53"/>
        <v/>
      </c>
      <c r="F108" s="353"/>
      <c r="G108" s="354" t="s">
        <v>2</v>
      </c>
      <c r="H108" s="353"/>
      <c r="I108" s="355" t="s">
        <v>4</v>
      </c>
      <c r="J108" s="424" t="str">
        <f t="shared" si="54"/>
        <v/>
      </c>
      <c r="K108" s="357"/>
      <c r="L108" s="356">
        <f t="shared" si="43"/>
        <v>0</v>
      </c>
      <c r="M108" s="357"/>
      <c r="N108" s="356">
        <f t="shared" si="44"/>
        <v>0</v>
      </c>
      <c r="O108" s="357"/>
      <c r="P108" s="356">
        <f t="shared" si="45"/>
        <v>0</v>
      </c>
      <c r="Q108" s="357"/>
      <c r="R108" s="356">
        <f t="shared" si="46"/>
        <v>0</v>
      </c>
      <c r="S108" s="357"/>
      <c r="T108" s="356">
        <f t="shared" si="47"/>
        <v>0</v>
      </c>
      <c r="U108" s="357"/>
      <c r="V108" s="356">
        <f t="shared" si="48"/>
        <v>0</v>
      </c>
      <c r="W108" s="357"/>
      <c r="X108" s="356">
        <f t="shared" si="49"/>
        <v>0</v>
      </c>
      <c r="Y108" s="357"/>
      <c r="Z108" s="356">
        <f t="shared" si="50"/>
        <v>0</v>
      </c>
      <c r="AA108" s="357"/>
      <c r="AB108" s="356">
        <f t="shared" si="51"/>
        <v>0</v>
      </c>
      <c r="AC108" s="357"/>
      <c r="AD108" s="356">
        <f t="shared" si="52"/>
        <v>0</v>
      </c>
      <c r="AE108" s="358"/>
      <c r="AF108" s="383">
        <f t="shared" si="55"/>
        <v>0</v>
      </c>
      <c r="AG108" s="384">
        <f t="shared" si="55"/>
        <v>0</v>
      </c>
    </row>
    <row r="109" spans="1:33" s="340" customFormat="1" ht="21" customHeight="1" x14ac:dyDescent="0.2">
      <c r="A109" s="340" t="str">
        <f>IF(D109="","",MAX($A$93:$A108)+1)</f>
        <v/>
      </c>
      <c r="B109" s="1022"/>
      <c r="C109" s="1023"/>
      <c r="D109" s="422"/>
      <c r="E109" s="433" t="str">
        <f t="shared" si="53"/>
        <v/>
      </c>
      <c r="F109" s="353"/>
      <c r="G109" s="354" t="s">
        <v>2</v>
      </c>
      <c r="H109" s="353"/>
      <c r="I109" s="355" t="s">
        <v>4</v>
      </c>
      <c r="J109" s="424" t="str">
        <f t="shared" si="54"/>
        <v/>
      </c>
      <c r="K109" s="357"/>
      <c r="L109" s="356">
        <f t="shared" si="43"/>
        <v>0</v>
      </c>
      <c r="M109" s="357"/>
      <c r="N109" s="356">
        <f t="shared" si="44"/>
        <v>0</v>
      </c>
      <c r="O109" s="357"/>
      <c r="P109" s="356">
        <f t="shared" si="45"/>
        <v>0</v>
      </c>
      <c r="Q109" s="357"/>
      <c r="R109" s="356">
        <f t="shared" si="46"/>
        <v>0</v>
      </c>
      <c r="S109" s="357"/>
      <c r="T109" s="356">
        <f t="shared" si="47"/>
        <v>0</v>
      </c>
      <c r="U109" s="357"/>
      <c r="V109" s="356">
        <f t="shared" si="48"/>
        <v>0</v>
      </c>
      <c r="W109" s="357"/>
      <c r="X109" s="356">
        <f t="shared" si="49"/>
        <v>0</v>
      </c>
      <c r="Y109" s="357"/>
      <c r="Z109" s="356">
        <f t="shared" si="50"/>
        <v>0</v>
      </c>
      <c r="AA109" s="357"/>
      <c r="AB109" s="356">
        <f t="shared" si="51"/>
        <v>0</v>
      </c>
      <c r="AC109" s="357"/>
      <c r="AD109" s="356">
        <f t="shared" si="52"/>
        <v>0</v>
      </c>
      <c r="AE109" s="358"/>
      <c r="AF109" s="383">
        <f t="shared" si="55"/>
        <v>0</v>
      </c>
      <c r="AG109" s="384">
        <f t="shared" si="55"/>
        <v>0</v>
      </c>
    </row>
    <row r="110" spans="1:33" s="340" customFormat="1" ht="21" customHeight="1" x14ac:dyDescent="0.2">
      <c r="A110" s="340" t="str">
        <f>IF(D110="","",MAX($A$93:$A109)+1)</f>
        <v/>
      </c>
      <c r="B110" s="1022"/>
      <c r="C110" s="1023"/>
      <c r="D110" s="422"/>
      <c r="E110" s="433" t="str">
        <f t="shared" si="53"/>
        <v/>
      </c>
      <c r="F110" s="353"/>
      <c r="G110" s="354" t="s">
        <v>2</v>
      </c>
      <c r="H110" s="353"/>
      <c r="I110" s="355" t="s">
        <v>4</v>
      </c>
      <c r="J110" s="424" t="str">
        <f t="shared" si="54"/>
        <v/>
      </c>
      <c r="K110" s="357"/>
      <c r="L110" s="356">
        <f t="shared" si="43"/>
        <v>0</v>
      </c>
      <c r="M110" s="357"/>
      <c r="N110" s="356">
        <f t="shared" si="44"/>
        <v>0</v>
      </c>
      <c r="O110" s="357"/>
      <c r="P110" s="356">
        <f t="shared" si="45"/>
        <v>0</v>
      </c>
      <c r="Q110" s="357"/>
      <c r="R110" s="356">
        <f t="shared" si="46"/>
        <v>0</v>
      </c>
      <c r="S110" s="357"/>
      <c r="T110" s="356">
        <f t="shared" si="47"/>
        <v>0</v>
      </c>
      <c r="U110" s="357"/>
      <c r="V110" s="356">
        <f t="shared" si="48"/>
        <v>0</v>
      </c>
      <c r="W110" s="357"/>
      <c r="X110" s="356">
        <f t="shared" si="49"/>
        <v>0</v>
      </c>
      <c r="Y110" s="357"/>
      <c r="Z110" s="356">
        <f t="shared" si="50"/>
        <v>0</v>
      </c>
      <c r="AA110" s="357"/>
      <c r="AB110" s="356">
        <f t="shared" si="51"/>
        <v>0</v>
      </c>
      <c r="AC110" s="357"/>
      <c r="AD110" s="356">
        <f t="shared" si="52"/>
        <v>0</v>
      </c>
      <c r="AE110" s="358"/>
      <c r="AF110" s="383">
        <f t="shared" si="55"/>
        <v>0</v>
      </c>
      <c r="AG110" s="384">
        <f t="shared" si="55"/>
        <v>0</v>
      </c>
    </row>
    <row r="111" spans="1:33" s="340" customFormat="1" ht="21" customHeight="1" x14ac:dyDescent="0.2">
      <c r="A111" s="340" t="str">
        <f>IF(D111="","",MAX($A$93:$A110)+1)</f>
        <v/>
      </c>
      <c r="B111" s="1022"/>
      <c r="C111" s="1023"/>
      <c r="D111" s="422"/>
      <c r="E111" s="433" t="str">
        <f t="shared" si="53"/>
        <v/>
      </c>
      <c r="F111" s="353"/>
      <c r="G111" s="354" t="s">
        <v>2</v>
      </c>
      <c r="H111" s="353"/>
      <c r="I111" s="355" t="s">
        <v>4</v>
      </c>
      <c r="J111" s="424" t="str">
        <f t="shared" si="54"/>
        <v/>
      </c>
      <c r="K111" s="357"/>
      <c r="L111" s="356">
        <f t="shared" si="43"/>
        <v>0</v>
      </c>
      <c r="M111" s="357"/>
      <c r="N111" s="356">
        <f t="shared" si="44"/>
        <v>0</v>
      </c>
      <c r="O111" s="357"/>
      <c r="P111" s="356">
        <f t="shared" si="45"/>
        <v>0</v>
      </c>
      <c r="Q111" s="357"/>
      <c r="R111" s="356">
        <f t="shared" si="46"/>
        <v>0</v>
      </c>
      <c r="S111" s="357"/>
      <c r="T111" s="356">
        <f t="shared" si="47"/>
        <v>0</v>
      </c>
      <c r="U111" s="357"/>
      <c r="V111" s="356">
        <f t="shared" si="48"/>
        <v>0</v>
      </c>
      <c r="W111" s="357"/>
      <c r="X111" s="356">
        <f t="shared" si="49"/>
        <v>0</v>
      </c>
      <c r="Y111" s="357"/>
      <c r="Z111" s="356">
        <f t="shared" si="50"/>
        <v>0</v>
      </c>
      <c r="AA111" s="357"/>
      <c r="AB111" s="356">
        <f t="shared" si="51"/>
        <v>0</v>
      </c>
      <c r="AC111" s="357"/>
      <c r="AD111" s="356">
        <f t="shared" si="52"/>
        <v>0</v>
      </c>
      <c r="AE111" s="358"/>
      <c r="AF111" s="383">
        <f t="shared" si="55"/>
        <v>0</v>
      </c>
      <c r="AG111" s="384">
        <f t="shared" si="55"/>
        <v>0</v>
      </c>
    </row>
    <row r="112" spans="1:33" s="340" customFormat="1" ht="21" customHeight="1" x14ac:dyDescent="0.2">
      <c r="A112" s="340" t="str">
        <f>IF(D112="","",MAX($A$93:$A111)+1)</f>
        <v/>
      </c>
      <c r="B112" s="1022"/>
      <c r="C112" s="1023"/>
      <c r="D112" s="422"/>
      <c r="E112" s="433" t="str">
        <f t="shared" si="53"/>
        <v/>
      </c>
      <c r="F112" s="353"/>
      <c r="G112" s="354" t="s">
        <v>2</v>
      </c>
      <c r="H112" s="353"/>
      <c r="I112" s="355" t="s">
        <v>4</v>
      </c>
      <c r="J112" s="424" t="str">
        <f t="shared" si="54"/>
        <v/>
      </c>
      <c r="K112" s="357"/>
      <c r="L112" s="356">
        <f t="shared" si="43"/>
        <v>0</v>
      </c>
      <c r="M112" s="357"/>
      <c r="N112" s="356">
        <f t="shared" si="44"/>
        <v>0</v>
      </c>
      <c r="O112" s="357"/>
      <c r="P112" s="356">
        <f t="shared" si="45"/>
        <v>0</v>
      </c>
      <c r="Q112" s="357"/>
      <c r="R112" s="356">
        <f t="shared" si="46"/>
        <v>0</v>
      </c>
      <c r="S112" s="357"/>
      <c r="T112" s="356">
        <f t="shared" si="47"/>
        <v>0</v>
      </c>
      <c r="U112" s="357"/>
      <c r="V112" s="356">
        <f t="shared" si="48"/>
        <v>0</v>
      </c>
      <c r="W112" s="357"/>
      <c r="X112" s="356">
        <f t="shared" si="49"/>
        <v>0</v>
      </c>
      <c r="Y112" s="357"/>
      <c r="Z112" s="356">
        <f t="shared" si="50"/>
        <v>0</v>
      </c>
      <c r="AA112" s="357"/>
      <c r="AB112" s="356">
        <f t="shared" si="51"/>
        <v>0</v>
      </c>
      <c r="AC112" s="357"/>
      <c r="AD112" s="356">
        <f t="shared" si="52"/>
        <v>0</v>
      </c>
      <c r="AE112" s="358"/>
      <c r="AF112" s="383">
        <f t="shared" si="55"/>
        <v>0</v>
      </c>
      <c r="AG112" s="384">
        <f t="shared" si="55"/>
        <v>0</v>
      </c>
    </row>
    <row r="113" spans="1:33" s="340" customFormat="1" ht="21" customHeight="1" thickBot="1" x14ac:dyDescent="0.25">
      <c r="A113" s="340" t="str">
        <f>IF(D113="","",MAX($A$93:$A112)+1)</f>
        <v/>
      </c>
      <c r="B113" s="1031"/>
      <c r="C113" s="1032"/>
      <c r="D113" s="425"/>
      <c r="E113" s="434" t="str">
        <f t="shared" si="53"/>
        <v/>
      </c>
      <c r="F113" s="363"/>
      <c r="G113" s="364" t="s">
        <v>2</v>
      </c>
      <c r="H113" s="363"/>
      <c r="I113" s="365" t="s">
        <v>4</v>
      </c>
      <c r="J113" s="427" t="str">
        <f t="shared" si="54"/>
        <v/>
      </c>
      <c r="K113" s="367"/>
      <c r="L113" s="366">
        <f t="shared" si="43"/>
        <v>0</v>
      </c>
      <c r="M113" s="367"/>
      <c r="N113" s="366">
        <f t="shared" si="44"/>
        <v>0</v>
      </c>
      <c r="O113" s="367"/>
      <c r="P113" s="366">
        <f t="shared" si="45"/>
        <v>0</v>
      </c>
      <c r="Q113" s="367"/>
      <c r="R113" s="366">
        <f t="shared" si="46"/>
        <v>0</v>
      </c>
      <c r="S113" s="367"/>
      <c r="T113" s="366">
        <f t="shared" si="47"/>
        <v>0</v>
      </c>
      <c r="U113" s="367"/>
      <c r="V113" s="366">
        <f t="shared" si="48"/>
        <v>0</v>
      </c>
      <c r="W113" s="367"/>
      <c r="X113" s="366">
        <f t="shared" si="49"/>
        <v>0</v>
      </c>
      <c r="Y113" s="367"/>
      <c r="Z113" s="366">
        <f t="shared" si="50"/>
        <v>0</v>
      </c>
      <c r="AA113" s="367"/>
      <c r="AB113" s="366">
        <f t="shared" si="51"/>
        <v>0</v>
      </c>
      <c r="AC113" s="367"/>
      <c r="AD113" s="366">
        <f t="shared" si="52"/>
        <v>0</v>
      </c>
      <c r="AE113" s="358"/>
      <c r="AF113" s="428">
        <f t="shared" si="55"/>
        <v>0</v>
      </c>
      <c r="AG113" s="369">
        <f t="shared" si="55"/>
        <v>0</v>
      </c>
    </row>
    <row r="114" spans="1:33" s="311" customFormat="1" ht="21" customHeight="1" thickTop="1" x14ac:dyDescent="0.2">
      <c r="B114" s="1014" t="s">
        <v>6</v>
      </c>
      <c r="C114" s="1014"/>
      <c r="D114" s="1014"/>
      <c r="E114" s="1014"/>
      <c r="F114" s="1014"/>
      <c r="G114" s="1014"/>
      <c r="H114" s="1014"/>
      <c r="I114" s="1014"/>
      <c r="J114" s="1014"/>
      <c r="K114" s="370">
        <f t="shared" ref="K114:AD114" si="56">SUM(K94:K113)</f>
        <v>0</v>
      </c>
      <c r="L114" s="371">
        <f t="shared" si="56"/>
        <v>0</v>
      </c>
      <c r="M114" s="370">
        <f t="shared" si="56"/>
        <v>0</v>
      </c>
      <c r="N114" s="371">
        <f t="shared" si="56"/>
        <v>0</v>
      </c>
      <c r="O114" s="370">
        <f t="shared" si="56"/>
        <v>0</v>
      </c>
      <c r="P114" s="371">
        <f t="shared" si="56"/>
        <v>0</v>
      </c>
      <c r="Q114" s="370">
        <f t="shared" si="56"/>
        <v>0</v>
      </c>
      <c r="R114" s="371">
        <f t="shared" si="56"/>
        <v>0</v>
      </c>
      <c r="S114" s="370">
        <f t="shared" si="56"/>
        <v>0</v>
      </c>
      <c r="T114" s="371">
        <f t="shared" si="56"/>
        <v>0</v>
      </c>
      <c r="U114" s="370">
        <f t="shared" si="56"/>
        <v>0</v>
      </c>
      <c r="V114" s="371">
        <f t="shared" si="56"/>
        <v>0</v>
      </c>
      <c r="W114" s="370">
        <f t="shared" si="56"/>
        <v>0</v>
      </c>
      <c r="X114" s="371">
        <f t="shared" si="56"/>
        <v>0</v>
      </c>
      <c r="Y114" s="370">
        <f t="shared" si="56"/>
        <v>0</v>
      </c>
      <c r="Z114" s="371">
        <f t="shared" si="56"/>
        <v>0</v>
      </c>
      <c r="AA114" s="370">
        <f t="shared" si="56"/>
        <v>0</v>
      </c>
      <c r="AB114" s="371">
        <f t="shared" si="56"/>
        <v>0</v>
      </c>
      <c r="AC114" s="370">
        <f t="shared" si="56"/>
        <v>0</v>
      </c>
      <c r="AD114" s="371">
        <f t="shared" si="56"/>
        <v>0</v>
      </c>
      <c r="AE114" s="348"/>
      <c r="AF114" s="370">
        <f>SUM(AF94:AF113)</f>
        <v>0</v>
      </c>
      <c r="AG114" s="372">
        <f>SUM(AG94:AG113)</f>
        <v>0</v>
      </c>
    </row>
    <row r="115" spans="1:33" s="311" customFormat="1" ht="19.5" customHeight="1" x14ac:dyDescent="0.2">
      <c r="B115" s="398" t="s">
        <v>83</v>
      </c>
      <c r="C115" s="327"/>
      <c r="D115" s="327"/>
      <c r="E115" s="327"/>
      <c r="F115" s="399"/>
      <c r="G115" s="399"/>
      <c r="H115" s="399"/>
      <c r="I115" s="400"/>
      <c r="J115" s="400"/>
      <c r="K115" s="401"/>
      <c r="L115" s="401"/>
      <c r="M115" s="401"/>
      <c r="N115" s="401"/>
      <c r="O115" s="401"/>
      <c r="P115" s="401"/>
      <c r="Q115" s="401"/>
      <c r="R115" s="401"/>
      <c r="S115" s="401"/>
      <c r="T115" s="401"/>
      <c r="U115" s="401"/>
      <c r="V115" s="401"/>
      <c r="W115" s="401"/>
      <c r="X115" s="401"/>
      <c r="Y115" s="401"/>
      <c r="Z115" s="401"/>
      <c r="AA115" s="401"/>
      <c r="AB115" s="401"/>
      <c r="AC115" s="401"/>
      <c r="AD115" s="401"/>
      <c r="AE115" s="401"/>
      <c r="AF115" s="401"/>
      <c r="AG115" s="401"/>
    </row>
    <row r="116" spans="1:33" s="311" customFormat="1" ht="22.5" customHeight="1" thickBot="1" x14ac:dyDescent="0.25">
      <c r="B116" s="1033" t="s">
        <v>46</v>
      </c>
      <c r="C116" s="1033"/>
      <c r="D116" s="1033"/>
      <c r="E116" s="1033"/>
      <c r="F116" s="1033"/>
      <c r="G116" s="1033"/>
      <c r="H116" s="1033"/>
      <c r="I116" s="1033"/>
      <c r="J116" s="435" t="s">
        <v>47</v>
      </c>
      <c r="K116" s="436" t="s">
        <v>51</v>
      </c>
      <c r="L116" s="437" t="s">
        <v>84</v>
      </c>
      <c r="M116" s="436" t="s">
        <v>51</v>
      </c>
      <c r="N116" s="437" t="s">
        <v>84</v>
      </c>
      <c r="O116" s="436" t="s">
        <v>51</v>
      </c>
      <c r="P116" s="437" t="s">
        <v>84</v>
      </c>
      <c r="Q116" s="436" t="s">
        <v>51</v>
      </c>
      <c r="R116" s="437" t="s">
        <v>84</v>
      </c>
      <c r="S116" s="436" t="s">
        <v>51</v>
      </c>
      <c r="T116" s="437" t="s">
        <v>84</v>
      </c>
      <c r="U116" s="436" t="s">
        <v>51</v>
      </c>
      <c r="V116" s="437" t="s">
        <v>84</v>
      </c>
      <c r="W116" s="436" t="s">
        <v>51</v>
      </c>
      <c r="X116" s="437" t="s">
        <v>84</v>
      </c>
      <c r="Y116" s="436" t="s">
        <v>51</v>
      </c>
      <c r="Z116" s="437" t="s">
        <v>84</v>
      </c>
      <c r="AA116" s="436" t="s">
        <v>51</v>
      </c>
      <c r="AB116" s="437" t="s">
        <v>84</v>
      </c>
      <c r="AC116" s="436" t="s">
        <v>51</v>
      </c>
      <c r="AD116" s="437" t="s">
        <v>84</v>
      </c>
      <c r="AE116" s="401"/>
      <c r="AF116" s="1034" t="s">
        <v>58</v>
      </c>
      <c r="AG116" s="1034"/>
    </row>
    <row r="117" spans="1:33" s="311" customFormat="1" ht="20.25" customHeight="1" thickTop="1" x14ac:dyDescent="0.2">
      <c r="B117" s="1035" t="s">
        <v>104</v>
      </c>
      <c r="C117" s="1035"/>
      <c r="D117" s="1035"/>
      <c r="E117" s="1035"/>
      <c r="F117" s="1035"/>
      <c r="G117" s="1035"/>
      <c r="H117" s="1035"/>
      <c r="I117" s="1035"/>
      <c r="J117" s="438">
        <v>30000</v>
      </c>
      <c r="K117" s="412">
        <f>IF(L89="","",SUMIF($E$79:$E$88,$B$117,L79:L88))</f>
        <v>0</v>
      </c>
      <c r="L117" s="413">
        <f>IF(K117="","",$J$117*K117)</f>
        <v>0</v>
      </c>
      <c r="M117" s="412">
        <f>IF(N89="","",SUMIF($E$79:$E$88,$B$117,N79:N88))</f>
        <v>0</v>
      </c>
      <c r="N117" s="413">
        <f>IF(M117="","",$J$117*M117)</f>
        <v>0</v>
      </c>
      <c r="O117" s="412">
        <f>IF(P89="","",SUMIF($E$79:$E$88,$B$117,P79:P88))</f>
        <v>0</v>
      </c>
      <c r="P117" s="413">
        <f>IF(O117="","",$J$117*O117)</f>
        <v>0</v>
      </c>
      <c r="Q117" s="412">
        <f>IF(R89="","",SUMIF($E$79:$E$88,$B$117,R79:R88))</f>
        <v>0</v>
      </c>
      <c r="R117" s="413">
        <f>IF(Q117="","",$J$117*Q117)</f>
        <v>0</v>
      </c>
      <c r="S117" s="412">
        <f>IF(T89="","",SUMIF($E$79:$E$88,$B$117,T79:T88))</f>
        <v>0</v>
      </c>
      <c r="T117" s="413">
        <f>IF(S117="","",$J$117*S117)</f>
        <v>0</v>
      </c>
      <c r="U117" s="412">
        <f>IF(V89="","",SUMIF($E$79:$E$88,$B$117,V79:V88))</f>
        <v>0</v>
      </c>
      <c r="V117" s="413">
        <f>IF(U117="","",$J$117*U117)</f>
        <v>0</v>
      </c>
      <c r="W117" s="412">
        <f>IF(X89="","",SUMIF($E$79:$E$88,$B$117,X79:X88))</f>
        <v>0</v>
      </c>
      <c r="X117" s="413">
        <f>IF(W117="","",$J$117*W117)</f>
        <v>0</v>
      </c>
      <c r="Y117" s="412">
        <f>IF(Z89="","",SUMIF($E$79:$E$88,$B$117,Z79:Z88))</f>
        <v>0</v>
      </c>
      <c r="Z117" s="413">
        <f>IF(Y117="","",$J$117*Y117)</f>
        <v>0</v>
      </c>
      <c r="AA117" s="412">
        <f>IF(AB89="","",SUMIF($E$79:$E$88,$B$117,AB79:AB88))</f>
        <v>0</v>
      </c>
      <c r="AB117" s="413">
        <f>IF(AA117="","",$J$117*AA117)</f>
        <v>0</v>
      </c>
      <c r="AC117" s="412">
        <f>IF(AD89="","",SUMIF($E$79:$E$88,$B$117,AD79:AD88))</f>
        <v>0</v>
      </c>
      <c r="AD117" s="413">
        <f>IF(AC117="","",$J$117*AC117)</f>
        <v>0</v>
      </c>
      <c r="AE117" s="401"/>
      <c r="AF117" s="414" t="s">
        <v>104</v>
      </c>
      <c r="AG117" s="415">
        <f>SUM(K117*$K$8,M117*$M$8,O117*$O$8,Q117*$Q$8,S117*$S$8,U117*$U$8,W117*$W$8,Y117*$Y$8,AA117*$AA$8,AC117*$AC$8)</f>
        <v>0</v>
      </c>
    </row>
    <row r="118" spans="1:33" s="311" customFormat="1" ht="20.25" customHeight="1" x14ac:dyDescent="0.2">
      <c r="B118" s="1035" t="s">
        <v>99</v>
      </c>
      <c r="C118" s="1035"/>
      <c r="D118" s="1035"/>
      <c r="E118" s="1035"/>
      <c r="F118" s="1035"/>
      <c r="G118" s="1035"/>
      <c r="H118" s="1035"/>
      <c r="I118" s="1035"/>
      <c r="J118" s="438">
        <v>50000</v>
      </c>
      <c r="K118" s="412">
        <f>IF(L114="","",SUMIF($E$94:$E$113,$B$118,L94:L113))</f>
        <v>0</v>
      </c>
      <c r="L118" s="413">
        <f>IF(K118="","",$J$118*K118)</f>
        <v>0</v>
      </c>
      <c r="M118" s="412">
        <f>IF(N114="","",SUMIF($E$94:$E$113,$B$118,N94:N113))</f>
        <v>0</v>
      </c>
      <c r="N118" s="413">
        <f>IF(M118="","",$J$118*M118)</f>
        <v>0</v>
      </c>
      <c r="O118" s="412">
        <f>IF(P114="","",SUMIF($E$94:$E$113,$B$118,P94:P113))</f>
        <v>0</v>
      </c>
      <c r="P118" s="413">
        <f>IF(O118="","",$J$118*O118)</f>
        <v>0</v>
      </c>
      <c r="Q118" s="412">
        <f>IF(R114="","",SUMIF($E$94:$E$113,$B$118,R94:R113))</f>
        <v>0</v>
      </c>
      <c r="R118" s="413">
        <f>IF(Q118="","",$J$118*Q118)</f>
        <v>0</v>
      </c>
      <c r="S118" s="412">
        <f>IF(T114="","",SUMIF($E$94:$E$113,$B$118,T94:T113))</f>
        <v>0</v>
      </c>
      <c r="T118" s="413">
        <f>IF(S118="","",$J$118*S118)</f>
        <v>0</v>
      </c>
      <c r="U118" s="412">
        <f>IF(V114="","",SUMIF($E$94:$E$113,$B$118,V94:V113))</f>
        <v>0</v>
      </c>
      <c r="V118" s="413">
        <f>IF(U118="","",$J$118*U118)</f>
        <v>0</v>
      </c>
      <c r="W118" s="412">
        <f>IF(X114="","",SUMIF($E$94:$E$113,$B$118,X94:X113))</f>
        <v>0</v>
      </c>
      <c r="X118" s="413">
        <f>IF(W118="","",$J$118*W118)</f>
        <v>0</v>
      </c>
      <c r="Y118" s="412">
        <f>IF(Z114="","",SUMIF($E$94:$E$113,$B$118,Z94:Z113))</f>
        <v>0</v>
      </c>
      <c r="Z118" s="413">
        <f>IF(Y118="","",$J$118*Y118)</f>
        <v>0</v>
      </c>
      <c r="AA118" s="412">
        <f>IF(AB114="","",SUMIF($E$94:$E$113,$B$118,AB94:AB113))</f>
        <v>0</v>
      </c>
      <c r="AB118" s="413">
        <f>IF(AA118="","",$J$118*AA118)</f>
        <v>0</v>
      </c>
      <c r="AC118" s="412">
        <f>IF(AD114="","",SUMIF($E$94:$E$113,$B$118,AD94:AD113))</f>
        <v>0</v>
      </c>
      <c r="AD118" s="413">
        <f>IF(AC118="","",$J$118*AC118)</f>
        <v>0</v>
      </c>
      <c r="AE118" s="401"/>
      <c r="AF118" s="414" t="s">
        <v>99</v>
      </c>
      <c r="AG118" s="415">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59"/>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300"/>
  </cols>
  <sheetData/>
  <phoneticPr fontId="5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2022-05-25T09:04:59Z</cp:lastPrinted>
  <dcterms:created xsi:type="dcterms:W3CDTF">2020-04-14T05:36:12Z</dcterms:created>
  <dcterms:modified xsi:type="dcterms:W3CDTF">2022-07-19T06:12:21Z</dcterms:modified>
</cp:coreProperties>
</file>