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291DC016-403C-4330-AF30-6E6660B4D8CA}" xr6:coauthVersionLast="47" xr6:coauthVersionMax="47" xr10:uidLastSave="{00000000-0000-0000-0000-000000000000}"/>
  <bookViews>
    <workbookView xWindow="-108"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定型様式2｜明細書 _ひな形" sheetId="25" state="hidden" r:id="rId5"/>
    <sheet name="串刺用【末尾】" sheetId="27" state="hidden" r:id="rId6"/>
  </sheets>
  <definedNames>
    <definedName name="_xlnm.Print_Area" localSheetId="2">'定型様式1｜総括表'!$A$1:$BC$48</definedName>
    <definedName name="_xlnm.Print_Area" localSheetId="3">'定型様式2｜明細書'!$A$1:$AG$121</definedName>
    <definedName name="_xlnm.Print_Area" localSheetId="4">'定型様式2｜明細書 _ひな形'!$A$1:$AG$118</definedName>
    <definedName name="_xlnm.Print_Area" localSheetId="1">'様式第１｜交付申請書'!$A$1:$CN$164</definedName>
    <definedName name="_xlnm.Print_Titles" localSheetId="3">'定型様式2｜明細書'!$1:$15</definedName>
    <definedName name="_xlnm.Print_Titles" localSheetId="4">'定型様式2｜明細書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121" i="18"/>
  <c r="AF120" i="18"/>
  <c r="AF119" i="18"/>
  <c r="AF118" i="18"/>
  <c r="AF20" i="18"/>
  <c r="T121" i="18"/>
  <c r="AF108" i="18"/>
  <c r="AC11" i="18" l="1"/>
  <c r="Y11" i="18"/>
  <c r="W11" i="18"/>
  <c r="O11" i="18"/>
  <c r="U11" i="18"/>
  <c r="Q11" i="18"/>
  <c r="S11" i="18"/>
  <c r="AA11" i="18"/>
  <c r="M11" i="18"/>
  <c r="K11" i="18"/>
  <c r="BS132" i="15"/>
  <c r="CA132" i="15"/>
  <c r="BH17" i="15"/>
  <c r="Z1" i="18"/>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s="1"/>
  <c r="BE50" i="15" l="1"/>
  <c r="AE2" i="25"/>
  <c r="Z2" i="18"/>
  <c r="AG2" i="18" l="1"/>
  <c r="BC2" i="16"/>
  <c r="A90" i="18" l="1"/>
  <c r="A91" i="18" l="1"/>
  <c r="A92" i="18"/>
  <c r="E20"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29" i="18"/>
  <c r="A28" i="18"/>
  <c r="A30" i="18" l="1"/>
  <c r="A31" i="18" l="1"/>
  <c r="A32" i="18" s="1"/>
  <c r="A33" i="18" s="1"/>
  <c r="A34" i="18" s="1"/>
  <c r="A35" i="18" s="1"/>
  <c r="A36" i="18" s="1"/>
  <c r="A37" i="18" s="1"/>
  <c r="A38" i="18" s="1"/>
  <c r="A39" i="18" s="1"/>
  <c r="A40" i="18" s="1"/>
  <c r="A41" i="18" l="1"/>
  <c r="A42" i="18" s="1"/>
  <c r="A43" i="18" s="1"/>
  <c r="A44" i="18" s="1"/>
  <c r="CH132" i="15" l="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B87" i="18" s="1"/>
  <c r="L16" i="16" l="1"/>
  <c r="L19" i="16"/>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E65" i="18"/>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N52" i="18"/>
  <c r="Z52" i="18"/>
  <c r="X20" i="18"/>
  <c r="P20" i="18"/>
  <c r="AD20" i="18"/>
  <c r="V20" i="18"/>
  <c r="X57" i="18" l="1"/>
  <c r="AD57" i="18"/>
  <c r="N57" i="18"/>
  <c r="X65" i="18"/>
  <c r="P65" i="18"/>
  <c r="AB39" i="18"/>
  <c r="X52" i="18"/>
  <c r="V31" i="18"/>
  <c r="V57" i="18"/>
  <c r="T57" i="18"/>
  <c r="AB57" i="18"/>
  <c r="Z50" i="18"/>
  <c r="AB50" i="18"/>
  <c r="X50" i="18"/>
  <c r="V79" i="18"/>
  <c r="R83"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AB112" i="18"/>
  <c r="AA10" i="18" s="1"/>
  <c r="Z112" i="18"/>
  <c r="Y10" i="18" s="1"/>
  <c r="P112" i="18"/>
  <c r="O10" i="18" s="1"/>
  <c r="T112" i="18"/>
  <c r="S10" i="18" s="1"/>
  <c r="V112" i="18"/>
  <c r="U10" i="18" s="1"/>
  <c r="U12" i="18" s="1"/>
  <c r="R112" i="18"/>
  <c r="Q10" i="18" s="1"/>
  <c r="N112" i="18"/>
  <c r="M10" i="18" s="1"/>
  <c r="AD112" i="18"/>
  <c r="AC10" i="18" s="1"/>
  <c r="AC12" i="18" s="1"/>
  <c r="AG112" i="18"/>
  <c r="Q9" i="18"/>
  <c r="AA9" i="18"/>
  <c r="U9" i="18"/>
  <c r="M9" i="18"/>
  <c r="S9" i="18"/>
  <c r="O9" i="18"/>
  <c r="A59" i="18"/>
  <c r="A60" i="18"/>
  <c r="Y9" i="18"/>
  <c r="K9" i="18"/>
  <c r="AG69" i="18"/>
  <c r="AG70" i="18"/>
  <c r="K10" i="18"/>
  <c r="K12" i="18" l="1"/>
  <c r="K13" i="18" s="1"/>
  <c r="S12" i="18"/>
  <c r="S13" i="18" s="1"/>
  <c r="S14" i="18" s="1"/>
  <c r="S15" i="18" s="1"/>
  <c r="O12" i="18"/>
  <c r="O13" i="18" s="1"/>
  <c r="O14" i="18" s="1"/>
  <c r="O15" i="18" s="1"/>
  <c r="Y12" i="18"/>
  <c r="Y13" i="18" s="1"/>
  <c r="Y14" i="18" s="1"/>
  <c r="Y15" i="18" s="1"/>
  <c r="AA12" i="18"/>
  <c r="AA13" i="18" s="1"/>
  <c r="AA14" i="18" s="1"/>
  <c r="AA15" i="18" s="1"/>
  <c r="W12" i="18"/>
  <c r="W13" i="18" s="1"/>
  <c r="W14" i="18" s="1"/>
  <c r="W15" i="18" s="1"/>
  <c r="M12" i="18"/>
  <c r="M13" i="18" s="1"/>
  <c r="M14" i="18" s="1"/>
  <c r="M15" i="18" s="1"/>
  <c r="Q12" i="18"/>
  <c r="Q13" i="18" s="1"/>
  <c r="Q14" i="18" s="1"/>
  <c r="Q15" i="18" s="1"/>
  <c r="AC13" i="18"/>
  <c r="AC14" i="18" s="1"/>
  <c r="AC15" i="18" s="1"/>
  <c r="U13" i="18"/>
  <c r="U14" i="18" s="1"/>
  <c r="U15" i="18" s="1"/>
  <c r="A61" i="18"/>
  <c r="K14" i="18" l="1"/>
  <c r="K15" i="18" s="1"/>
  <c r="AF15" i="18" s="1"/>
  <c r="A62" i="18"/>
  <c r="A150" i="18" l="1"/>
  <c r="U37" i="16" s="1"/>
  <c r="U47" i="16" s="1"/>
  <c r="Y72" i="15" s="1"/>
  <c r="A63" i="18"/>
  <c r="A64" i="18"/>
  <c r="A65" i="18" s="1"/>
</calcChain>
</file>

<file path=xl/sharedStrings.xml><?xml version="1.0" encoding="utf-8"?>
<sst xmlns="http://schemas.openxmlformats.org/spreadsheetml/2006/main" count="925" uniqueCount="207">
  <si>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</si>
  <si>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</si>
  <si>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</si>
  <si>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</si>
  <si>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</si>
  <si>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</si>
  <si>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</si>
  <si>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</si>
  <si>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</si>
  <si>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</si>
  <si>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</si>
  <si>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</si>
  <si>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</si>
  <si>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</si>
  <si>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</si>
  <si>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</si>
  <si>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</si>
  <si>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</si>
  <si>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</si>
  <si>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</si>
  <si>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</si>
  <si>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</si>
  <si>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</si>
  <si>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</si>
  <si>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</si>
  <si>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</si>
  <si>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</si>
  <si>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</si>
  <si>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</si>
  <si>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</si>
  <si>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</si>
  <si>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</si>
  <si>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</si>
  <si>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</si>
  <si>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</si>
  <si>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</si>
  <si>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</si>
  <si>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</si>
  <si>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</si>
  <si>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</si>
  <si>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</si>
  <si>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</si>
  <si>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</si>
  <si>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</si>
  <si>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</si>
  <si>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</si>
  <si>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</si>
  <si>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</si>
  <si>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</si>
  <si>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</si>
  <si>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</si>
  <si>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</si>
  <si>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</si>
  <si>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</si>
  <si>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</si>
  <si>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</si>
  <si>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</si>
  <si>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</si>
  <si>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</si>
  <si>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</si>
  <si>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</si>
  <si>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</si>
  <si>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</si>
  <si>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</si>
  <si>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</si>
  <si>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</si>
  <si>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</si>
  <si>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</si>
  <si>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</si>
  <si>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</si>
  <si>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</si>
  <si>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</si>
  <si>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</si>
  <si>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</si>
  <si>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</si>
  <si>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</si>
  <si>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</si>
  <si>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</si>
  <si>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</si>
  <si>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</si>
  <si>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</si>
  <si>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</si>
  <si>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</si>
  <si>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</si>
  <si>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</si>
  <si>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</si>
  <si>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</si>
  <si>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</si>
  <si>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</si>
  <si>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</si>
  <si>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工事種別</t>
    <rPh sb="0" eb="2">
      <t>コウジ</t>
    </rPh>
    <rPh sb="2" eb="4">
      <t>シュベツ</t>
    </rPh>
    <phoneticPr fontId="3"/>
  </si>
  <si>
    <t>住戸のみ改修</t>
    <rPh sb="0" eb="2">
      <t>ジュウコ</t>
    </rPh>
    <rPh sb="4" eb="6">
      <t>カイシュウ</t>
    </rPh>
    <phoneticPr fontId="3"/>
  </si>
  <si>
    <t>建物全体の外皮を改修</t>
    <rPh sb="0" eb="2">
      <t>タテモノ</t>
    </rPh>
    <rPh sb="2" eb="4">
      <t>ゼンタイ</t>
    </rPh>
    <rPh sb="5" eb="7">
      <t>ガイヒ</t>
    </rPh>
    <rPh sb="8" eb="10">
      <t>カイシュウ</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</si>
  <si>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</si>
  <si>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</si>
  <si>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</si>
  <si>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</si>
  <si>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</si>
  <si>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</si>
  <si>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</si>
  <si>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</si>
  <si>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</si>
  <si>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</si>
  <si>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</si>
  <si>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</si>
  <si>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</si>
  <si>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</si>
  <si>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</si>
  <si>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</si>
  <si>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</si>
  <si>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</si>
  <si>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</si>
  <si>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</si>
  <si>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</si>
  <si>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</si>
  <si>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</si>
  <si>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</si>
  <si>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</si>
  <si>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</si>
  <si>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</si>
  <si>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</si>
  <si>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</si>
  <si>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</si>
  <si>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</si>
  <si>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</si>
  <si>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</si>
  <si>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</si>
  <si>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</si>
  <si>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</si>
  <si>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</si>
  <si>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</si>
  <si>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</si>
  <si>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</si>
  <si>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　　補助金交付算定額合計
　　※明細書（D）の合計金額</t>
    <rPh sb="2" eb="4">
      <t>ホジョ</t>
    </rPh>
    <rPh sb="5" eb="7">
      <t>コウフ</t>
    </rPh>
    <rPh sb="7" eb="9">
      <t>サンテイ</t>
    </rPh>
    <rPh sb="9" eb="10">
      <t>ガク</t>
    </rPh>
    <rPh sb="10" eb="12">
      <t>ゴウケイ</t>
    </rPh>
    <rPh sb="16" eb="19">
      <t>メイサイショ</t>
    </rPh>
    <rPh sb="23" eb="25">
      <t>ゴウケイ</t>
    </rPh>
    <rPh sb="25" eb="27">
      <t>キンガク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</si>
  <si>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</si>
  <si>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</si>
  <si>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</si>
  <si>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</si>
  <si>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</si>
  <si>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</si>
  <si>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</si>
  <si>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</si>
  <si>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</si>
  <si>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</si>
  <si>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</si>
  <si>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</si>
  <si>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</si>
  <si>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</si>
  <si>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</si>
  <si>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</si>
  <si>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</si>
  <si>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</si>
  <si>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</si>
  <si>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</si>
  <si>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＜ガラスの中空層厚の確認＞</t>
    <rPh sb="5" eb="7">
      <t>チュウクウ</t>
    </rPh>
    <rPh sb="7" eb="9">
      <t>ソウアツ</t>
    </rPh>
    <rPh sb="10" eb="12">
      <t>カクニン</t>
    </rPh>
    <phoneticPr fontId="3"/>
  </si>
  <si>
    <t>※該当する項目に■を付ける</t>
    <rPh sb="1" eb="3">
      <t>ガイトウ</t>
    </rPh>
    <rPh sb="5" eb="7">
      <t>コウモク</t>
    </rPh>
    <rPh sb="10" eb="11">
      <t>ツ</t>
    </rPh>
    <phoneticPr fontId="3"/>
  </si>
  <si>
    <t>　　補助金交付申請額（E）
※１，０００円未満切捨て</t>
    <rPh sb="2" eb="5">
      <t>ホジョキン</t>
    </rPh>
    <rPh sb="5" eb="7">
      <t>コウフ</t>
    </rPh>
    <rPh sb="7" eb="9">
      <t>シンセイ</t>
    </rPh>
    <rPh sb="9" eb="10">
      <t>ガク</t>
    </rPh>
    <rPh sb="10" eb="11">
      <t>テイガク</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</si>
  <si>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</si>
  <si>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</si>
  <si>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</si>
  <si>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</si>
  <si>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</si>
  <si>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</si>
  <si>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</si>
  <si>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</si>
  <si>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</si>
  <si>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</si>
  <si>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</si>
  <si>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（既存住宅における断熱リフォーム支援事業）</t>
    <rPh sb="1" eb="3">
      <t>キソン</t>
    </rPh>
    <rPh sb="3" eb="5">
      <t>ジュウタク</t>
    </rPh>
    <rPh sb="9" eb="11">
      <t>ダンネツ</t>
    </rPh>
    <rPh sb="16" eb="18">
      <t>シエン</t>
    </rPh>
    <rPh sb="18" eb="20">
      <t>ジギョウ</t>
    </rPh>
    <phoneticPr fontId="3"/>
  </si>
  <si>
    <t>【集合（全体）】定型様式１</t>
  </si>
  <si>
    <t>【集合（全体）】定型様式２</t>
  </si>
  <si>
    <t>財団掲載型番</t>
    <phoneticPr fontId="6"/>
  </si>
  <si>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</si>
  <si>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</si>
  <si>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</si>
  <si>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</si>
  <si>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</si>
  <si>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</si>
  <si>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</si>
  <si>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3"/>
  </si>
  <si>
    <t>（うち、賃貸住宅の戸数）</t>
    <rPh sb="4" eb="6">
      <t>チンタイ</t>
    </rPh>
    <rPh sb="6" eb="8">
      <t>ジュウタク</t>
    </rPh>
    <rPh sb="9" eb="11">
      <t>コスウ</t>
    </rPh>
    <phoneticPr fontId="3"/>
  </si>
  <si>
    <t>②見積書を提出すること</t>
    <rPh sb="1" eb="4">
      <t>ミツモリショ</t>
    </rPh>
    <rPh sb="5" eb="7">
      <t>テイシュツ</t>
    </rPh>
    <phoneticPr fontId="3"/>
  </si>
  <si>
    <t>玄関ドアの補助対象経費</t>
    <rPh sb="0" eb="2">
      <t>ゲンカン</t>
    </rPh>
    <rPh sb="5" eb="11">
      <t>ホジョタイショウケイヒ</t>
    </rPh>
    <phoneticPr fontId="3"/>
  </si>
  <si>
    <t>メーカー名</t>
    <rPh sb="4" eb="5">
      <t>メイ</t>
    </rPh>
    <phoneticPr fontId="49"/>
  </si>
  <si>
    <t>補助率による計算［（A)/３］（B）</t>
    <rPh sb="0" eb="2">
      <t>ホジョ</t>
    </rPh>
    <rPh sb="2" eb="3">
      <t>リツ</t>
    </rPh>
    <rPh sb="6" eb="8">
      <t>ケイサン</t>
    </rPh>
    <phoneticPr fontId="3"/>
  </si>
  <si>
    <t>枚数</t>
    <rPh sb="0" eb="2">
      <t>マイスウ</t>
    </rPh>
    <phoneticPr fontId="49"/>
  </si>
  <si>
    <t>金額[税抜]</t>
    <rPh sb="0" eb="2">
      <t>キンガク</t>
    </rPh>
    <rPh sb="3" eb="5">
      <t>ゼイヌ</t>
    </rPh>
    <phoneticPr fontId="49"/>
  </si>
  <si>
    <t>　玄関ドア</t>
    <rPh sb="1" eb="3">
      <t>ゲンカン</t>
    </rPh>
    <phoneticPr fontId="49"/>
  </si>
  <si>
    <t>枚数合計</t>
    <rPh sb="0" eb="4">
      <t>マイスウゴウケイ</t>
    </rPh>
    <phoneticPr fontId="3"/>
  </si>
  <si>
    <t>＜補助対象経費の算出＞</t>
    <rPh sb="1" eb="7">
      <t>ホジョタイショウケイヒ</t>
    </rPh>
    <rPh sb="8" eb="10">
      <t>サンシュツ</t>
    </rPh>
    <phoneticPr fontId="49"/>
  </si>
  <si>
    <t>@</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</si>
  <si>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生年月日（半角で大正はT、昭和はS、平成はH、数字は２桁半角）、性別（半角で男性はM、女性はF）、役職名を入力する。
　　　　　　　また、外国人については、氏名漢字欄は商業登記簿に記載のとおりに記入し、氏名カナ欄はカナ読みを入力すること。</t>
    <rPh sb="126" eb="128">
      <t>ニュウリョク</t>
    </rPh>
    <rPh sb="153" eb="155">
      <t>カンジ</t>
    </rPh>
    <rPh sb="157" eb="159">
      <t>ショウギョウ</t>
    </rPh>
    <rPh sb="159" eb="162">
      <t>トウキボ</t>
    </rPh>
    <rPh sb="163" eb="165">
      <t>キサイ</t>
    </rPh>
    <rPh sb="170" eb="172">
      <t>キニュウ</t>
    </rPh>
    <rPh sb="185" eb="187">
      <t>ニュウリョク</t>
    </rPh>
    <phoneticPr fontId="3"/>
  </si>
  <si>
    <t>見積書の補助対象経費を１／３にした額より低い</t>
    <rPh sb="0" eb="3">
      <t>ミツモリショ</t>
    </rPh>
    <rPh sb="4" eb="6">
      <t>ホジョ</t>
    </rPh>
    <rPh sb="6" eb="8">
      <t>タイショウ</t>
    </rPh>
    <rPh sb="8" eb="10">
      <t>ケイヒ</t>
    </rPh>
    <rPh sb="17" eb="18">
      <t>ガク</t>
    </rPh>
    <rPh sb="20" eb="21">
      <t>ヒク</t>
    </rPh>
    <phoneticPr fontId="3"/>
  </si>
  <si>
    <t>見積書の補助対象経費を１／３にした額より高い</t>
    <rPh sb="0" eb="3">
      <t>ミツモリショ</t>
    </rPh>
    <rPh sb="4" eb="6">
      <t>ホジョ</t>
    </rPh>
    <rPh sb="6" eb="8">
      <t>タイショウ</t>
    </rPh>
    <rPh sb="8" eb="10">
      <t>ケイヒ</t>
    </rPh>
    <rPh sb="20" eb="21">
      <t>タカ</t>
    </rPh>
    <phoneticPr fontId="3"/>
  </si>
  <si>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3"/>
  </si>
  <si>
    <t>使用する製品の複層ガラスの中空層の厚さは、財団のホームページで公表されている最小中空層の厚さを満たしている。</t>
    <rPh sb="4" eb="6">
      <t>セイヒン</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</si>
  <si>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</si>
  <si>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</si>
  <si>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3"/>
  </si>
  <si>
    <t>※「明細書」を先に入力すること</t>
    <rPh sb="2" eb="5">
      <t>メイサイショ</t>
    </rPh>
    <rPh sb="7" eb="8">
      <t>サキ</t>
    </rPh>
    <rPh sb="9" eb="11">
      <t>ニュウリョク</t>
    </rPh>
    <phoneticPr fontId="3"/>
  </si>
  <si>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</si>
  <si>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</si>
  <si>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</si>
  <si>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</si>
  <si>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４月１日付け環地温発第２１０３３０２５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</si>
  <si>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様式第１（令和４年３月公募）</t>
    <phoneticPr fontId="3"/>
  </si>
  <si>
    <t>交付申請書（令和４年３月公募）</t>
    <rPh sb="0" eb="2">
      <t>コウフ</t>
    </rPh>
    <rPh sb="2" eb="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</si>
</sst>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0"/>
    <numFmt numFmtId="180" formatCode="#,##0_ ;[Red]\-#,##0\ "/>
    <numFmt numFmtId="181" formatCode="0_ "/>
    <numFmt numFmtId="182" formatCode=";;;"/>
    <numFmt numFmtId="183" formatCode="0.00_ "/>
    <numFmt numFmtId="184" formatCode="#,##0_);[Red]\(#,##0\)"/>
  </numFmts>
  <fonts count="72"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s>
  <borders count="113">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s>
  <cellStyleXfs count="93">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cellStyleXfs>
  <cellXfs count="986">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6"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51" fillId="0" borderId="0" xfId="0" applyNumberFormat="1" applyFont="1" applyFill="1" applyBorder="1" applyProtection="1">
      <alignment vertical="center"/>
      <protection hidden="1"/>
    </xf>
    <xf numFmtId="38" fontId="51" fillId="0" borderId="0" xfId="6" applyFont="1" applyFill="1" applyBorder="1" applyProtection="1">
      <alignmen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0" fontId="13" fillId="0" borderId="0" xfId="0"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23" fillId="0" borderId="0" xfId="0" applyFont="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6"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55" fillId="2" borderId="0" xfId="0" applyNumberFormat="1" applyFont="1" applyFill="1" applyAlignment="1" applyProtection="1">
      <protection hidden="1"/>
    </xf>
    <xf numFmtId="0" fontId="28" fillId="0" borderId="0" xfId="0" applyFont="1" applyFill="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29" fillId="0" borderId="0" xfId="0" applyFont="1" applyFill="1" applyAlignment="1" applyProtection="1">
      <alignment vertical="center"/>
      <protection hidden="1"/>
    </xf>
    <xf numFmtId="0" fontId="28"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22"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28"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protection hidden="1"/>
    </xf>
    <xf numFmtId="38" fontId="28" fillId="0" borderId="0" xfId="12" applyFont="1" applyFill="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vertical="center"/>
      <protection hidden="1"/>
    </xf>
    <xf numFmtId="0" fontId="37" fillId="2" borderId="0" xfId="0" applyFont="1" applyFill="1" applyAlignment="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Fill="1" applyAlignment="1" applyProtection="1">
      <alignment vertical="center"/>
      <protection hidden="1"/>
    </xf>
    <xf numFmtId="0" fontId="22" fillId="0" borderId="0" xfId="0" applyFont="1" applyFill="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Border="1" applyAlignment="1" applyProtection="1">
      <alignment horizontal="left" vertical="center" wrapText="1"/>
      <protection hidden="1"/>
    </xf>
    <xf numFmtId="0" fontId="23"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hidden="1"/>
    </xf>
    <xf numFmtId="0" fontId="32" fillId="0" borderId="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vertical="center" shrinkToFit="1"/>
      <protection hidden="1"/>
    </xf>
    <xf numFmtId="0" fontId="32" fillId="0" borderId="0" xfId="0" applyFont="1" applyFill="1" applyBorder="1" applyAlignment="1" applyProtection="1">
      <alignment horizontal="center" vertical="center"/>
      <protection hidden="1"/>
    </xf>
    <xf numFmtId="0" fontId="22" fillId="0" borderId="0" xfId="0" applyFont="1" applyFill="1" applyAlignment="1" applyProtection="1">
      <alignment horizontal="distributed" vertical="center"/>
      <protection hidden="1"/>
    </xf>
    <xf numFmtId="0" fontId="32" fillId="0" borderId="10" xfId="0" applyFont="1" applyFill="1" applyBorder="1" applyAlignment="1" applyProtection="1">
      <alignment vertical="center" wrapText="1"/>
      <protection hidden="1"/>
    </xf>
    <xf numFmtId="0" fontId="32" fillId="0" borderId="14" xfId="0" applyFont="1" applyFill="1" applyBorder="1" applyAlignment="1" applyProtection="1">
      <alignment vertical="center"/>
      <protection hidden="1"/>
    </xf>
    <xf numFmtId="0" fontId="32" fillId="0" borderId="15" xfId="0" applyFont="1" applyFill="1" applyBorder="1" applyAlignment="1" applyProtection="1">
      <alignment vertical="center"/>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Fill="1" applyBorder="1" applyAlignment="1" applyProtection="1">
      <alignment vertical="center" wrapText="1" shrinkToFit="1"/>
      <protection hidden="1"/>
    </xf>
    <xf numFmtId="0" fontId="32" fillId="0" borderId="12" xfId="0" applyFont="1" applyFill="1" applyBorder="1" applyAlignment="1" applyProtection="1">
      <alignment vertical="center" shrinkToFit="1"/>
      <protection hidden="1"/>
    </xf>
    <xf numFmtId="0" fontId="32" fillId="0" borderId="13" xfId="0" applyFont="1" applyFill="1" applyBorder="1" applyAlignment="1" applyProtection="1">
      <alignment vertical="center" shrinkToFit="1"/>
      <protection hidden="1"/>
    </xf>
    <xf numFmtId="0" fontId="28" fillId="0" borderId="16" xfId="0" applyFont="1" applyFill="1" applyBorder="1" applyAlignment="1" applyProtection="1">
      <alignment vertical="center"/>
      <protection hidden="1"/>
    </xf>
    <xf numFmtId="0" fontId="28" fillId="0" borderId="13" xfId="0" applyFont="1" applyFill="1" applyBorder="1" applyAlignment="1" applyProtection="1">
      <alignment vertical="center"/>
      <protection hidden="1"/>
    </xf>
    <xf numFmtId="0" fontId="32" fillId="3" borderId="0" xfId="0" applyFont="1" applyFill="1" applyBorder="1" applyAlignment="1" applyProtection="1">
      <alignment horizontal="center" vertical="center" wrapText="1" shrinkToFit="1"/>
      <protection hidden="1"/>
    </xf>
    <xf numFmtId="0" fontId="32"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2" fillId="0" borderId="10" xfId="0" applyFont="1" applyFill="1" applyBorder="1" applyAlignment="1" applyProtection="1">
      <alignment vertical="center" shrinkToFit="1"/>
      <protection hidden="1"/>
    </xf>
    <xf numFmtId="49" fontId="32" fillId="0" borderId="14" xfId="0" applyNumberFormat="1" applyFont="1" applyFill="1" applyBorder="1" applyAlignment="1" applyProtection="1">
      <alignment vertical="center" shrinkToFit="1"/>
      <protection hidden="1"/>
    </xf>
    <xf numFmtId="49" fontId="32" fillId="0" borderId="14" xfId="0" applyNumberFormat="1" applyFont="1" applyFill="1" applyBorder="1" applyAlignment="1" applyProtection="1">
      <alignment horizontal="center" vertical="center"/>
      <protection hidden="1"/>
    </xf>
    <xf numFmtId="49" fontId="32" fillId="0" borderId="14" xfId="0" applyNumberFormat="1" applyFont="1" applyFill="1" applyBorder="1" applyAlignment="1" applyProtection="1">
      <alignment vertical="center"/>
      <protection hidden="1"/>
    </xf>
    <xf numFmtId="49" fontId="32" fillId="0" borderId="15" xfId="0" applyNumberFormat="1" applyFont="1" applyFill="1" applyBorder="1" applyAlignment="1" applyProtection="1">
      <alignment vertical="center"/>
      <protection hidden="1"/>
    </xf>
    <xf numFmtId="49" fontId="29" fillId="0" borderId="18" xfId="0" applyNumberFormat="1" applyFont="1" applyFill="1" applyBorder="1" applyAlignment="1" applyProtection="1">
      <alignment vertical="center" shrinkToFit="1"/>
      <protection hidden="1"/>
    </xf>
    <xf numFmtId="49" fontId="29" fillId="0" borderId="17" xfId="0" applyNumberFormat="1" applyFont="1" applyFill="1" applyBorder="1" applyAlignment="1" applyProtection="1">
      <alignment vertical="center" shrinkToFit="1"/>
      <protection hidden="1"/>
    </xf>
    <xf numFmtId="0" fontId="28" fillId="0" borderId="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176" fontId="5" fillId="2" borderId="0" xfId="0" applyNumberFormat="1" applyFont="1" applyFill="1" applyAlignment="1" applyProtection="1">
      <protection hidden="1"/>
    </xf>
    <xf numFmtId="0" fontId="56"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180" fontId="5" fillId="0"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Fill="1" applyBorder="1" applyAlignment="1" applyProtection="1">
      <alignment horizontal="left" vertical="center" wrapText="1"/>
      <protection hidden="1"/>
    </xf>
    <xf numFmtId="38" fontId="12" fillId="0" borderId="19" xfId="0" applyNumberFormat="1" applyFont="1" applyFill="1" applyBorder="1" applyAlignment="1" applyProtection="1">
      <alignment vertical="center"/>
      <protection hidden="1"/>
    </xf>
    <xf numFmtId="176" fontId="19" fillId="2" borderId="0" xfId="0" applyNumberFormat="1" applyFont="1" applyFill="1" applyBorder="1" applyAlignment="1" applyProtection="1">
      <alignment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Fill="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0" fontId="35" fillId="0" borderId="10" xfId="0" applyFont="1" applyFill="1" applyBorder="1" applyAlignment="1" applyProtection="1">
      <alignment vertical="center" wrapText="1" shrinkToFit="1"/>
      <protection hidden="1"/>
    </xf>
    <xf numFmtId="0" fontId="33"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vertical="center"/>
      <protection hidden="1"/>
    </xf>
    <xf numFmtId="0" fontId="26" fillId="0" borderId="0" xfId="0" applyFont="1" applyFill="1" applyBorder="1" applyProtection="1">
      <alignment vertical="center"/>
      <protection hidden="1"/>
    </xf>
    <xf numFmtId="0" fontId="26"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protection hidden="1"/>
    </xf>
    <xf numFmtId="0" fontId="26" fillId="2" borderId="0" xfId="0" applyFont="1" applyFill="1" applyBorder="1" applyAlignment="1" applyProtection="1">
      <alignment horizontal="center" vertical="center"/>
      <protection locked="0"/>
    </xf>
    <xf numFmtId="0" fontId="26" fillId="2" borderId="0" xfId="0" applyFont="1" applyFill="1" applyBorder="1" applyAlignment="1" applyProtection="1">
      <alignment horizontal="distributed" vertical="center"/>
      <protection hidden="1"/>
    </xf>
    <xf numFmtId="0" fontId="26"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6" xfId="0" applyFont="1" applyFill="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Fill="1" applyBorder="1" applyProtection="1">
      <alignment vertical="center"/>
      <protection hidden="1"/>
    </xf>
    <xf numFmtId="0" fontId="12" fillId="2" borderId="46" xfId="0" applyFont="1" applyFill="1" applyBorder="1" applyAlignment="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0" fontId="26"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6"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6"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26" fillId="0" borderId="0" xfId="0" applyFont="1" applyFill="1" applyBorder="1" applyAlignme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Fill="1" applyAlignment="1" applyProtection="1">
      <alignment vertical="center"/>
      <protection hidden="1"/>
    </xf>
    <xf numFmtId="0" fontId="32" fillId="0" borderId="14" xfId="0" applyFont="1" applyFill="1" applyBorder="1" applyAlignment="1" applyProtection="1">
      <alignment horizontal="center" vertical="center"/>
      <protection hidden="1"/>
    </xf>
    <xf numFmtId="0" fontId="32" fillId="0" borderId="14" xfId="0" applyFont="1" applyFill="1" applyBorder="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28" fillId="0" borderId="10" xfId="0" applyFont="1" applyFill="1" applyBorder="1" applyAlignment="1" applyProtection="1">
      <alignment vertical="center"/>
      <protection hidden="1"/>
    </xf>
    <xf numFmtId="0" fontId="12" fillId="2" borderId="0" xfId="0" applyFont="1" applyFill="1" applyBorder="1" applyAlignment="1" applyProtection="1">
      <alignment vertical="center" wrapText="1"/>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4" borderId="39" xfId="0"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87" applyFont="1" applyFill="1" applyProtection="1">
      <alignment vertical="center"/>
      <protection hidden="1"/>
    </xf>
    <xf numFmtId="0" fontId="37" fillId="2" borderId="0" xfId="0" applyFont="1" applyFill="1" applyProtection="1">
      <alignment vertical="center"/>
      <protection hidden="1"/>
    </xf>
    <xf numFmtId="0" fontId="30" fillId="0" borderId="0" xfId="0" applyFont="1" applyAlignment="1" applyProtection="1">
      <alignment vertical="distributed"/>
      <protection hidden="1"/>
    </xf>
    <xf numFmtId="0" fontId="62"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87"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2" fillId="0" borderId="0" xfId="0" applyFont="1" applyAlignment="1" applyProtection="1">
      <alignment vertical="center" shrinkToFit="1"/>
      <protection hidden="1"/>
    </xf>
    <xf numFmtId="0" fontId="56" fillId="0" borderId="0" xfId="0" applyFont="1" applyProtection="1">
      <alignment vertical="center"/>
      <protection hidden="1"/>
    </xf>
    <xf numFmtId="0" fontId="36"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32" fillId="0" borderId="0" xfId="0" applyFont="1" applyAlignment="1" applyProtection="1">
      <alignment horizontal="center" vertical="center" shrinkToFit="1"/>
      <protection hidden="1"/>
    </xf>
    <xf numFmtId="0" fontId="32" fillId="0" borderId="10" xfId="0" applyFont="1" applyBorder="1" applyAlignment="1" applyProtection="1">
      <alignment vertical="center" shrinkToFit="1"/>
      <protection hidden="1"/>
    </xf>
    <xf numFmtId="0" fontId="63" fillId="0" borderId="10" xfId="0" applyFont="1" applyBorder="1" applyAlignment="1" applyProtection="1">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49" fontId="29" fillId="3" borderId="0" xfId="0" applyNumberFormat="1"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5" fillId="0" borderId="0" xfId="0" applyFont="1" applyAlignment="1" applyProtection="1">
      <alignment horizontal="right" vertical="center" wrapText="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10" fillId="2" borderId="0" xfId="0" applyFont="1" applyFill="1" applyAlignment="1" applyProtection="1">
      <alignment horizontal="center"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0" fontId="5" fillId="2" borderId="45" xfId="0" applyNumberFormat="1" applyFont="1" applyFill="1" applyBorder="1" applyAlignment="1" applyProtection="1">
      <alignment horizontal="center" vertical="center"/>
      <protection hidden="1"/>
    </xf>
    <xf numFmtId="0" fontId="5" fillId="2" borderId="3" xfId="0" applyNumberFormat="1" applyFont="1" applyFill="1" applyBorder="1" applyAlignment="1" applyProtection="1">
      <alignment horizontal="center" vertical="center"/>
      <protection hidden="1"/>
    </xf>
    <xf numFmtId="0" fontId="5" fillId="2" borderId="4" xfId="0" applyNumberFormat="1" applyFont="1" applyFill="1" applyBorder="1" applyAlignment="1" applyProtection="1">
      <alignment horizontal="center" vertical="center"/>
      <protection hidden="1"/>
    </xf>
    <xf numFmtId="176" fontId="9" fillId="2" borderId="0" xfId="0" applyNumberFormat="1"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8" fontId="5" fillId="2" borderId="0" xfId="0" applyNumberFormat="1" applyFont="1" applyFill="1" applyBorder="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Fill="1" applyBorder="1" applyAlignment="1" applyProtection="1">
      <alignment vertical="center"/>
      <protection hidden="1"/>
    </xf>
    <xf numFmtId="0" fontId="65" fillId="2" borderId="0" xfId="0" applyFont="1" applyFill="1" applyAlignment="1" applyProtection="1">
      <alignment horizontal="center" vertical="center"/>
      <protection locked="0"/>
    </xf>
    <xf numFmtId="0" fontId="26" fillId="2" borderId="93"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65" fillId="2" borderId="20" xfId="0" applyFont="1" applyFill="1" applyBorder="1" applyAlignment="1" applyProtection="1">
      <alignment horizontal="center" vertical="center"/>
      <protection locked="0"/>
    </xf>
    <xf numFmtId="0" fontId="12" fillId="0" borderId="0" xfId="0" applyFont="1" applyProtection="1">
      <alignment vertical="center"/>
      <protection hidden="1"/>
    </xf>
    <xf numFmtId="0" fontId="12" fillId="0" borderId="20" xfId="0" applyFont="1" applyBorder="1" applyProtection="1">
      <alignment vertical="center"/>
      <protection hidden="1"/>
    </xf>
    <xf numFmtId="0" fontId="12" fillId="0" borderId="0" xfId="0" applyFont="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176" fontId="2" fillId="0" borderId="0" xfId="0" applyNumberFormat="1"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Protection="1">
      <alignment vertical="center"/>
      <protection hidden="1"/>
    </xf>
    <xf numFmtId="176" fontId="5" fillId="0" borderId="0" xfId="0" applyNumberFormat="1" applyFont="1" applyAlignment="1" applyProtection="1">
      <protection hidden="1"/>
    </xf>
    <xf numFmtId="0" fontId="29" fillId="0" borderId="0" xfId="0" applyFont="1" applyProtection="1">
      <alignment vertical="center"/>
      <protection hidden="1"/>
    </xf>
    <xf numFmtId="0" fontId="29"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2" fontId="13" fillId="0" borderId="0" xfId="0" applyNumberFormat="1" applyFont="1" applyFill="1" applyAlignment="1" applyProtection="1">
      <alignment horizontal="right" vertical="center"/>
      <protection hidden="1"/>
    </xf>
    <xf numFmtId="182" fontId="18" fillId="0" borderId="0" xfId="0" applyNumberFormat="1" applyFont="1" applyFill="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38" fontId="0" fillId="0" borderId="0" xfId="0" applyNumberFormat="1" applyFill="1" applyProtection="1">
      <alignment vertical="center"/>
      <protection hidden="1"/>
    </xf>
    <xf numFmtId="38" fontId="9"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0" fontId="23" fillId="0" borderId="0" xfId="0" applyFont="1" applyFill="1" applyProtection="1">
      <alignment vertical="center"/>
      <protection hidden="1"/>
    </xf>
    <xf numFmtId="181" fontId="0" fillId="9" borderId="0" xfId="0" applyNumberFormat="1" applyFill="1">
      <alignment vertical="center"/>
    </xf>
    <xf numFmtId="0" fontId="0" fillId="9" borderId="0" xfId="0" applyFill="1" applyProtection="1">
      <alignment vertical="center"/>
      <protection hidden="1"/>
    </xf>
    <xf numFmtId="38" fontId="18" fillId="9" borderId="0" xfId="87"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2"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5"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2" fillId="9" borderId="19" xfId="92" applyNumberFormat="1" applyFont="1" applyFill="1" applyBorder="1" applyAlignment="1" applyProtection="1">
      <alignment vertical="center"/>
      <protection hidden="1"/>
    </xf>
    <xf numFmtId="176" fontId="51" fillId="9" borderId="0" xfId="0" applyNumberFormat="1" applyFont="1" applyFill="1" applyBorder="1" applyProtection="1">
      <alignment vertical="center"/>
      <protection hidden="1"/>
    </xf>
    <xf numFmtId="38" fontId="51" fillId="9" borderId="0" xfId="6" applyFont="1" applyFill="1" applyBorder="1" applyProtection="1">
      <alignment vertical="center"/>
      <protection hidden="1"/>
    </xf>
    <xf numFmtId="176" fontId="5" fillId="9" borderId="0" xfId="0" applyNumberFormat="1" applyFont="1" applyFill="1" applyBorder="1" applyAlignment="1" applyProtection="1">
      <protection hidden="1"/>
    </xf>
    <xf numFmtId="176" fontId="2" fillId="9" borderId="0" xfId="0" applyNumberFormat="1" applyFont="1" applyFill="1" applyBorder="1" applyProtection="1">
      <alignment vertical="center"/>
      <protection hidden="1"/>
    </xf>
    <xf numFmtId="0" fontId="16" fillId="9" borderId="0" xfId="0"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1" applyNumberFormat="1" applyFont="1" applyFill="1" applyBorder="1" applyAlignment="1" applyProtection="1">
      <alignment vertical="center"/>
      <protection hidden="1"/>
    </xf>
    <xf numFmtId="38" fontId="12" fillId="9" borderId="19" xfId="0" applyNumberFormat="1" applyFont="1" applyFill="1" applyBorder="1" applyAlignment="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Border="1" applyAlignment="1" applyProtection="1">
      <alignment vertical="center"/>
      <protection hidden="1"/>
    </xf>
    <xf numFmtId="176" fontId="13" fillId="9" borderId="0" xfId="0" applyNumberFormat="1" applyFont="1" applyFill="1" applyBorder="1" applyAlignment="1" applyProtection="1">
      <alignment vertical="center" wrapText="1"/>
      <protection hidden="1"/>
    </xf>
    <xf numFmtId="0" fontId="13" fillId="9" borderId="0" xfId="0" applyFont="1" applyFill="1" applyBorder="1" applyAlignment="1" applyProtection="1">
      <alignment vertical="center" wrapText="1"/>
      <protection hidden="1"/>
    </xf>
    <xf numFmtId="0" fontId="5" fillId="9" borderId="0" xfId="0" applyFont="1" applyFill="1" applyBorder="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2" applyNumberFormat="1" applyFont="1" applyFill="1" applyBorder="1" applyAlignment="1" applyProtection="1">
      <alignment horizontal="center" vertical="center"/>
    </xf>
    <xf numFmtId="0" fontId="13" fillId="9" borderId="1" xfId="91" applyFont="1" applyFill="1" applyBorder="1" applyAlignment="1" applyProtection="1">
      <alignment horizontal="center" vertical="center" wrapText="1"/>
    </xf>
    <xf numFmtId="0" fontId="13" fillId="9" borderId="41" xfId="92"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protection hidden="1"/>
    </xf>
    <xf numFmtId="0" fontId="2" fillId="9" borderId="41" xfId="91" applyFont="1" applyFill="1" applyBorder="1" applyAlignment="1" applyProtection="1">
      <alignment horizontal="center" vertical="center" wrapText="1"/>
      <protection hidden="1"/>
    </xf>
    <xf numFmtId="0" fontId="2" fillId="9" borderId="42" xfId="91"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NumberFormat="1" applyFont="1" applyFill="1" applyBorder="1" applyAlignment="1" applyProtection="1">
      <alignment horizontal="center" vertical="center"/>
      <protection hidden="1"/>
    </xf>
    <xf numFmtId="180" fontId="5" fillId="9" borderId="0" xfId="0" applyNumberFormat="1" applyFont="1" applyFill="1" applyBorder="1" applyAlignment="1" applyProtection="1">
      <alignment vertical="center" shrinkToFit="1"/>
      <protection locked="0"/>
    </xf>
    <xf numFmtId="176" fontId="9" fillId="9" borderId="0" xfId="0" applyNumberFormat="1" applyFont="1" applyFill="1" applyBorder="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NumberFormat="1"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NumberFormat="1"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Border="1" applyAlignment="1" applyProtection="1">
      <alignment horizontal="center" vertical="center"/>
      <protection hidden="1"/>
    </xf>
    <xf numFmtId="176" fontId="14" fillId="9" borderId="0" xfId="0" applyNumberFormat="1" applyFont="1" applyFill="1" applyBorder="1" applyProtection="1">
      <alignment vertical="center"/>
      <protection hidden="1"/>
    </xf>
    <xf numFmtId="38" fontId="14" fillId="9" borderId="0" xfId="6" applyFont="1" applyFill="1" applyBorder="1" applyProtection="1">
      <alignment vertical="center"/>
      <protection hidden="1"/>
    </xf>
    <xf numFmtId="176" fontId="13" fillId="9" borderId="11"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Border="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9" fillId="9" borderId="0" xfId="0" applyNumberFormat="1" applyFont="1" applyFill="1" applyBorder="1" applyAlignment="1" applyProtection="1">
      <alignment vertical="center"/>
      <protection hidden="1"/>
    </xf>
    <xf numFmtId="177" fontId="13" fillId="9" borderId="0" xfId="0" applyNumberFormat="1" applyFont="1" applyFill="1" applyBorder="1" applyAlignment="1" applyProtection="1">
      <alignment vertical="center"/>
      <protection hidden="1"/>
    </xf>
    <xf numFmtId="0" fontId="13" fillId="9" borderId="0" xfId="0" applyFont="1" applyFill="1" applyBorder="1" applyAlignment="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pplyProtection="1">
      <alignment horizontal="center" vertical="center"/>
    </xf>
    <xf numFmtId="38" fontId="14" fillId="9" borderId="41" xfId="91" applyNumberFormat="1" applyFont="1" applyFill="1" applyBorder="1" applyAlignment="1" applyProtection="1">
      <alignment horizontal="center" vertical="center"/>
    </xf>
    <xf numFmtId="38" fontId="14" fillId="9" borderId="42" xfId="91"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pplyAlignment="1" applyProtection="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pplyAlignment="1" applyProtection="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5" fillId="9" borderId="0" xfId="0" applyNumberFormat="1" applyFont="1" applyFill="1" applyBorder="1" applyAlignment="1" applyProtection="1">
      <alignment horizontal="right" vertical="center"/>
      <protection hidden="1"/>
    </xf>
    <xf numFmtId="176" fontId="5" fillId="9" borderId="0" xfId="0" applyNumberFormat="1" applyFont="1" applyFill="1" applyBorder="1" applyProtection="1">
      <alignment vertical="center"/>
      <protection hidden="1"/>
    </xf>
    <xf numFmtId="0" fontId="56"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Border="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3" fillId="9" borderId="1" xfId="92" applyNumberFormat="1" applyFont="1" applyFill="1" applyBorder="1" applyAlignment="1" applyProtection="1">
      <alignment horizontal="center" vertical="center"/>
      <protection hidden="1"/>
    </xf>
    <xf numFmtId="0" fontId="13" fillId="9" borderId="1" xfId="91" applyFont="1" applyFill="1" applyBorder="1" applyAlignment="1" applyProtection="1">
      <alignment horizontal="center" vertical="center" wrapText="1"/>
      <protection hidden="1"/>
    </xf>
    <xf numFmtId="0" fontId="13" fillId="9" borderId="41" xfId="92"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1" applyNumberFormat="1" applyFont="1" applyFill="1" applyBorder="1" applyAlignment="1" applyProtection="1">
      <alignment horizontal="center" vertical="center"/>
      <protection hidden="1"/>
    </xf>
    <xf numFmtId="38" fontId="14" fillId="9" borderId="42" xfId="91" applyNumberFormat="1" applyFont="1" applyFill="1" applyBorder="1" applyAlignment="1" applyProtection="1">
      <alignment horizontal="center" vertical="center"/>
      <protection hidden="1"/>
    </xf>
    <xf numFmtId="38" fontId="13" fillId="9" borderId="19" xfId="0" applyNumberFormat="1" applyFont="1" applyFill="1" applyBorder="1" applyAlignment="1" applyProtection="1">
      <alignment vertical="center"/>
      <protection hidden="1"/>
    </xf>
    <xf numFmtId="0" fontId="0" fillId="9" borderId="0" xfId="0" applyFill="1" applyBorder="1" applyProtection="1">
      <alignment vertical="center"/>
      <protection hidden="1"/>
    </xf>
    <xf numFmtId="0" fontId="12" fillId="2" borderId="0" xfId="0" applyFont="1" applyFill="1" applyBorder="1" applyAlignment="1" applyProtection="1">
      <alignment vertical="center"/>
      <protection hidden="1"/>
    </xf>
    <xf numFmtId="0" fontId="12" fillId="0" borderId="0" xfId="0" applyFont="1" applyBorder="1" applyProtection="1">
      <alignment vertical="center"/>
      <protection hidden="1"/>
    </xf>
    <xf numFmtId="0" fontId="28" fillId="0" borderId="16" xfId="0" applyFont="1" applyBorder="1" applyProtection="1">
      <alignment vertical="center"/>
      <protection hidden="1"/>
    </xf>
    <xf numFmtId="0" fontId="28" fillId="0" borderId="13" xfId="0" applyFont="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38" fontId="13" fillId="6" borderId="39" xfId="91" applyNumberFormat="1" applyFont="1" applyBorder="1" applyAlignment="1" applyProtection="1">
      <alignment horizontal="center" vertical="center"/>
      <protection hidden="1"/>
    </xf>
    <xf numFmtId="0" fontId="0" fillId="0" borderId="10" xfId="0" applyFill="1" applyBorder="1" applyProtection="1">
      <alignment vertical="center"/>
      <protection hidden="1"/>
    </xf>
    <xf numFmtId="0" fontId="0" fillId="0" borderId="49" xfId="0" applyFill="1" applyBorder="1" applyProtection="1">
      <alignment vertical="center"/>
      <protection hidden="1"/>
    </xf>
    <xf numFmtId="176" fontId="5" fillId="7" borderId="100" xfId="0" applyNumberFormat="1" applyFont="1" applyFill="1" applyBorder="1" applyAlignment="1" applyProtection="1">
      <alignment horizontal="center" vertical="center" shrinkToFit="1"/>
      <protection locked="0"/>
    </xf>
    <xf numFmtId="38" fontId="0" fillId="0" borderId="101" xfId="0" applyNumberFormat="1" applyFill="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Fill="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Fill="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Fill="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2" fontId="0" fillId="0" borderId="0" xfId="0" applyNumberFormat="1" applyFill="1" applyProtection="1">
      <alignment vertical="center"/>
      <protection hidden="1"/>
    </xf>
    <xf numFmtId="180" fontId="0" fillId="0" borderId="0" xfId="0" applyNumberFormat="1" applyFill="1" applyBorder="1" applyAlignment="1" applyProtection="1">
      <alignment vertical="center" shrinkToFit="1"/>
      <protection hidden="1"/>
    </xf>
    <xf numFmtId="180" fontId="0" fillId="0" borderId="110" xfId="0" applyNumberFormat="1" applyFill="1" applyBorder="1" applyAlignment="1" applyProtection="1">
      <alignment vertical="center" shrinkToFit="1"/>
      <protection hidden="1"/>
    </xf>
    <xf numFmtId="180" fontId="0" fillId="7" borderId="43" xfId="0" applyNumberFormat="1" applyFill="1" applyBorder="1" applyAlignment="1" applyProtection="1">
      <alignment vertical="center" shrinkToFit="1"/>
      <protection hidden="1"/>
    </xf>
    <xf numFmtId="180" fontId="0" fillId="0" borderId="43" xfId="0" applyNumberFormat="1" applyFill="1" applyBorder="1" applyAlignment="1" applyProtection="1">
      <alignment vertical="center" shrinkToFit="1"/>
      <protection hidden="1"/>
    </xf>
    <xf numFmtId="180" fontId="0" fillId="7" borderId="111" xfId="0" applyNumberFormat="1" applyFill="1" applyBorder="1" applyAlignment="1" applyProtection="1">
      <alignment vertical="center" shrinkToFit="1"/>
      <protection hidden="1"/>
    </xf>
    <xf numFmtId="38" fontId="13" fillId="0" borderId="0" xfId="91" applyNumberFormat="1" applyFont="1" applyFill="1" applyBorder="1" applyAlignment="1" applyProtection="1">
      <alignment vertical="center"/>
      <protection hidden="1"/>
    </xf>
    <xf numFmtId="0" fontId="23" fillId="0" borderId="0" xfId="0" applyFont="1" applyBorder="1" applyAlignment="1" applyProtection="1">
      <alignment vertical="center" wrapText="1"/>
      <protection hidden="1"/>
    </xf>
    <xf numFmtId="49" fontId="0" fillId="7" borderId="107" xfId="0" applyNumberFormat="1" applyFill="1" applyBorder="1" applyAlignment="1" applyProtection="1">
      <alignment vertical="center" shrinkToFit="1"/>
      <protection locked="0"/>
    </xf>
    <xf numFmtId="49" fontId="0" fillId="0" borderId="99" xfId="0" applyNumberFormat="1" applyFill="1" applyBorder="1" applyAlignment="1" applyProtection="1">
      <alignment vertical="center" shrinkToFit="1"/>
      <protection locked="0"/>
    </xf>
    <xf numFmtId="49" fontId="0" fillId="7" borderId="112" xfId="0" applyNumberFormat="1" applyFill="1" applyBorder="1" applyAlignment="1" applyProtection="1">
      <alignment vertical="center" shrinkToFit="1"/>
      <protection locked="0"/>
    </xf>
    <xf numFmtId="49" fontId="0" fillId="0" borderId="112" xfId="0" applyNumberFormat="1" applyFill="1" applyBorder="1" applyAlignment="1" applyProtection="1">
      <alignment vertical="center" shrinkToFit="1"/>
      <protection locked="0"/>
    </xf>
    <xf numFmtId="176" fontId="14" fillId="7" borderId="74" xfId="0" applyNumberFormat="1" applyFont="1" applyFill="1" applyBorder="1" applyAlignment="1" applyProtection="1">
      <alignment horizontal="center" vertical="center"/>
      <protection locked="0"/>
    </xf>
    <xf numFmtId="176" fontId="13"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4" fontId="0" fillId="0" borderId="96" xfId="0" applyNumberFormat="1" applyFill="1" applyBorder="1" applyAlignment="1" applyProtection="1">
      <alignment vertical="center" shrinkToFit="1"/>
      <protection locked="0"/>
    </xf>
    <xf numFmtId="184" fontId="0" fillId="0" borderId="97" xfId="0" applyNumberFormat="1" applyFill="1" applyBorder="1" applyAlignment="1" applyProtection="1">
      <alignment vertical="center" shrinkToFit="1"/>
      <protection hidden="1"/>
    </xf>
    <xf numFmtId="184" fontId="0" fillId="0" borderId="75" xfId="0" applyNumberFormat="1" applyFill="1" applyBorder="1" applyAlignment="1" applyProtection="1">
      <alignment vertical="center" shrinkToFit="1"/>
      <protection locked="0"/>
    </xf>
    <xf numFmtId="184" fontId="0" fillId="0" borderId="75" xfId="0" applyNumberFormat="1" applyFont="1" applyFill="1" applyBorder="1" applyAlignment="1" applyProtection="1">
      <alignment vertical="center" shrinkToFit="1"/>
      <protection locked="0"/>
    </xf>
    <xf numFmtId="184" fontId="0" fillId="7" borderId="98" xfId="0" applyNumberFormat="1" applyFill="1" applyBorder="1" applyAlignment="1" applyProtection="1">
      <alignment vertical="center" shrinkToFit="1"/>
      <protection locked="0"/>
    </xf>
    <xf numFmtId="184" fontId="0" fillId="7" borderId="33" xfId="0" applyNumberFormat="1" applyFill="1" applyBorder="1" applyAlignment="1" applyProtection="1">
      <alignment vertical="center" shrinkToFit="1"/>
      <protection hidden="1"/>
    </xf>
    <xf numFmtId="184" fontId="0" fillId="7" borderId="21" xfId="0" applyNumberFormat="1" applyFill="1" applyBorder="1" applyAlignment="1" applyProtection="1">
      <alignment vertical="center" shrinkToFit="1"/>
      <protection locked="0"/>
    </xf>
    <xf numFmtId="184" fontId="0" fillId="0" borderId="98" xfId="0" applyNumberFormat="1" applyFill="1" applyBorder="1" applyAlignment="1" applyProtection="1">
      <alignment vertical="center" shrinkToFit="1"/>
      <protection locked="0"/>
    </xf>
    <xf numFmtId="184" fontId="0" fillId="0" borderId="33" xfId="0" applyNumberFormat="1" applyFill="1" applyBorder="1" applyAlignment="1" applyProtection="1">
      <alignment vertical="center" shrinkToFit="1"/>
      <protection hidden="1"/>
    </xf>
    <xf numFmtId="184" fontId="0" fillId="0" borderId="21" xfId="0" applyNumberFormat="1" applyFill="1" applyBorder="1" applyAlignment="1" applyProtection="1">
      <alignment vertical="center" shrinkToFit="1"/>
      <protection locked="0"/>
    </xf>
    <xf numFmtId="184" fontId="0" fillId="7" borderId="104" xfId="0" applyNumberFormat="1" applyFill="1" applyBorder="1" applyAlignment="1" applyProtection="1">
      <alignment vertical="center" shrinkToFit="1"/>
      <protection locked="0"/>
    </xf>
    <xf numFmtId="184" fontId="0" fillId="7" borderId="105" xfId="0" applyNumberFormat="1" applyFill="1" applyBorder="1" applyAlignment="1" applyProtection="1">
      <alignment vertical="center" shrinkToFit="1"/>
      <protection hidden="1"/>
    </xf>
    <xf numFmtId="184" fontId="0" fillId="7" borderId="106" xfId="0" applyNumberFormat="1" applyFill="1" applyBorder="1" applyAlignment="1" applyProtection="1">
      <alignment vertical="center" shrinkToFit="1"/>
      <protection locked="0"/>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2" borderId="12" xfId="0" applyFont="1" applyFill="1" applyBorder="1" applyAlignment="1" applyProtection="1">
      <alignment horizontal="center" vertical="center"/>
      <protection hidden="1"/>
    </xf>
    <xf numFmtId="0" fontId="23" fillId="2" borderId="16"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xf numFmtId="0" fontId="3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2" fillId="0" borderId="0" xfId="0" applyFont="1" applyFill="1" applyAlignment="1" applyProtection="1">
      <alignment vertical="center" wrapText="1"/>
      <protection hidden="1"/>
    </xf>
    <xf numFmtId="0" fontId="22" fillId="0" borderId="0" xfId="0" applyFont="1" applyAlignment="1">
      <alignment horizontal="center" vertical="center"/>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hidden="1"/>
    </xf>
    <xf numFmtId="0" fontId="32" fillId="0" borderId="0" xfId="0" applyFont="1" applyFill="1" applyAlignment="1" applyProtection="1">
      <alignment vertical="center" wrapText="1"/>
      <protection hidden="1"/>
    </xf>
    <xf numFmtId="49" fontId="29" fillId="0" borderId="16" xfId="0" applyNumberFormat="1" applyFont="1" applyFill="1" applyBorder="1" applyAlignment="1" applyProtection="1">
      <alignment horizontal="center" vertical="center" shrinkToFit="1"/>
      <protection locked="0"/>
    </xf>
    <xf numFmtId="49" fontId="29" fillId="0" borderId="16"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29" fillId="0" borderId="12" xfId="0" applyNumberFormat="1" applyFont="1" applyFill="1" applyBorder="1" applyAlignment="1" applyProtection="1">
      <alignment horizontal="center" vertical="center" shrinkToFit="1"/>
      <protection hidden="1"/>
    </xf>
    <xf numFmtId="49" fontId="29" fillId="0" borderId="14" xfId="0" applyNumberFormat="1" applyFont="1" applyFill="1" applyBorder="1" applyAlignment="1" applyProtection="1">
      <alignment horizontal="center" vertical="center" shrinkToFit="1"/>
      <protection hidden="1"/>
    </xf>
    <xf numFmtId="49" fontId="29" fillId="0" borderId="10" xfId="0" applyNumberFormat="1" applyFont="1" applyFill="1" applyBorder="1" applyAlignment="1" applyProtection="1">
      <alignment horizontal="center" vertical="center" shrinkToFit="1"/>
      <protection hidden="1"/>
    </xf>
    <xf numFmtId="49" fontId="29" fillId="0" borderId="13" xfId="0" applyNumberFormat="1" applyFont="1" applyFill="1" applyBorder="1" applyAlignment="1" applyProtection="1">
      <alignment horizontal="center" vertical="center" shrinkToFit="1"/>
      <protection locked="0"/>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shrinkToFi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hidden="1"/>
    </xf>
    <xf numFmtId="38" fontId="41" fillId="0" borderId="16" xfId="12" applyFont="1" applyFill="1" applyBorder="1" applyAlignment="1" applyProtection="1">
      <alignment horizontal="center" vertical="center" shrinkToFit="1"/>
      <protection hidden="1"/>
    </xf>
    <xf numFmtId="38" fontId="41" fillId="0" borderId="13" xfId="12" applyFont="1" applyFill="1" applyBorder="1" applyAlignment="1" applyProtection="1">
      <alignment horizontal="center" vertical="center" shrinkToFit="1"/>
      <protection hidden="1"/>
    </xf>
    <xf numFmtId="0" fontId="32" fillId="0" borderId="2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5" fillId="0" borderId="0" xfId="0" applyFont="1" applyFill="1" applyAlignment="1" applyProtection="1">
      <alignment horizontal="right" vertical="center"/>
      <protection hidden="1"/>
    </xf>
    <xf numFmtId="0" fontId="0" fillId="0" borderId="0" xfId="0" applyAlignment="1" applyProtection="1">
      <alignment vertical="center"/>
      <protection hidden="1"/>
    </xf>
    <xf numFmtId="0" fontId="32" fillId="0" borderId="10" xfId="0" applyFont="1" applyBorder="1" applyAlignment="1" applyProtection="1">
      <alignment horizontal="left" vertical="center" shrinkToFit="1"/>
      <protection hidden="1"/>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0" fontId="32" fillId="0" borderId="12"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49" fontId="29" fillId="0" borderId="15" xfId="0" applyNumberFormat="1" applyFont="1" applyFill="1" applyBorder="1" applyAlignment="1" applyProtection="1">
      <alignment horizontal="center" vertical="center" shrinkToFit="1"/>
      <protection locked="0"/>
    </xf>
    <xf numFmtId="49" fontId="29" fillId="0" borderId="50" xfId="0" applyNumberFormat="1" applyFont="1" applyFill="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2" xfId="0" applyFont="1" applyFill="1" applyBorder="1" applyAlignment="1" applyProtection="1">
      <alignment horizontal="center" vertical="center" shrinkToFit="1"/>
      <protection locked="0"/>
    </xf>
    <xf numFmtId="0" fontId="32" fillId="0" borderId="83" xfId="0" applyFont="1" applyFill="1" applyBorder="1" applyAlignment="1" applyProtection="1">
      <alignment horizontal="center" vertical="center" shrinkToFit="1"/>
      <protection locked="0"/>
    </xf>
    <xf numFmtId="0" fontId="32" fillId="0" borderId="84"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hidden="1"/>
    </xf>
    <xf numFmtId="0" fontId="32" fillId="0" borderId="13" xfId="0" applyFont="1" applyFill="1" applyBorder="1" applyAlignment="1" applyProtection="1">
      <alignment horizontal="center" vertical="center" shrinkToFit="1"/>
      <protection hidden="1"/>
    </xf>
    <xf numFmtId="0" fontId="32" fillId="0" borderId="16" xfId="0" applyFont="1" applyFill="1" applyBorder="1" applyAlignment="1" applyProtection="1">
      <alignment vertical="center" shrinkToFit="1"/>
      <protection hidden="1"/>
    </xf>
    <xf numFmtId="0" fontId="32" fillId="0" borderId="51"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32" fillId="0" borderId="51" xfId="0" applyFont="1" applyFill="1" applyBorder="1" applyAlignment="1" applyProtection="1">
      <alignment horizontal="center" vertical="center"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15"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Border="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0" fontId="32" fillId="0" borderId="18" xfId="0" applyFont="1" applyFill="1" applyBorder="1" applyAlignment="1" applyProtection="1">
      <alignment horizontal="center" vertical="center" shrinkToFit="1"/>
      <protection hidden="1"/>
    </xf>
    <xf numFmtId="0" fontId="32" fillId="0" borderId="14" xfId="0"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locked="0"/>
    </xf>
    <xf numFmtId="0" fontId="32" fillId="0" borderId="79" xfId="0" applyFont="1" applyFill="1" applyBorder="1" applyAlignment="1" applyProtection="1">
      <alignment horizontal="center" vertical="center" shrinkToFit="1"/>
      <protection locked="0"/>
    </xf>
    <xf numFmtId="0" fontId="32" fillId="0" borderId="80" xfId="0" applyFont="1" applyFill="1" applyBorder="1" applyAlignment="1" applyProtection="1">
      <alignment horizontal="center" vertical="center" shrinkToFit="1"/>
      <protection locked="0"/>
    </xf>
    <xf numFmtId="49" fontId="32" fillId="0" borderId="80" xfId="0" applyNumberFormat="1" applyFont="1" applyFill="1" applyBorder="1" applyAlignment="1" applyProtection="1">
      <alignment horizontal="center" vertical="center" shrinkToFit="1"/>
      <protection locked="0"/>
    </xf>
    <xf numFmtId="49" fontId="32" fillId="0" borderId="81" xfId="0" applyNumberFormat="1" applyFont="1" applyFill="1" applyBorder="1" applyAlignment="1" applyProtection="1">
      <alignment horizontal="center" vertical="center" shrinkToFit="1"/>
      <protection locked="0"/>
    </xf>
    <xf numFmtId="0" fontId="28" fillId="0" borderId="60" xfId="0" applyFont="1" applyFill="1" applyBorder="1" applyAlignment="1" applyProtection="1">
      <alignment horizontal="center" vertical="center" wrapText="1"/>
      <protection hidden="1"/>
    </xf>
    <xf numFmtId="0" fontId="28" fillId="0" borderId="61" xfId="0" applyFont="1" applyFill="1" applyBorder="1" applyAlignment="1" applyProtection="1">
      <alignment horizontal="center" vertical="center" wrapText="1"/>
      <protection hidden="1"/>
    </xf>
    <xf numFmtId="0" fontId="29" fillId="0" borderId="62" xfId="0" applyFont="1" applyFill="1" applyBorder="1" applyAlignment="1" applyProtection="1">
      <alignment horizontal="center" vertical="center"/>
      <protection hidden="1"/>
    </xf>
    <xf numFmtId="0" fontId="29" fillId="0" borderId="5" xfId="0" applyFont="1" applyFill="1" applyBorder="1" applyAlignment="1" applyProtection="1">
      <alignment horizontal="center" vertical="center"/>
      <protection hidden="1"/>
    </xf>
    <xf numFmtId="0" fontId="28" fillId="0" borderId="5" xfId="0" applyFont="1" applyFill="1" applyBorder="1" applyAlignment="1" applyProtection="1">
      <alignment vertical="center" shrinkToFit="1"/>
      <protection locked="0"/>
    </xf>
    <xf numFmtId="0" fontId="28" fillId="0" borderId="5" xfId="0" applyFont="1" applyFill="1" applyBorder="1" applyAlignment="1" applyProtection="1">
      <alignment horizontal="center" vertical="center" wrapText="1"/>
      <protection hidden="1"/>
    </xf>
    <xf numFmtId="0" fontId="28" fillId="0" borderId="52" xfId="0" applyFont="1" applyFill="1" applyBorder="1" applyAlignment="1" applyProtection="1">
      <alignment horizontal="center" vertical="center" wrapText="1"/>
      <protection hidden="1"/>
    </xf>
    <xf numFmtId="0" fontId="29" fillId="0" borderId="53" xfId="0" applyFont="1" applyFill="1" applyBorder="1" applyAlignment="1" applyProtection="1">
      <alignment horizontal="center" vertical="center"/>
      <protection hidden="1"/>
    </xf>
    <xf numFmtId="0" fontId="29" fillId="0" borderId="54" xfId="0" applyFont="1" applyFill="1" applyBorder="1" applyAlignment="1" applyProtection="1">
      <alignment horizontal="center" vertical="center"/>
      <protection hidden="1"/>
    </xf>
    <xf numFmtId="0" fontId="28" fillId="0" borderId="54" xfId="0" applyFont="1" applyFill="1" applyBorder="1" applyAlignment="1" applyProtection="1">
      <alignment vertical="center" shrinkToFit="1"/>
      <protection locked="0"/>
    </xf>
    <xf numFmtId="0" fontId="28" fillId="0" borderId="54" xfId="0" applyFont="1" applyFill="1" applyBorder="1" applyAlignment="1" applyProtection="1">
      <alignment horizontal="center" vertical="center" wrapText="1"/>
      <protection hidden="1"/>
    </xf>
    <xf numFmtId="0" fontId="28" fillId="0" borderId="55" xfId="0" applyFont="1" applyFill="1" applyBorder="1" applyAlignment="1" applyProtection="1">
      <alignment horizontal="center" vertical="center" wrapText="1"/>
      <protection hidden="1"/>
    </xf>
    <xf numFmtId="0" fontId="32" fillId="0" borderId="51" xfId="0" applyFont="1" applyFill="1" applyBorder="1" applyAlignment="1" applyProtection="1">
      <alignment horizontal="left" vertical="top" wrapText="1" shrinkToFit="1"/>
      <protection hidden="1"/>
    </xf>
    <xf numFmtId="0" fontId="32" fillId="0" borderId="16" xfId="0" applyFont="1" applyFill="1" applyBorder="1" applyAlignment="1" applyProtection="1">
      <alignment horizontal="left" vertical="top" wrapText="1" shrinkToFit="1"/>
      <protection hidden="1"/>
    </xf>
    <xf numFmtId="0" fontId="32" fillId="0" borderId="13" xfId="0" applyFont="1" applyFill="1" applyBorder="1" applyAlignment="1" applyProtection="1">
      <alignment horizontal="left" vertical="top" wrapText="1" shrinkToFit="1"/>
      <protection hidden="1"/>
    </xf>
    <xf numFmtId="0" fontId="32" fillId="4" borderId="12" xfId="0" applyFont="1" applyFill="1" applyBorder="1" applyAlignment="1" applyProtection="1">
      <alignment horizontal="center" vertical="center" wrapText="1" shrinkToFit="1"/>
      <protection hidden="1"/>
    </xf>
    <xf numFmtId="0" fontId="32" fillId="0" borderId="16" xfId="0" applyFont="1" applyBorder="1" applyAlignment="1" applyProtection="1">
      <alignment horizontal="center" vertical="center"/>
      <protection locked="0"/>
    </xf>
    <xf numFmtId="0" fontId="32" fillId="4" borderId="16" xfId="0" applyFont="1" applyFill="1" applyBorder="1" applyAlignment="1" applyProtection="1">
      <alignment horizontal="center" vertical="center" wrapText="1" shrinkToFit="1"/>
      <protection hidden="1"/>
    </xf>
    <xf numFmtId="0" fontId="32" fillId="4" borderId="13" xfId="0" applyFont="1" applyFill="1" applyBorder="1" applyAlignment="1" applyProtection="1">
      <alignment horizontal="center" vertical="center" wrapText="1" shrinkToFit="1"/>
      <protection hidden="1"/>
    </xf>
    <xf numFmtId="0" fontId="32" fillId="0" borderId="16" xfId="0" applyFont="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2" fillId="0" borderId="14" xfId="0" applyFont="1" applyFill="1" applyBorder="1" applyAlignment="1" applyProtection="1">
      <alignment vertical="center" shrinkToFit="1"/>
      <protection hidden="1"/>
    </xf>
    <xf numFmtId="0" fontId="56" fillId="0" borderId="14" xfId="0" applyFont="1" applyFill="1" applyBorder="1" applyAlignment="1" applyProtection="1">
      <alignment vertical="center"/>
      <protection hidden="1"/>
    </xf>
    <xf numFmtId="0" fontId="56" fillId="0" borderId="15" xfId="0" applyFont="1" applyFill="1" applyBorder="1" applyAlignment="1" applyProtection="1">
      <alignment vertical="center"/>
      <protection hidden="1"/>
    </xf>
    <xf numFmtId="0" fontId="32" fillId="0" borderId="56" xfId="0" applyFont="1" applyFill="1" applyBorder="1" applyAlignment="1" applyProtection="1">
      <alignment vertical="center" shrinkToFit="1"/>
      <protection hidden="1"/>
    </xf>
    <xf numFmtId="0" fontId="32" fillId="0" borderId="16" xfId="0" applyFont="1" applyBorder="1" applyAlignment="1" applyProtection="1">
      <alignment horizontal="center" vertical="center"/>
      <protection hidden="1"/>
    </xf>
    <xf numFmtId="0" fontId="32" fillId="0" borderId="16" xfId="0" applyFont="1" applyBorder="1" applyAlignment="1" applyProtection="1">
      <alignment horizontal="center" vertical="center" shrinkToFit="1"/>
      <protection hidden="1"/>
    </xf>
    <xf numFmtId="0" fontId="29" fillId="0" borderId="20"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49" xfId="0" applyFont="1" applyFill="1" applyBorder="1" applyAlignment="1" applyProtection="1">
      <alignment horizontal="center" vertical="center" shrinkToFit="1"/>
      <protection hidden="1"/>
    </xf>
    <xf numFmtId="0" fontId="29" fillId="0" borderId="17" xfId="0" applyFont="1" applyFill="1" applyBorder="1" applyAlignment="1" applyProtection="1">
      <alignment horizontal="center" vertical="center" shrinkToFit="1"/>
      <protection hidden="1"/>
    </xf>
    <xf numFmtId="0" fontId="29" fillId="0" borderId="10" xfId="0" applyFont="1" applyFill="1" applyBorder="1" applyAlignment="1" applyProtection="1">
      <alignment horizontal="center" vertical="center" shrinkToFit="1"/>
      <protection hidden="1"/>
    </xf>
    <xf numFmtId="0" fontId="29" fillId="0" borderId="50"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16" xfId="0" applyFont="1" applyFill="1" applyBorder="1" applyAlignment="1" applyProtection="1">
      <alignment horizontal="center" vertical="center"/>
      <protection hidden="1"/>
    </xf>
    <xf numFmtId="49" fontId="32" fillId="0" borderId="16" xfId="0" applyNumberFormat="1" applyFont="1" applyFill="1" applyBorder="1" applyAlignment="1" applyProtection="1">
      <alignment horizontal="center" vertical="center" wrapText="1" shrinkToFit="1"/>
      <protection locked="0"/>
    </xf>
    <xf numFmtId="0" fontId="29" fillId="0" borderId="18" xfId="0" applyFont="1" applyFill="1" applyBorder="1" applyAlignment="1" applyProtection="1">
      <alignment horizontal="center" vertical="center" wrapText="1" shrinkToFit="1"/>
      <protection hidden="1"/>
    </xf>
    <xf numFmtId="0" fontId="29" fillId="0" borderId="14"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29" fillId="0" borderId="57" xfId="0" applyFont="1" applyFill="1" applyBorder="1" applyAlignment="1" applyProtection="1">
      <alignment horizontal="center" vertical="center" shrinkToFit="1"/>
      <protection hidden="1"/>
    </xf>
    <xf numFmtId="0" fontId="29" fillId="0" borderId="58" xfId="0" applyFont="1" applyFill="1" applyBorder="1" applyAlignment="1" applyProtection="1">
      <alignment horizontal="center" vertical="center" shrinkToFit="1"/>
      <protection hidden="1"/>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28" fillId="0" borderId="60" xfId="0" applyFont="1" applyFill="1" applyBorder="1" applyAlignment="1" applyProtection="1">
      <alignment vertical="center" shrinkToFit="1"/>
      <protection locked="0"/>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32" fillId="0" borderId="10" xfId="0" applyFont="1" applyFill="1" applyBorder="1" applyAlignment="1" applyProtection="1">
      <alignment horizontal="center" vertical="center"/>
      <protection hidden="1"/>
    </xf>
    <xf numFmtId="0" fontId="32" fillId="0" borderId="50" xfId="0" applyFont="1" applyFill="1" applyBorder="1" applyAlignment="1" applyProtection="1">
      <alignment horizontal="center" vertical="center"/>
      <protection hidden="1"/>
    </xf>
    <xf numFmtId="0" fontId="32" fillId="0" borderId="12" xfId="0" applyFont="1" applyFill="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protection hidden="1"/>
    </xf>
    <xf numFmtId="0" fontId="32" fillId="0" borderId="13" xfId="0" applyFont="1" applyFill="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Fill="1" applyBorder="1" applyAlignment="1" applyProtection="1">
      <alignment horizontal="center" vertical="center" shrinkToFit="1"/>
      <protection hidden="1"/>
    </xf>
    <xf numFmtId="49" fontId="32" fillId="0" borderId="14" xfId="0" applyNumberFormat="1" applyFont="1" applyFill="1" applyBorder="1" applyAlignment="1" applyProtection="1">
      <alignment horizontal="center" vertical="center" shrinkToFit="1"/>
      <protection hidden="1"/>
    </xf>
    <xf numFmtId="49" fontId="42" fillId="0" borderId="12" xfId="0" applyNumberFormat="1" applyFont="1" applyFill="1" applyBorder="1" applyAlignment="1" applyProtection="1">
      <alignment horizontal="center" vertical="center" shrinkToFit="1"/>
      <protection locked="0"/>
    </xf>
    <xf numFmtId="49" fontId="42" fillId="0" borderId="16"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shrinkToFit="1"/>
      <protection hidden="1"/>
    </xf>
    <xf numFmtId="49" fontId="42" fillId="0" borderId="13" xfId="0" applyNumberFormat="1" applyFont="1" applyFill="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32" fillId="0" borderId="16" xfId="0" applyFont="1" applyFill="1" applyBorder="1" applyAlignment="1" applyProtection="1">
      <alignment horizontal="center" vertical="center" shrinkToFit="1"/>
      <protection locked="0"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49" fontId="22" fillId="0" borderId="0" xfId="0" applyNumberFormat="1" applyFont="1" applyAlignment="1" applyProtection="1">
      <alignment shrinkToFit="1"/>
      <protection locked="0"/>
    </xf>
    <xf numFmtId="49" fontId="64"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34" fillId="0" borderId="0" xfId="0" applyFont="1" applyAlignment="1" applyProtection="1">
      <alignment horizontal="center" vertical="center"/>
      <protection hidden="1"/>
    </xf>
    <xf numFmtId="0" fontId="29" fillId="0" borderId="16" xfId="0" applyFont="1" applyBorder="1" applyAlignment="1" applyProtection="1">
      <alignment horizontal="center" vertical="center" shrinkToFit="1"/>
      <protection hidden="1"/>
    </xf>
    <xf numFmtId="49" fontId="29" fillId="0" borderId="16" xfId="0" applyNumberFormat="1" applyFont="1" applyBorder="1" applyAlignment="1" applyProtection="1">
      <alignment horizontal="center" vertical="center" shrinkToFit="1"/>
      <protection locked="0"/>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49" fontId="29" fillId="0" borderId="13" xfId="0" applyNumberFormat="1"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hidden="1"/>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0" fontId="30"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2" fillId="0" borderId="0" xfId="0" applyFont="1" applyFill="1" applyAlignment="1" applyProtection="1">
      <alignment horizontal="center" vertical="center" wrapText="1"/>
      <protection hidden="1"/>
    </xf>
    <xf numFmtId="0" fontId="22" fillId="0" borderId="0" xfId="0" applyFont="1" applyAlignment="1" applyProtection="1">
      <alignment horizontal="center" vertical="center"/>
      <protection locked="0"/>
    </xf>
    <xf numFmtId="49" fontId="29" fillId="0" borderId="16" xfId="0" applyNumberFormat="1" applyFont="1" applyBorder="1" applyAlignment="1" applyProtection="1">
      <alignment horizontal="center" vertical="center" shrinkToFit="1"/>
      <protection hidden="1"/>
    </xf>
    <xf numFmtId="0" fontId="22" fillId="2" borderId="0" xfId="0" applyFont="1" applyFill="1" applyAlignment="1" applyProtection="1">
      <alignment vertical="center" wrapText="1"/>
      <protection hidden="1"/>
    </xf>
    <xf numFmtId="0" fontId="28" fillId="0" borderId="0" xfId="0" applyFont="1" applyAlignment="1" applyProtection="1">
      <alignment horizontal="center"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0" fontId="29" fillId="2" borderId="0" xfId="0" applyFont="1" applyFill="1" applyAlignment="1" applyProtection="1">
      <alignment horizontal="left" vertical="center"/>
      <protection locked="0"/>
    </xf>
    <xf numFmtId="0" fontId="29" fillId="0" borderId="0" xfId="0" applyFont="1" applyAlignment="1" applyProtection="1">
      <alignment horizontal="left" vertical="center" shrinkToFit="1"/>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49" fontId="64"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3" fillId="2" borderId="0" xfId="0" applyFont="1" applyFill="1"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12" fillId="2" borderId="0" xfId="0" applyFont="1" applyFill="1" applyBorder="1" applyAlignment="1" applyProtection="1">
      <alignment horizontal="right" vertical="center"/>
      <protection hidden="1"/>
    </xf>
    <xf numFmtId="0" fontId="26" fillId="2" borderId="0" xfId="0" applyFont="1" applyFill="1" applyBorder="1" applyAlignment="1" applyProtection="1">
      <alignment horizontal="left" vertical="center" indent="2"/>
      <protection hidden="1"/>
    </xf>
    <xf numFmtId="0" fontId="26" fillId="2" borderId="16" xfId="0" applyFont="1" applyFill="1" applyBorder="1" applyAlignment="1" applyProtection="1">
      <alignment vertical="center"/>
      <protection hidden="1"/>
    </xf>
    <xf numFmtId="0" fontId="26" fillId="2" borderId="0" xfId="0" applyFont="1" applyFill="1" applyBorder="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Border="1" applyAlignment="1" applyProtection="1">
      <alignment horizontal="center" vertical="center"/>
      <protection hidden="1"/>
    </xf>
    <xf numFmtId="0" fontId="26" fillId="2"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3" xfId="0" applyBorder="1" applyAlignment="1">
      <alignment vertical="center"/>
    </xf>
    <xf numFmtId="0" fontId="12" fillId="2" borderId="0"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38" fontId="57" fillId="0" borderId="64" xfId="0" applyNumberFormat="1" applyFont="1" applyFill="1" applyBorder="1" applyAlignment="1" applyProtection="1">
      <alignment vertical="center" wrapText="1"/>
      <protection locked="0"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9" fillId="2" borderId="0" xfId="0" applyFont="1" applyFill="1" applyAlignment="1" applyProtection="1">
      <alignment horizontal="left" vertical="center" shrinkToFit="1"/>
      <protection hidden="1"/>
    </xf>
    <xf numFmtId="0" fontId="47" fillId="6" borderId="63" xfId="91" applyFont="1" applyBorder="1" applyAlignment="1" applyProtection="1">
      <alignment horizontal="center" vertical="center" wrapText="1"/>
      <protection hidden="1"/>
    </xf>
    <xf numFmtId="0" fontId="47" fillId="6" borderId="64" xfId="91" applyFont="1" applyBorder="1" applyAlignment="1" applyProtection="1">
      <alignment horizontal="center" vertical="center" wrapText="1"/>
      <protection hidden="1"/>
    </xf>
    <xf numFmtId="0" fontId="47" fillId="6" borderId="65" xfId="91" applyFont="1" applyBorder="1" applyAlignment="1" applyProtection="1">
      <alignment horizontal="center" vertical="center" wrapText="1"/>
      <protection hidden="1"/>
    </xf>
    <xf numFmtId="38" fontId="57" fillId="0" borderId="64" xfId="0" applyNumberFormat="1" applyFont="1" applyFill="1" applyBorder="1" applyAlignment="1" applyProtection="1">
      <alignment vertical="center" wrapText="1"/>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6"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protection hidden="1"/>
    </xf>
    <xf numFmtId="0" fontId="46" fillId="2" borderId="0" xfId="0" applyFont="1" applyFill="1" applyAlignment="1" applyProtection="1">
      <alignment horizontal="center" vertical="center"/>
      <protection hidden="1"/>
    </xf>
    <xf numFmtId="0" fontId="5" fillId="2" borderId="0" xfId="0" applyFont="1" applyFill="1" applyBorder="1" applyAlignment="1" applyProtection="1">
      <alignment horizontal="left" vertical="center" indent="2" shrinkToFit="1"/>
      <protection hidden="1"/>
    </xf>
    <xf numFmtId="0" fontId="70" fillId="2" borderId="0" xfId="0" applyFont="1" applyFill="1" applyBorder="1" applyAlignment="1" applyProtection="1">
      <alignment horizontal="left" vertical="center"/>
      <protection hidden="1"/>
    </xf>
    <xf numFmtId="38" fontId="20" fillId="0" borderId="10" xfId="12"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3" fontId="0" fillId="7" borderId="107" xfId="0" applyNumberFormat="1" applyFill="1" applyBorder="1" applyAlignment="1" applyProtection="1">
      <alignment horizontal="center" vertical="center"/>
      <protection locked="0"/>
    </xf>
    <xf numFmtId="183"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3" fontId="0" fillId="7" borderId="112" xfId="0" applyNumberFormat="1" applyFill="1" applyBorder="1" applyAlignment="1" applyProtection="1">
      <alignment horizontal="center" vertical="center"/>
      <protection locked="0"/>
    </xf>
    <xf numFmtId="183" fontId="0" fillId="7" borderId="8" xfId="0" applyNumberFormat="1" applyFill="1" applyBorder="1" applyAlignment="1" applyProtection="1">
      <alignment horizontal="center" vertical="center"/>
      <protection locked="0"/>
    </xf>
    <xf numFmtId="176" fontId="13" fillId="7" borderId="41" xfId="0" applyNumberFormat="1" applyFont="1" applyFill="1" applyBorder="1" applyAlignment="1" applyProtection="1">
      <alignment horizontal="center" vertical="center" shrinkToFit="1"/>
      <protection locked="0"/>
    </xf>
    <xf numFmtId="176" fontId="13" fillId="7" borderId="73" xfId="0" applyNumberFormat="1" applyFont="1" applyFill="1" applyBorder="1" applyAlignment="1" applyProtection="1">
      <alignment horizontal="center" vertical="center" shrinkToFit="1"/>
      <protection locked="0"/>
    </xf>
    <xf numFmtId="49" fontId="0" fillId="0" borderId="75" xfId="0" applyNumberFormat="1" applyFill="1" applyBorder="1" applyAlignment="1" applyProtection="1">
      <alignment horizontal="center" vertical="center" shrinkToFit="1"/>
      <protection locked="0"/>
    </xf>
    <xf numFmtId="49" fontId="0" fillId="0" borderId="76" xfId="0" applyNumberFormat="1" applyFill="1" applyBorder="1" applyAlignment="1" applyProtection="1">
      <alignment horizontal="center" vertical="center" shrinkToFit="1"/>
      <protection locked="0"/>
    </xf>
    <xf numFmtId="0" fontId="13" fillId="7" borderId="74" xfId="0" applyNumberFormat="1" applyFont="1" applyFill="1" applyBorder="1" applyAlignment="1" applyProtection="1">
      <alignment horizontal="center" vertical="center" shrinkToFit="1"/>
      <protection locked="0"/>
    </xf>
    <xf numFmtId="0" fontId="13" fillId="7" borderId="73" xfId="0" applyNumberFormat="1" applyFont="1" applyFill="1" applyBorder="1" applyAlignment="1" applyProtection="1">
      <alignment horizontal="center" vertical="center" shrinkToFit="1"/>
      <protection locked="0"/>
    </xf>
    <xf numFmtId="183" fontId="0" fillId="0" borderId="99" xfId="0" applyNumberFormat="1" applyFill="1" applyBorder="1" applyAlignment="1" applyProtection="1">
      <alignment horizontal="center" vertical="center"/>
      <protection locked="0"/>
    </xf>
    <xf numFmtId="183" fontId="0" fillId="0" borderId="76" xfId="0" applyNumberFormat="1" applyFill="1" applyBorder="1" applyAlignment="1" applyProtection="1">
      <alignment horizontal="center" vertical="center"/>
      <protection locked="0"/>
    </xf>
    <xf numFmtId="176" fontId="13" fillId="7" borderId="74" xfId="0" applyNumberFormat="1" applyFont="1" applyFill="1" applyBorder="1" applyAlignment="1" applyProtection="1">
      <alignment horizontal="center" vertical="center"/>
      <protection locked="0"/>
    </xf>
    <xf numFmtId="176" fontId="13" fillId="7" borderId="73" xfId="0" applyNumberFormat="1" applyFont="1" applyFill="1" applyBorder="1" applyAlignment="1" applyProtection="1">
      <alignment horizontal="center" vertical="center"/>
      <protection locked="0"/>
    </xf>
    <xf numFmtId="49" fontId="0" fillId="0" borderId="99" xfId="0" applyNumberFormat="1" applyFill="1" applyBorder="1" applyAlignment="1" applyProtection="1">
      <alignment horizontal="center" vertical="center" shrinkToFit="1"/>
      <protection locked="0"/>
    </xf>
    <xf numFmtId="49" fontId="0" fillId="7" borderId="112" xfId="0" applyNumberFormat="1" applyFill="1" applyBorder="1" applyAlignment="1" applyProtection="1">
      <alignment horizontal="center" vertical="center" shrinkToFit="1"/>
      <protection locked="0"/>
    </xf>
    <xf numFmtId="49" fontId="0" fillId="0" borderId="112" xfId="0" applyNumberFormat="1" applyFill="1" applyBorder="1" applyAlignment="1" applyProtection="1">
      <alignment horizontal="center" vertical="center" shrinkToFit="1"/>
      <protection locked="0"/>
    </xf>
    <xf numFmtId="49" fontId="0" fillId="0" borderId="8" xfId="0" applyNumberFormat="1" applyFill="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49" fontId="0" fillId="0" borderId="21" xfId="0" applyNumberFormat="1" applyFill="1" applyBorder="1" applyAlignment="1" applyProtection="1">
      <alignment horizontal="center" vertical="center" shrinkToFit="1"/>
      <protection locked="0"/>
    </xf>
    <xf numFmtId="183" fontId="0" fillId="0" borderId="112" xfId="0" applyNumberFormat="1" applyFill="1" applyBorder="1" applyAlignment="1" applyProtection="1">
      <alignment horizontal="center" vertical="center"/>
      <protection locked="0"/>
    </xf>
    <xf numFmtId="183" fontId="0" fillId="0" borderId="8" xfId="0" applyNumberFormat="1" applyFill="1" applyBorder="1" applyAlignment="1" applyProtection="1">
      <alignment horizontal="center" vertical="center"/>
      <protection locked="0"/>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73"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7" borderId="67" xfId="92" applyNumberFormat="1" applyFont="1" applyBorder="1" applyAlignment="1" applyProtection="1">
      <alignment horizontal="center" vertical="center" wrapText="1"/>
    </xf>
    <xf numFmtId="49" fontId="5" fillId="2" borderId="75" xfId="0" applyNumberFormat="1" applyFont="1" applyFill="1" applyBorder="1" applyAlignment="1" applyProtection="1">
      <alignment horizontal="center" vertical="center" shrinkToFit="1"/>
      <protection locked="0"/>
    </xf>
    <xf numFmtId="49" fontId="5" fillId="2" borderId="76"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7" xfId="92" applyFont="1" applyBorder="1" applyAlignment="1" applyProtection="1">
      <alignment horizontal="right" vertical="center"/>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71"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20" fillId="6" borderId="63" xfId="91" applyNumberFormat="1" applyFont="1" applyBorder="1" applyAlignment="1" applyProtection="1">
      <alignment horizontal="center" vertical="center"/>
      <protection hidden="1"/>
    </xf>
    <xf numFmtId="38" fontId="20" fillId="6" borderId="66" xfId="91" applyNumberFormat="1" applyFont="1" applyBorder="1" applyAlignment="1" applyProtection="1">
      <alignment horizontal="center" vertical="center"/>
      <protection hidden="1"/>
    </xf>
    <xf numFmtId="38" fontId="5" fillId="0" borderId="68" xfId="6"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176" fontId="5" fillId="6" borderId="69" xfId="91" applyNumberFormat="1" applyFont="1" applyBorder="1" applyAlignment="1" applyProtection="1">
      <alignment horizontal="center" vertical="center" shrinkToFit="1"/>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38" fontId="58" fillId="0" borderId="71" xfId="6" applyFont="1" applyFill="1" applyBorder="1" applyAlignment="1" applyProtection="1">
      <alignment horizontal="center" vertical="center"/>
      <protection hidden="1"/>
    </xf>
    <xf numFmtId="38" fontId="58" fillId="0" borderId="68"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75" xfId="0" applyNumberFormat="1" applyFont="1" applyFill="1" applyBorder="1" applyAlignment="1" applyProtection="1">
      <alignment horizontal="center" vertical="center" shrinkToFit="1"/>
      <protection locked="0"/>
    </xf>
    <xf numFmtId="176" fontId="5" fillId="2" borderId="76"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Fill="1" applyBorder="1" applyAlignment="1" applyProtection="1">
      <alignment horizontal="center" vertical="center"/>
    </xf>
    <xf numFmtId="176" fontId="13" fillId="0" borderId="19" xfId="0" applyNumberFormat="1"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13" fillId="7" borderId="41" xfId="92" applyNumberFormat="1" applyFont="1" applyBorder="1" applyAlignment="1" applyProtection="1">
      <alignment horizontal="center" vertical="center" wrapText="1"/>
      <protection hidden="1"/>
    </xf>
    <xf numFmtId="176" fontId="13" fillId="7" borderId="73" xfId="92" applyNumberFormat="1" applyFont="1" applyBorder="1" applyAlignment="1" applyProtection="1">
      <alignment horizontal="center" vertical="center" wrapText="1"/>
      <protection hidden="1"/>
    </xf>
    <xf numFmtId="176" fontId="13" fillId="7" borderId="67" xfId="92" applyNumberFormat="1" applyFont="1" applyBorder="1" applyAlignment="1" applyProtection="1">
      <alignment horizontal="center" vertical="center" wrapText="1"/>
      <protection hidden="1"/>
    </xf>
    <xf numFmtId="176" fontId="13" fillId="0" borderId="19" xfId="0" applyNumberFormat="1" applyFont="1" applyFill="1" applyBorder="1" applyAlignment="1" applyProtection="1">
      <alignment horizontal="center" vertical="center"/>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18"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5" fillId="9" borderId="12" xfId="92" applyFont="1" applyFill="1" applyBorder="1" applyAlignment="1" applyProtection="1">
      <alignment horizontal="right" vertical="center"/>
      <protection hidden="1"/>
    </xf>
    <xf numFmtId="0" fontId="5" fillId="9" borderId="16" xfId="92"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1"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2" applyFont="1" applyFill="1" applyBorder="1" applyAlignment="1" applyProtection="1">
      <alignment horizontal="right" vertical="center"/>
      <protection hidden="1"/>
    </xf>
    <xf numFmtId="0" fontId="5" fillId="9" borderId="67" xfId="92"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7"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1" fillId="9" borderId="31" xfId="91" applyNumberFormat="1" applyFont="1" applyFill="1" applyBorder="1" applyAlignment="1" applyProtection="1">
      <alignment horizontal="center" vertical="center"/>
      <protection hidden="1"/>
    </xf>
    <xf numFmtId="176" fontId="5" fillId="9" borderId="69" xfId="91" applyNumberFormat="1" applyFont="1" applyFill="1" applyBorder="1" applyAlignment="1" applyProtection="1">
      <alignment horizontal="center" vertical="center" shrinkToFit="1"/>
      <protection hidden="1"/>
    </xf>
    <xf numFmtId="176" fontId="5" fillId="9" borderId="70" xfId="91" applyNumberFormat="1" applyFont="1" applyFill="1" applyBorder="1" applyAlignment="1" applyProtection="1">
      <alignment horizontal="center" vertical="center" shrinkToFit="1"/>
      <protection hidden="1"/>
    </xf>
    <xf numFmtId="176" fontId="5" fillId="9" borderId="71" xfId="91" applyNumberFormat="1" applyFont="1" applyFill="1" applyBorder="1" applyAlignment="1" applyProtection="1">
      <alignment horizontal="center" vertical="center" shrinkToFit="1"/>
      <protection hidden="1"/>
    </xf>
    <xf numFmtId="38" fontId="5" fillId="9" borderId="71" xfId="6" applyFont="1" applyFill="1" applyBorder="1" applyAlignment="1" applyProtection="1">
      <alignment horizontal="center" vertical="center"/>
      <protection hidden="1"/>
    </xf>
    <xf numFmtId="38" fontId="5" fillId="9" borderId="68" xfId="6" applyFont="1" applyFill="1" applyBorder="1" applyAlignment="1" applyProtection="1">
      <alignment horizontal="center" vertical="center"/>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38" fontId="20" fillId="9" borderId="63" xfId="91" applyNumberFormat="1" applyFont="1" applyFill="1" applyBorder="1" applyAlignment="1" applyProtection="1">
      <alignment horizontal="center" vertical="center"/>
      <protection hidden="1"/>
    </xf>
    <xf numFmtId="38" fontId="20" fillId="9" borderId="66" xfId="91"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5" fillId="9" borderId="12" xfId="0" applyFont="1" applyFill="1" applyBorder="1" applyAlignment="1" applyProtection="1">
      <alignment vertical="center"/>
      <protection hidden="1"/>
    </xf>
    <xf numFmtId="0" fontId="5" fillId="9" borderId="16" xfId="0" applyFont="1" applyFill="1" applyBorder="1" applyAlignment="1" applyProtection="1">
      <alignment vertical="center"/>
      <protection hidden="1"/>
    </xf>
    <xf numFmtId="0" fontId="5" fillId="9" borderId="13" xfId="0" applyFont="1" applyFill="1" applyBorder="1" applyAlignment="1" applyProtection="1">
      <alignment vertical="center"/>
      <protection hidden="1"/>
    </xf>
    <xf numFmtId="0" fontId="59" fillId="9" borderId="16" xfId="0" applyFont="1" applyFill="1" applyBorder="1" applyAlignment="1" applyProtection="1">
      <alignment horizontal="center" vertical="center" wrapText="1"/>
      <protection hidden="1"/>
    </xf>
    <xf numFmtId="38" fontId="24" fillId="9" borderId="47" xfId="6" applyFont="1" applyFill="1" applyBorder="1" applyAlignment="1" applyProtection="1">
      <alignment wrapText="1" shrinkToFit="1"/>
      <protection hidden="1"/>
    </xf>
    <xf numFmtId="38" fontId="24" fillId="9" borderId="47" xfId="6" applyFont="1" applyFill="1" applyBorder="1" applyAlignment="1" applyProtection="1">
      <alignment shrinkToFit="1"/>
      <protection hidden="1"/>
    </xf>
    <xf numFmtId="176" fontId="5" fillId="9" borderId="31" xfId="91"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3" fillId="9" borderId="41" xfId="92" applyNumberFormat="1" applyFont="1" applyFill="1" applyBorder="1" applyAlignment="1" applyProtection="1">
      <alignment horizontal="center" vertical="center" wrapText="1"/>
    </xf>
    <xf numFmtId="176" fontId="13" fillId="9" borderId="73" xfId="92" applyNumberFormat="1" applyFont="1" applyFill="1" applyBorder="1" applyAlignment="1" applyProtection="1">
      <alignment horizontal="center" vertical="center" wrapText="1"/>
    </xf>
    <xf numFmtId="176" fontId="13" fillId="9" borderId="74" xfId="92" applyNumberFormat="1" applyFont="1" applyFill="1" applyBorder="1" applyAlignment="1" applyProtection="1">
      <alignment horizontal="center" vertical="center" wrapText="1"/>
    </xf>
    <xf numFmtId="176" fontId="13" fillId="9" borderId="67" xfId="92" applyNumberFormat="1" applyFont="1" applyFill="1" applyBorder="1" applyAlignment="1" applyProtection="1">
      <alignment horizontal="center" vertical="center" wrapText="1"/>
    </xf>
    <xf numFmtId="49" fontId="5" fillId="9" borderId="75" xfId="0" applyNumberFormat="1" applyFont="1" applyFill="1" applyBorder="1" applyAlignment="1" applyProtection="1">
      <alignment horizontal="center" vertical="center" shrinkToFit="1"/>
      <protection locked="0"/>
    </xf>
    <xf numFmtId="49" fontId="5" fillId="9" borderId="76" xfId="0" applyNumberFormat="1" applyFont="1" applyFill="1" applyBorder="1" applyAlignment="1" applyProtection="1">
      <alignment horizontal="center" vertical="center" shrinkToFit="1"/>
      <protection locked="0"/>
    </xf>
    <xf numFmtId="176" fontId="5" fillId="9" borderId="31" xfId="91" applyNumberFormat="1" applyFont="1" applyFill="1" applyBorder="1" applyAlignment="1" applyProtection="1">
      <alignment horizontal="right" vertical="center"/>
      <protection hidden="1"/>
    </xf>
    <xf numFmtId="176" fontId="13" fillId="9" borderId="39" xfId="0" applyNumberFormat="1" applyFont="1" applyFill="1" applyBorder="1" applyAlignment="1" applyProtection="1">
      <alignment horizontal="center" vertical="center"/>
    </xf>
    <xf numFmtId="38" fontId="13" fillId="9" borderId="39" xfId="91" applyNumberFormat="1" applyFont="1" applyFill="1" applyBorder="1" applyAlignment="1" applyProtection="1">
      <alignment horizontal="center" vertical="center"/>
    </xf>
    <xf numFmtId="176" fontId="13" fillId="9" borderId="31" xfId="0" applyNumberFormat="1" applyFont="1" applyFill="1" applyBorder="1" applyAlignment="1" applyProtection="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5"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pplyProtection="1">
      <alignment horizontal="center" vertical="center"/>
    </xf>
    <xf numFmtId="0" fontId="5" fillId="9" borderId="12" xfId="0" applyFont="1" applyFill="1" applyBorder="1" applyAlignment="1" applyProtection="1">
      <alignment vertical="center"/>
    </xf>
    <xf numFmtId="0" fontId="5" fillId="9" borderId="16" xfId="0" applyFont="1" applyFill="1" applyBorder="1" applyAlignment="1" applyProtection="1">
      <alignment vertical="center"/>
    </xf>
    <xf numFmtId="0" fontId="5" fillId="9" borderId="13" xfId="0" applyFont="1" applyFill="1" applyBorder="1" applyAlignment="1" applyProtection="1">
      <alignment vertical="center"/>
    </xf>
    <xf numFmtId="176" fontId="13" fillId="9" borderId="41" xfId="92" applyNumberFormat="1" applyFont="1" applyFill="1" applyBorder="1" applyAlignment="1" applyProtection="1">
      <alignment horizontal="center" vertical="center" wrapText="1"/>
      <protection hidden="1"/>
    </xf>
    <xf numFmtId="176" fontId="13" fillId="9" borderId="73" xfId="92" applyNumberFormat="1" applyFont="1" applyFill="1" applyBorder="1" applyAlignment="1" applyProtection="1">
      <alignment horizontal="center" vertical="center" wrapText="1"/>
      <protection hidden="1"/>
    </xf>
    <xf numFmtId="176" fontId="13" fillId="9" borderId="67" xfId="92"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1"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3">
    <cellStyle name="crStyle_タイトル" xfId="90" xr:uid="{EEC20A29-B7BA-4FDB-9596-CE2656B02638}"/>
    <cellStyle name="crStyle_自動計算" xfId="91" xr:uid="{899559E5-5EF3-4E50-B500-8C86686A68EC}"/>
    <cellStyle name="crStyle_申請者入力欄" xfId="92" xr:uid="{86F879B6-D7DA-4ABC-BE9C-9A8E17750E24}"/>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91">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s>
  <tableStyles count="0" defaultTableStyle="TableStyleMedium2" defaultPivotStyle="PivotStyleLight16"/>
  <colors>
    <mruColors>
      <color rgb="FFCCFFFF"/>
      <color rgb="FFD9D9D9"/>
      <color rgb="FFFF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46513</xdr:colOff>
      <xdr:row>1</xdr:row>
      <xdr:rowOff>213360</xdr:rowOff>
    </xdr:from>
    <xdr:to>
      <xdr:col>161</xdr:col>
      <xdr:colOff>68580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579133" y="441960"/>
          <a:ext cx="6460967" cy="6781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1428</xdr:colOff>
      <xdr:row>74</xdr:row>
      <xdr:rowOff>152400</xdr:rowOff>
    </xdr:from>
    <xdr:ext cx="7529672" cy="777481"/>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732168" y="25100280"/>
          <a:ext cx="7529672" cy="777481"/>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・着工予定日は、申請日から１か月半～２か月程度以降の日付を入力してください。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130</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74358</xdr:colOff>
      <xdr:row>3</xdr:row>
      <xdr:rowOff>257825</xdr:rowOff>
    </xdr:from>
    <xdr:ext cx="9594415" cy="5094664"/>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841158" y="11214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178408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5508266" y="9676176"/>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・補助金交付算定額合計は明細書（Ｄ）が自動計算で転記されます。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明細書が複数枚になる場合は、明細書（Ｄ）の合計が自動で転記されます。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125149</xdr:colOff>
      <xdr:row>36</xdr:row>
      <xdr:rowOff>13184</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866549" y="14440384"/>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15</xdr:row>
      <xdr:rowOff>279418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3831258" y="65786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97366</xdr:colOff>
      <xdr:row>16</xdr:row>
      <xdr:rowOff>140260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78E95D80-4294-4C05-B5A1-ABC7F824653D}"/>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E05482DB-D8F4-401F-8586-D92B798E94A6}"/>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132080</xdr:colOff>
      <xdr:row>110</xdr:row>
      <xdr:rowOff>27940</xdr:rowOff>
    </xdr:from>
    <xdr:ext cx="11367077" cy="1049253"/>
    <xdr:sp macro="" textlink="">
      <xdr:nvSpPr>
        <xdr:cNvPr id="23" name="吹き出し: 四角形 22">
          <a:extLst>
            <a:ext uri="{FF2B5EF4-FFF2-40B4-BE49-F238E27FC236}">
              <a16:creationId xmlns:a16="http://schemas.microsoft.com/office/drawing/2014/main" id="{ADE7F4D2-8659-477B-9330-1B29BD5DC942}"/>
            </a:ext>
          </a:extLst>
        </xdr:cNvPr>
        <xdr:cNvSpPr/>
      </xdr:nvSpPr>
      <xdr:spPr>
        <a:xfrm>
          <a:off x="21727160" y="29281120"/>
          <a:ext cx="11367077"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75102298-9277-4748-A222-3CD3D78D12CB}"/>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376"/>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64"/>
  <sheetViews>
    <sheetView showGridLines="0" tabSelected="1" view="pageBreakPreview" zoomScaleNormal="100" zoomScaleSheetLayoutView="100" workbookViewId="0">
      <selection activeCell="BV5" sqref="BV5:BY5"/>
    </sheetView>
  </sheetViews>
  <sheetFormatPr defaultColWidth="1.36328125" defaultRowHeight="18" customHeight="1" x14ac:dyDescent="0.2"/>
  <cols>
    <col min="1" max="4" width="1.36328125" style="56" customWidth="1"/>
    <col min="5" max="6" width="1.36328125" style="70" customWidth="1"/>
    <col min="7" max="8" width="1.36328125" style="72" customWidth="1"/>
    <col min="9" max="12" width="1.36328125" style="56"/>
    <col min="13" max="13" width="1.08984375" style="56" customWidth="1"/>
    <col min="14" max="91" width="1.36328125" style="56"/>
    <col min="92" max="92" width="2.08984375" style="56" customWidth="1"/>
    <col min="93" max="16384" width="1.36328125" style="56"/>
  </cols>
  <sheetData>
    <row r="2" spans="1:93" s="248" customFormat="1" ht="19.5" customHeight="1" x14ac:dyDescent="0.2">
      <c r="A2" s="247" t="s">
        <v>205</v>
      </c>
      <c r="C2" s="247"/>
      <c r="D2" s="247"/>
      <c r="E2" s="245"/>
      <c r="F2" s="245"/>
      <c r="G2" s="249"/>
      <c r="H2" s="249"/>
      <c r="I2" s="247"/>
      <c r="J2" s="246"/>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BM2" s="349" t="s">
        <v>166</v>
      </c>
      <c r="BN2" s="250"/>
      <c r="BO2" s="768"/>
      <c r="BP2" s="768"/>
      <c r="BQ2" s="768"/>
      <c r="BR2" s="768"/>
      <c r="BS2" s="768"/>
      <c r="BT2" s="768"/>
      <c r="BU2" s="768"/>
      <c r="BV2" s="768"/>
      <c r="BW2" s="768"/>
      <c r="BX2" s="768"/>
      <c r="BY2" s="768"/>
      <c r="BZ2" s="768"/>
      <c r="CA2" s="768"/>
      <c r="CB2" s="768"/>
      <c r="CC2" s="768"/>
      <c r="CD2" s="768"/>
      <c r="CE2" s="768"/>
      <c r="CF2" s="768"/>
      <c r="CG2" s="768"/>
      <c r="CH2" s="768"/>
      <c r="CI2" s="768"/>
      <c r="CJ2" s="768"/>
      <c r="CK2" s="768"/>
      <c r="CL2" s="768"/>
      <c r="CM2" s="251"/>
      <c r="CN2" s="251"/>
    </row>
    <row r="3" spans="1:93" s="248" customFormat="1" ht="20.25" customHeight="1" x14ac:dyDescent="0.2">
      <c r="C3" s="247"/>
      <c r="D3" s="247"/>
      <c r="E3" s="245"/>
      <c r="F3" s="245"/>
      <c r="G3" s="249"/>
      <c r="H3" s="249"/>
      <c r="I3" s="247"/>
      <c r="J3" s="246"/>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BM3" s="349" t="s">
        <v>167</v>
      </c>
      <c r="BN3" s="68"/>
      <c r="BO3" s="769" t="str">
        <f>BD15&amp;""</f>
        <v/>
      </c>
      <c r="BP3" s="769"/>
      <c r="BQ3" s="769"/>
      <c r="BR3" s="769"/>
      <c r="BS3" s="769"/>
      <c r="BT3" s="769"/>
      <c r="BU3" s="769"/>
      <c r="BV3" s="769"/>
      <c r="BW3" s="769"/>
      <c r="BX3" s="769"/>
      <c r="BY3" s="769"/>
      <c r="BZ3" s="769"/>
      <c r="CA3" s="769"/>
      <c r="CB3" s="769"/>
      <c r="CC3" s="769"/>
      <c r="CD3" s="769"/>
      <c r="CE3" s="769"/>
      <c r="CF3" s="769"/>
      <c r="CG3" s="769"/>
      <c r="CH3" s="769"/>
      <c r="CI3" s="769"/>
      <c r="CJ3" s="769"/>
      <c r="CK3" s="769"/>
      <c r="CL3" s="769"/>
    </row>
    <row r="4" spans="1:93" s="248" customFormat="1" ht="9.75" customHeight="1" x14ac:dyDescent="0.2">
      <c r="C4" s="247"/>
      <c r="D4" s="247"/>
      <c r="E4" s="245"/>
      <c r="F4" s="245"/>
      <c r="G4" s="249"/>
      <c r="H4" s="249"/>
      <c r="I4" s="247"/>
      <c r="J4" s="246"/>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BN4" s="68"/>
      <c r="BO4" s="68"/>
      <c r="BP4" s="68"/>
      <c r="BQ4" s="68"/>
      <c r="BR4" s="68"/>
      <c r="BS4" s="68"/>
      <c r="BT4" s="68"/>
      <c r="BU4" s="68"/>
      <c r="BV4" s="68"/>
      <c r="BW4" s="68"/>
      <c r="BX4" s="68"/>
      <c r="BY4" s="68"/>
      <c r="BZ4" s="68"/>
      <c r="CA4" s="68"/>
      <c r="CB4" s="68"/>
      <c r="CC4" s="68"/>
      <c r="CD4" s="68"/>
      <c r="CE4" s="68"/>
      <c r="CF4" s="68"/>
      <c r="CG4" s="68"/>
      <c r="CH4" s="68"/>
      <c r="CI4" s="68"/>
      <c r="CJ4" s="68"/>
      <c r="CK4" s="68"/>
      <c r="CL4" s="68"/>
    </row>
    <row r="5" spans="1:93" s="248" customFormat="1" ht="18" customHeight="1" x14ac:dyDescent="0.2">
      <c r="A5" s="247"/>
      <c r="B5" s="247"/>
      <c r="C5" s="247"/>
      <c r="D5" s="247"/>
      <c r="E5" s="245"/>
      <c r="F5" s="245"/>
      <c r="G5" s="249"/>
      <c r="H5" s="249"/>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J5" s="247"/>
      <c r="AK5" s="247"/>
      <c r="AL5" s="247"/>
      <c r="AM5" s="247"/>
      <c r="AN5" s="247"/>
      <c r="AO5" s="247"/>
      <c r="AP5" s="247"/>
      <c r="AQ5" s="247"/>
      <c r="AR5" s="247"/>
      <c r="BK5" s="247"/>
      <c r="BL5" s="247"/>
      <c r="BM5" s="247"/>
      <c r="BO5" s="247"/>
      <c r="BP5" s="67"/>
      <c r="BQ5" s="67"/>
      <c r="BR5" s="594" t="s">
        <v>178</v>
      </c>
      <c r="BS5" s="594"/>
      <c r="BT5" s="594"/>
      <c r="BU5" s="594"/>
      <c r="BV5" s="735"/>
      <c r="BW5" s="735"/>
      <c r="BX5" s="735"/>
      <c r="BY5" s="735"/>
      <c r="BZ5" s="735" t="s">
        <v>10</v>
      </c>
      <c r="CA5" s="735"/>
      <c r="CB5" s="735"/>
      <c r="CC5" s="735"/>
      <c r="CD5" s="735"/>
      <c r="CE5" s="735"/>
      <c r="CF5" s="735" t="s">
        <v>11</v>
      </c>
      <c r="CG5" s="735"/>
      <c r="CH5" s="735"/>
      <c r="CI5" s="735"/>
      <c r="CJ5" s="735"/>
      <c r="CK5" s="735"/>
      <c r="CL5" s="736" t="s">
        <v>12</v>
      </c>
      <c r="CM5" s="736"/>
      <c r="CN5" s="736"/>
      <c r="CO5" s="252"/>
    </row>
    <row r="6" spans="1:93" s="248" customFormat="1" ht="18" customHeight="1" x14ac:dyDescent="0.2">
      <c r="A6" s="253"/>
      <c r="B6" s="253"/>
      <c r="C6" s="247"/>
      <c r="D6" s="247"/>
      <c r="E6" s="245"/>
      <c r="F6" s="245"/>
      <c r="G6" s="249"/>
      <c r="H6" s="249"/>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J6" s="245"/>
      <c r="AK6" s="245"/>
      <c r="AL6" s="247"/>
      <c r="AM6" s="247"/>
      <c r="AN6" s="247"/>
      <c r="AO6" s="247"/>
      <c r="AP6" s="247"/>
      <c r="AQ6" s="247"/>
      <c r="AR6" s="247"/>
      <c r="BK6" s="247"/>
      <c r="BL6" s="247"/>
      <c r="BM6" s="247"/>
      <c r="BN6" s="245"/>
      <c r="BO6" s="245"/>
      <c r="BP6" s="245"/>
      <c r="BQ6" s="245"/>
      <c r="BR6" s="162"/>
      <c r="BS6" s="162"/>
      <c r="BT6" s="162"/>
      <c r="BU6" s="162"/>
      <c r="BV6" s="162"/>
      <c r="BW6" s="162"/>
      <c r="BX6" s="162"/>
      <c r="BY6" s="162"/>
      <c r="BZ6" s="162"/>
      <c r="CA6" s="162"/>
      <c r="CB6" s="162"/>
      <c r="CC6" s="162"/>
      <c r="CD6" s="162"/>
      <c r="CE6" s="162"/>
      <c r="CF6" s="162"/>
      <c r="CG6" s="162"/>
      <c r="CH6" s="162"/>
      <c r="CI6" s="162"/>
      <c r="CJ6" s="162"/>
      <c r="CK6" s="162"/>
      <c r="CL6" s="162"/>
      <c r="CO6" s="252"/>
    </row>
    <row r="7" spans="1:93" s="248" customFormat="1" ht="18" customHeight="1" x14ac:dyDescent="0.2">
      <c r="A7" s="254" t="s">
        <v>175</v>
      </c>
      <c r="B7" s="254"/>
      <c r="C7" s="255"/>
      <c r="D7" s="255"/>
      <c r="E7" s="255"/>
      <c r="F7" s="255"/>
      <c r="G7" s="255"/>
      <c r="H7" s="255"/>
      <c r="I7" s="255"/>
      <c r="J7" s="256"/>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6"/>
      <c r="AJ7" s="247"/>
      <c r="AK7" s="247"/>
      <c r="AL7" s="247"/>
      <c r="AM7" s="247"/>
      <c r="AN7" s="247"/>
      <c r="AO7" s="247"/>
      <c r="AP7" s="247"/>
      <c r="AQ7" s="247"/>
      <c r="AR7" s="247"/>
    </row>
    <row r="8" spans="1:93" s="248" customFormat="1" ht="18" customHeight="1" x14ac:dyDescent="0.2">
      <c r="A8" s="247" t="s">
        <v>177</v>
      </c>
      <c r="B8" s="247"/>
      <c r="C8" s="247"/>
      <c r="D8" s="257"/>
      <c r="E8" s="257"/>
      <c r="F8" s="257"/>
      <c r="G8" s="257"/>
      <c r="H8" s="257"/>
      <c r="I8" s="257"/>
      <c r="J8" s="257"/>
      <c r="K8" s="247"/>
      <c r="L8" s="247"/>
      <c r="M8" s="247"/>
      <c r="N8" s="247"/>
      <c r="O8" s="67"/>
      <c r="P8" s="67"/>
      <c r="Q8" s="67"/>
      <c r="R8" s="67"/>
      <c r="S8" s="67"/>
      <c r="T8" s="67"/>
      <c r="U8" s="67"/>
      <c r="V8" s="67"/>
      <c r="W8" s="67"/>
      <c r="X8" s="67"/>
      <c r="Y8" s="247"/>
      <c r="Z8" s="247"/>
      <c r="AA8" s="247"/>
      <c r="AB8" s="247"/>
      <c r="AC8" s="247"/>
      <c r="AD8" s="247"/>
      <c r="AE8" s="247"/>
      <c r="AF8" s="247"/>
      <c r="AG8" s="247"/>
      <c r="AH8" s="247"/>
      <c r="AI8" s="247"/>
      <c r="AJ8" s="247"/>
      <c r="AK8" s="247"/>
      <c r="AL8" s="247"/>
      <c r="AM8" s="247"/>
      <c r="AN8" s="247"/>
      <c r="AO8" s="247"/>
      <c r="AP8" s="247"/>
      <c r="AQ8" s="247"/>
      <c r="AR8" s="247"/>
    </row>
    <row r="9" spans="1:93" s="248" customFormat="1" ht="15" customHeight="1" x14ac:dyDescent="0.2">
      <c r="A9" s="258"/>
      <c r="B9" s="258"/>
      <c r="C9" s="258"/>
      <c r="D9" s="258"/>
      <c r="E9" s="258"/>
      <c r="F9" s="258"/>
      <c r="G9" s="258"/>
      <c r="H9" s="258"/>
      <c r="I9" s="258"/>
      <c r="J9" s="258"/>
      <c r="T9" s="258"/>
      <c r="AD9" s="258"/>
      <c r="AE9" s="258"/>
      <c r="AF9" s="258"/>
      <c r="AG9" s="258"/>
      <c r="AH9" s="258"/>
      <c r="AI9" s="258"/>
      <c r="AJ9" s="258"/>
      <c r="AK9" s="258"/>
      <c r="AL9" s="258"/>
      <c r="AM9" s="258"/>
      <c r="AN9" s="258"/>
      <c r="AO9" s="258"/>
      <c r="AP9" s="258"/>
      <c r="AQ9" s="258"/>
      <c r="AR9" s="258"/>
    </row>
    <row r="10" spans="1:93" s="248" customFormat="1" ht="15" customHeight="1" x14ac:dyDescent="0.2">
      <c r="A10" s="258"/>
      <c r="B10" s="258"/>
      <c r="C10" s="258"/>
      <c r="D10" s="258"/>
      <c r="E10" s="258"/>
      <c r="F10" s="258"/>
      <c r="G10" s="258"/>
      <c r="H10" s="258"/>
      <c r="I10" s="258"/>
      <c r="J10" s="258"/>
      <c r="T10" s="258"/>
      <c r="AD10" s="258"/>
      <c r="AE10" s="258"/>
      <c r="AF10" s="258"/>
      <c r="AG10" s="258"/>
      <c r="AH10" s="258"/>
      <c r="AI10" s="258"/>
      <c r="AJ10" s="258"/>
      <c r="AK10" s="258"/>
      <c r="AL10" s="258"/>
      <c r="AM10" s="258"/>
      <c r="AN10" s="258"/>
      <c r="AO10" s="258"/>
      <c r="AP10" s="258"/>
      <c r="AQ10" s="258"/>
      <c r="AR10" s="258"/>
    </row>
    <row r="11" spans="1:93" s="262" customFormat="1" ht="21" customHeight="1" x14ac:dyDescent="0.2">
      <c r="A11" s="259"/>
      <c r="B11" s="259"/>
      <c r="C11" s="259"/>
      <c r="D11" s="259"/>
      <c r="E11" s="260"/>
      <c r="F11" s="260"/>
      <c r="G11" s="261"/>
      <c r="H11" s="261"/>
      <c r="T11" s="263"/>
      <c r="U11" s="263"/>
      <c r="V11" s="263"/>
      <c r="W11" s="263"/>
      <c r="X11" s="264"/>
      <c r="Y11" s="264"/>
      <c r="Z11" s="264"/>
      <c r="AA11" s="264"/>
      <c r="AB11" s="264"/>
      <c r="AC11" s="264"/>
      <c r="AD11" s="264"/>
      <c r="AE11" s="264"/>
      <c r="AF11" s="264"/>
      <c r="AG11" s="264"/>
      <c r="AH11" s="264"/>
      <c r="AI11" s="264"/>
      <c r="AJ11" s="731" t="s">
        <v>17</v>
      </c>
      <c r="AK11" s="731"/>
      <c r="AL11" s="731"/>
      <c r="AM11" s="731"/>
      <c r="AN11" s="731"/>
      <c r="AO11" s="731"/>
      <c r="AP11" s="731"/>
      <c r="AQ11" s="731"/>
      <c r="AR11" s="731"/>
      <c r="AS11" s="264"/>
      <c r="AT11" s="732" t="s">
        <v>18</v>
      </c>
      <c r="AU11" s="732"/>
      <c r="AV11" s="732"/>
      <c r="AW11" s="732"/>
      <c r="AX11" s="732"/>
      <c r="AY11" s="732"/>
      <c r="AZ11" s="732"/>
      <c r="BA11" s="732"/>
      <c r="BB11" s="732"/>
      <c r="BC11" s="732"/>
      <c r="BD11" s="733"/>
      <c r="BE11" s="733"/>
      <c r="BF11" s="733"/>
      <c r="BG11" s="733"/>
      <c r="BH11" s="733"/>
      <c r="BI11" s="734" t="s">
        <v>42</v>
      </c>
      <c r="BJ11" s="734"/>
      <c r="BK11" s="733"/>
      <c r="BL11" s="733"/>
      <c r="BM11" s="733"/>
      <c r="BN11" s="733"/>
      <c r="BO11" s="733"/>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row>
    <row r="12" spans="1:93" s="262" customFormat="1" ht="41.25" customHeight="1" x14ac:dyDescent="0.25">
      <c r="A12" s="266"/>
      <c r="B12" s="266"/>
      <c r="C12" s="266"/>
      <c r="D12" s="266"/>
      <c r="E12" s="260"/>
      <c r="F12" s="260"/>
      <c r="G12" s="261"/>
      <c r="H12" s="261"/>
      <c r="T12" s="267"/>
      <c r="U12" s="267"/>
      <c r="V12" s="267"/>
      <c r="W12" s="267"/>
      <c r="X12" s="264"/>
      <c r="Y12" s="264"/>
      <c r="Z12" s="264"/>
      <c r="AA12" s="264"/>
      <c r="AB12" s="264"/>
      <c r="AC12" s="264"/>
      <c r="AD12" s="264"/>
      <c r="AE12" s="264"/>
      <c r="AF12" s="264"/>
      <c r="AG12" s="264"/>
      <c r="AH12" s="264"/>
      <c r="AI12" s="264"/>
      <c r="AJ12" s="264"/>
      <c r="AK12" s="264"/>
      <c r="AL12" s="264"/>
      <c r="AM12" s="264"/>
      <c r="AN12" s="264"/>
      <c r="AO12" s="264"/>
      <c r="AP12" s="264"/>
      <c r="AQ12" s="264"/>
      <c r="AR12" s="265"/>
      <c r="AT12" s="732" t="s">
        <v>19</v>
      </c>
      <c r="AU12" s="732"/>
      <c r="AV12" s="732"/>
      <c r="AW12" s="732"/>
      <c r="AX12" s="732"/>
      <c r="AY12" s="732"/>
      <c r="AZ12" s="732"/>
      <c r="BA12" s="732"/>
      <c r="BB12" s="732"/>
      <c r="BC12" s="732"/>
      <c r="BD12" s="737"/>
      <c r="BE12" s="737"/>
      <c r="BF12" s="737"/>
      <c r="BG12" s="737"/>
      <c r="BH12" s="737"/>
      <c r="BI12" s="737"/>
      <c r="BJ12" s="737"/>
      <c r="BK12" s="737"/>
      <c r="BL12" s="737"/>
      <c r="BM12" s="737"/>
      <c r="BN12" s="737"/>
      <c r="BO12" s="737"/>
      <c r="BP12" s="737"/>
      <c r="BQ12" s="737"/>
      <c r="BR12" s="737"/>
      <c r="BS12" s="737"/>
      <c r="BT12" s="737"/>
      <c r="BU12" s="737"/>
      <c r="BV12" s="737"/>
      <c r="BW12" s="737"/>
      <c r="BX12" s="737"/>
      <c r="BY12" s="737"/>
      <c r="BZ12" s="737"/>
      <c r="CA12" s="737"/>
      <c r="CB12" s="737"/>
      <c r="CC12" s="737"/>
      <c r="CD12" s="737"/>
      <c r="CE12" s="737"/>
      <c r="CF12" s="737"/>
      <c r="CG12" s="737"/>
      <c r="CH12" s="737"/>
      <c r="CI12" s="737"/>
      <c r="CJ12" s="737"/>
      <c r="CK12" s="737"/>
      <c r="CL12" s="737"/>
      <c r="CM12" s="268"/>
      <c r="CN12" s="268"/>
      <c r="CO12" s="252"/>
    </row>
    <row r="13" spans="1:93" s="262" customFormat="1" ht="41.25" customHeight="1" x14ac:dyDescent="0.25">
      <c r="A13" s="266"/>
      <c r="B13" s="266"/>
      <c r="C13" s="266"/>
      <c r="D13" s="266"/>
      <c r="E13" s="260"/>
      <c r="F13" s="260"/>
      <c r="G13" s="261"/>
      <c r="H13" s="261"/>
      <c r="T13" s="267"/>
      <c r="U13" s="267"/>
      <c r="V13" s="267"/>
      <c r="W13" s="267"/>
      <c r="X13" s="264"/>
      <c r="Y13" s="264"/>
      <c r="Z13" s="264"/>
      <c r="AA13" s="264"/>
      <c r="AB13" s="264"/>
      <c r="AC13" s="264"/>
      <c r="AD13" s="264"/>
      <c r="AE13" s="264"/>
      <c r="AF13" s="264"/>
      <c r="AG13" s="264"/>
      <c r="AH13" s="264"/>
      <c r="AI13" s="264"/>
      <c r="AJ13" s="264"/>
      <c r="AK13" s="264"/>
      <c r="AL13" s="264"/>
      <c r="AM13" s="264"/>
      <c r="AN13" s="264"/>
      <c r="AO13" s="264"/>
      <c r="AP13" s="264"/>
      <c r="AQ13" s="264"/>
      <c r="AR13" s="265"/>
      <c r="AT13" s="732"/>
      <c r="AU13" s="732"/>
      <c r="AV13" s="732"/>
      <c r="AW13" s="732"/>
      <c r="AX13" s="732"/>
      <c r="AY13" s="732"/>
      <c r="AZ13" s="732"/>
      <c r="BA13" s="732"/>
      <c r="BB13" s="732"/>
      <c r="BC13" s="732"/>
      <c r="BD13" s="738"/>
      <c r="BE13" s="738"/>
      <c r="BF13" s="738"/>
      <c r="BG13" s="738"/>
      <c r="BH13" s="738"/>
      <c r="BI13" s="738"/>
      <c r="BJ13" s="738"/>
      <c r="BK13" s="738"/>
      <c r="BL13" s="738"/>
      <c r="BM13" s="738"/>
      <c r="BN13" s="738"/>
      <c r="BO13" s="738"/>
      <c r="BP13" s="738"/>
      <c r="BQ13" s="738"/>
      <c r="BR13" s="738"/>
      <c r="BS13" s="738"/>
      <c r="BT13" s="738"/>
      <c r="BU13" s="738"/>
      <c r="BV13" s="738"/>
      <c r="BW13" s="738"/>
      <c r="BX13" s="738"/>
      <c r="BY13" s="738"/>
      <c r="BZ13" s="738"/>
      <c r="CA13" s="738"/>
      <c r="CB13" s="738"/>
      <c r="CC13" s="738"/>
      <c r="CD13" s="738"/>
      <c r="CE13" s="738"/>
      <c r="CF13" s="738"/>
      <c r="CG13" s="738"/>
      <c r="CH13" s="738"/>
      <c r="CI13" s="738"/>
      <c r="CJ13" s="738"/>
      <c r="CK13" s="738"/>
      <c r="CL13" s="738"/>
      <c r="CM13" s="268"/>
      <c r="CN13" s="268"/>
      <c r="CO13" s="252"/>
    </row>
    <row r="14" spans="1:93" s="262" customFormat="1" ht="15" customHeight="1" x14ac:dyDescent="0.2">
      <c r="A14" s="266"/>
      <c r="B14" s="266"/>
      <c r="C14" s="266"/>
      <c r="D14" s="266"/>
      <c r="E14" s="260"/>
      <c r="F14" s="260"/>
      <c r="G14" s="261"/>
      <c r="H14" s="261"/>
      <c r="T14" s="267"/>
      <c r="U14" s="267"/>
      <c r="V14" s="267"/>
      <c r="W14" s="267"/>
      <c r="X14" s="264"/>
      <c r="Y14" s="264"/>
      <c r="Z14" s="264"/>
      <c r="AA14" s="264"/>
      <c r="AB14" s="264"/>
      <c r="AC14" s="264"/>
      <c r="AD14" s="264"/>
      <c r="AE14" s="264"/>
      <c r="AF14" s="264"/>
      <c r="AG14" s="264"/>
      <c r="AH14" s="264"/>
      <c r="AI14" s="264"/>
      <c r="AJ14" s="264"/>
      <c r="AK14" s="264"/>
      <c r="AL14" s="264"/>
      <c r="AM14" s="264"/>
      <c r="AN14" s="264"/>
      <c r="AO14" s="264"/>
      <c r="AP14" s="264"/>
      <c r="AQ14" s="264"/>
      <c r="AR14" s="265"/>
      <c r="AT14" s="739" t="s">
        <v>60</v>
      </c>
      <c r="AU14" s="739"/>
      <c r="AV14" s="739"/>
      <c r="AW14" s="739"/>
      <c r="AX14" s="739"/>
      <c r="AY14" s="739"/>
      <c r="AZ14" s="739"/>
      <c r="BA14" s="739"/>
      <c r="BB14" s="739"/>
      <c r="BC14" s="739"/>
      <c r="BD14" s="740"/>
      <c r="BE14" s="740"/>
      <c r="BF14" s="740"/>
      <c r="BG14" s="740"/>
      <c r="BH14" s="740"/>
      <c r="BI14" s="740"/>
      <c r="BJ14" s="740"/>
      <c r="BK14" s="740"/>
      <c r="BL14" s="740"/>
      <c r="BM14" s="740"/>
      <c r="BN14" s="740"/>
      <c r="BO14" s="740"/>
      <c r="BP14" s="740"/>
      <c r="BQ14" s="740"/>
      <c r="BR14" s="740"/>
      <c r="BS14" s="740"/>
      <c r="BT14" s="740"/>
      <c r="BU14" s="740"/>
      <c r="BV14" s="740"/>
      <c r="BW14" s="740"/>
      <c r="BX14" s="740"/>
      <c r="BY14" s="740"/>
      <c r="BZ14" s="740"/>
      <c r="CA14" s="740"/>
      <c r="CB14" s="740"/>
      <c r="CC14" s="740"/>
      <c r="CD14" s="740"/>
      <c r="CE14" s="740"/>
      <c r="CF14" s="740"/>
      <c r="CG14" s="740"/>
      <c r="CH14" s="740"/>
      <c r="CI14" s="740"/>
      <c r="CJ14" s="740"/>
      <c r="CK14" s="263"/>
      <c r="CL14" s="263"/>
      <c r="CM14" s="263"/>
      <c r="CN14" s="263"/>
    </row>
    <row r="15" spans="1:93" s="262" customFormat="1" ht="33.75" customHeight="1" x14ac:dyDescent="0.2">
      <c r="A15" s="266"/>
      <c r="B15" s="266"/>
      <c r="C15" s="266"/>
      <c r="D15" s="266"/>
      <c r="E15" s="260"/>
      <c r="F15" s="260"/>
      <c r="G15" s="261"/>
      <c r="H15" s="261"/>
      <c r="T15" s="267"/>
      <c r="U15" s="267"/>
      <c r="V15" s="267"/>
      <c r="W15" s="267"/>
      <c r="X15" s="264"/>
      <c r="Y15" s="264"/>
      <c r="Z15" s="264"/>
      <c r="AA15" s="264"/>
      <c r="AB15" s="264"/>
      <c r="AC15" s="264"/>
      <c r="AD15" s="264"/>
      <c r="AE15" s="264"/>
      <c r="AF15" s="264"/>
      <c r="AG15" s="264"/>
      <c r="AH15" s="264"/>
      <c r="AI15" s="264"/>
      <c r="AJ15" s="264"/>
      <c r="AK15" s="264"/>
      <c r="AL15" s="264"/>
      <c r="AM15" s="264"/>
      <c r="AN15" s="264"/>
      <c r="AO15" s="264"/>
      <c r="AP15" s="264"/>
      <c r="AQ15" s="264"/>
      <c r="AR15" s="265"/>
      <c r="AT15" s="732" t="s">
        <v>20</v>
      </c>
      <c r="AU15" s="732"/>
      <c r="AV15" s="732"/>
      <c r="AW15" s="732"/>
      <c r="AX15" s="732"/>
      <c r="AY15" s="732"/>
      <c r="AZ15" s="732"/>
      <c r="BA15" s="732"/>
      <c r="BB15" s="732"/>
      <c r="BC15" s="732"/>
      <c r="BD15" s="741"/>
      <c r="BE15" s="741"/>
      <c r="BF15" s="741"/>
      <c r="BG15" s="741"/>
      <c r="BH15" s="741"/>
      <c r="BI15" s="741"/>
      <c r="BJ15" s="741"/>
      <c r="BK15" s="741"/>
      <c r="BL15" s="741"/>
      <c r="BM15" s="741"/>
      <c r="BN15" s="741"/>
      <c r="BO15" s="741"/>
      <c r="BP15" s="741"/>
      <c r="BQ15" s="741"/>
      <c r="BR15" s="741"/>
      <c r="BS15" s="741"/>
      <c r="BT15" s="741"/>
      <c r="BU15" s="741"/>
      <c r="BV15" s="741"/>
      <c r="BW15" s="741"/>
      <c r="BX15" s="741"/>
      <c r="BY15" s="741"/>
      <c r="BZ15" s="741"/>
      <c r="CA15" s="741"/>
      <c r="CB15" s="741"/>
      <c r="CC15" s="741"/>
      <c r="CD15" s="741"/>
      <c r="CE15" s="741"/>
      <c r="CF15" s="741"/>
      <c r="CG15" s="741"/>
      <c r="CH15" s="741"/>
      <c r="CI15" s="741"/>
      <c r="CJ15" s="741"/>
      <c r="CK15" s="742"/>
      <c r="CL15" s="742"/>
      <c r="CM15" s="742"/>
      <c r="CN15" s="742"/>
      <c r="CO15" s="252"/>
    </row>
    <row r="16" spans="1:93" s="262" customFormat="1" ht="26.25" customHeight="1" x14ac:dyDescent="0.2">
      <c r="A16" s="266"/>
      <c r="B16" s="266"/>
      <c r="C16" s="266"/>
      <c r="D16" s="266"/>
      <c r="E16" s="260"/>
      <c r="F16" s="260"/>
      <c r="G16" s="261"/>
      <c r="H16" s="261"/>
      <c r="T16" s="267"/>
      <c r="U16" s="267"/>
      <c r="V16" s="267"/>
      <c r="W16" s="267"/>
      <c r="X16" s="264"/>
      <c r="Y16" s="264"/>
      <c r="Z16" s="264"/>
      <c r="AA16" s="264"/>
      <c r="AB16" s="264"/>
      <c r="AC16" s="264"/>
      <c r="AD16" s="264"/>
      <c r="AE16" s="264"/>
      <c r="AF16" s="264"/>
      <c r="AG16" s="264"/>
      <c r="AH16" s="264"/>
      <c r="AI16" s="264"/>
      <c r="AJ16" s="264"/>
      <c r="AK16" s="264"/>
      <c r="AL16" s="264"/>
      <c r="AM16" s="264"/>
      <c r="AN16" s="264"/>
      <c r="AO16" s="264"/>
      <c r="AP16" s="264"/>
      <c r="AQ16" s="264"/>
      <c r="AR16" s="265"/>
      <c r="AT16" s="732" t="s">
        <v>37</v>
      </c>
      <c r="AU16" s="732"/>
      <c r="AV16" s="732"/>
      <c r="AW16" s="732"/>
      <c r="AX16" s="732"/>
      <c r="AY16" s="732"/>
      <c r="AZ16" s="732"/>
      <c r="BA16" s="732"/>
      <c r="BB16" s="732"/>
      <c r="BC16" s="732"/>
      <c r="BD16" s="593"/>
      <c r="BE16" s="593"/>
      <c r="BF16" s="593"/>
      <c r="BG16" s="593"/>
      <c r="BH16" s="745"/>
      <c r="BI16" s="745"/>
      <c r="BJ16" s="745"/>
      <c r="BK16" s="745"/>
      <c r="BL16" s="746" t="s">
        <v>10</v>
      </c>
      <c r="BM16" s="746"/>
      <c r="BN16" s="746"/>
      <c r="BO16" s="754"/>
      <c r="BP16" s="754"/>
      <c r="BQ16" s="754"/>
      <c r="BR16" s="754"/>
      <c r="BS16" s="746" t="s">
        <v>11</v>
      </c>
      <c r="BT16" s="746"/>
      <c r="BU16" s="746"/>
      <c r="BV16" s="754"/>
      <c r="BW16" s="754"/>
      <c r="BX16" s="754"/>
      <c r="BY16" s="754"/>
      <c r="BZ16" s="746" t="s">
        <v>12</v>
      </c>
      <c r="CA16" s="746"/>
      <c r="CB16" s="746"/>
      <c r="CK16" s="742"/>
      <c r="CL16" s="742"/>
      <c r="CM16" s="742"/>
      <c r="CN16" s="742"/>
      <c r="CO16" s="269"/>
    </row>
    <row r="17" spans="1:93" s="262" customFormat="1" ht="20.149999999999999" customHeight="1" x14ac:dyDescent="0.2">
      <c r="A17" s="259"/>
      <c r="B17" s="259"/>
      <c r="C17" s="259"/>
      <c r="D17" s="259"/>
      <c r="E17" s="259"/>
      <c r="F17" s="259"/>
      <c r="G17" s="259"/>
      <c r="H17" s="259"/>
      <c r="I17" s="259"/>
      <c r="J17" s="259"/>
      <c r="T17" s="259"/>
      <c r="AD17" s="259"/>
      <c r="AE17" s="259"/>
      <c r="AF17" s="259"/>
      <c r="AG17" s="259"/>
      <c r="AH17" s="259"/>
      <c r="AI17" s="259"/>
      <c r="AJ17" s="259"/>
      <c r="AK17" s="259"/>
      <c r="AL17" s="259"/>
      <c r="AM17" s="259"/>
      <c r="AN17" s="259"/>
      <c r="AO17" s="259"/>
      <c r="AP17" s="259"/>
      <c r="AQ17" s="259"/>
      <c r="AR17" s="259"/>
      <c r="BH17" s="757" t="str">
        <f>IF(OR(BH16="",BO16="",BV16="",ISERROR(DATE(BH16,BO16,BV16))),"","（"&amp;TEXT(DATE(BH16,BO16,BV16),"ggge 年 m 月 d 日")&amp;"）")</f>
        <v/>
      </c>
      <c r="BI17" s="757"/>
      <c r="BJ17" s="757"/>
      <c r="BK17" s="757"/>
      <c r="BL17" s="757"/>
      <c r="BM17" s="757"/>
      <c r="BN17" s="757"/>
      <c r="BO17" s="757"/>
      <c r="BP17" s="757"/>
      <c r="BQ17" s="757"/>
      <c r="BR17" s="757"/>
      <c r="BS17" s="757"/>
      <c r="BT17" s="757"/>
      <c r="BU17" s="757"/>
      <c r="BV17" s="757"/>
      <c r="BW17" s="757"/>
      <c r="BX17" s="757"/>
      <c r="BY17" s="757"/>
      <c r="BZ17" s="757"/>
      <c r="CA17" s="757"/>
      <c r="CB17" s="757"/>
    </row>
    <row r="18" spans="1:93" s="262" customFormat="1" ht="33.75" customHeight="1" x14ac:dyDescent="0.2">
      <c r="A18" s="259"/>
      <c r="B18" s="259"/>
      <c r="C18" s="259"/>
      <c r="D18" s="259"/>
      <c r="E18" s="259"/>
      <c r="F18" s="259"/>
      <c r="G18" s="259"/>
      <c r="H18" s="259"/>
      <c r="I18" s="259"/>
      <c r="J18" s="259"/>
      <c r="T18" s="259"/>
      <c r="AD18" s="259"/>
      <c r="AE18" s="259"/>
      <c r="AF18" s="259"/>
      <c r="AG18" s="259"/>
      <c r="AH18" s="259"/>
      <c r="AI18" s="259"/>
      <c r="AJ18" s="731" t="s">
        <v>172</v>
      </c>
      <c r="AK18" s="731"/>
      <c r="AL18" s="731"/>
      <c r="AM18" s="731"/>
      <c r="AN18" s="731"/>
      <c r="AO18" s="731"/>
      <c r="AP18" s="731"/>
      <c r="AQ18" s="731"/>
      <c r="AR18" s="731"/>
      <c r="AT18" s="770" t="s">
        <v>173</v>
      </c>
      <c r="AU18" s="770"/>
      <c r="AV18" s="770"/>
      <c r="AW18" s="770"/>
      <c r="AX18" s="770"/>
      <c r="AY18" s="770"/>
      <c r="AZ18" s="770"/>
      <c r="BA18" s="770"/>
      <c r="BB18" s="770"/>
      <c r="BC18" s="770"/>
      <c r="BD18" s="771"/>
      <c r="BE18" s="771"/>
      <c r="BF18" s="771"/>
      <c r="BG18" s="771"/>
      <c r="BH18" s="771"/>
      <c r="BI18" s="771"/>
      <c r="BJ18" s="771"/>
      <c r="BK18" s="771"/>
      <c r="BL18" s="771"/>
      <c r="BM18" s="771"/>
      <c r="BN18" s="771"/>
      <c r="BO18" s="771"/>
      <c r="BP18" s="771"/>
      <c r="BQ18" s="771"/>
      <c r="BR18" s="771"/>
      <c r="BS18" s="771"/>
      <c r="BT18" s="771"/>
      <c r="BU18" s="771"/>
      <c r="BV18" s="771"/>
      <c r="BW18" s="771"/>
      <c r="BX18" s="771"/>
      <c r="BY18" s="771"/>
      <c r="BZ18" s="771"/>
      <c r="CA18" s="771"/>
      <c r="CB18" s="771"/>
      <c r="CC18" s="771"/>
      <c r="CD18" s="771"/>
      <c r="CE18" s="771"/>
      <c r="CF18" s="771"/>
      <c r="CG18" s="771"/>
      <c r="CH18" s="771"/>
      <c r="CI18" s="771"/>
      <c r="CJ18" s="771"/>
    </row>
    <row r="19" spans="1:93" s="262" customFormat="1" ht="33.75" customHeight="1" x14ac:dyDescent="0.2">
      <c r="A19" s="259"/>
      <c r="B19" s="259"/>
      <c r="C19" s="259"/>
      <c r="D19" s="259"/>
      <c r="E19" s="259"/>
      <c r="F19" s="259"/>
      <c r="G19" s="259"/>
      <c r="H19" s="259"/>
      <c r="I19" s="259"/>
      <c r="J19" s="259"/>
      <c r="T19" s="259"/>
      <c r="AD19" s="259"/>
      <c r="AE19" s="259"/>
      <c r="AF19" s="259"/>
      <c r="AG19" s="259"/>
      <c r="AH19" s="259"/>
      <c r="AI19" s="259"/>
      <c r="AJ19" s="259"/>
      <c r="AK19" s="259"/>
      <c r="AL19" s="259"/>
      <c r="AM19" s="259"/>
      <c r="AN19" s="259"/>
      <c r="AO19" s="259"/>
      <c r="AP19" s="259"/>
      <c r="AQ19" s="259"/>
      <c r="AR19" s="259"/>
      <c r="AT19" s="732" t="s">
        <v>20</v>
      </c>
      <c r="AU19" s="732"/>
      <c r="AV19" s="732"/>
      <c r="AW19" s="732"/>
      <c r="AX19" s="732"/>
      <c r="AY19" s="732"/>
      <c r="AZ19" s="732"/>
      <c r="BA19" s="732"/>
      <c r="BB19" s="732"/>
      <c r="BC19" s="732"/>
      <c r="BD19" s="741"/>
      <c r="BE19" s="741"/>
      <c r="BF19" s="741"/>
      <c r="BG19" s="741"/>
      <c r="BH19" s="741"/>
      <c r="BI19" s="741"/>
      <c r="BJ19" s="741"/>
      <c r="BK19" s="741"/>
      <c r="BL19" s="741"/>
      <c r="BM19" s="741"/>
      <c r="BN19" s="741"/>
      <c r="BO19" s="741"/>
      <c r="BP19" s="741"/>
      <c r="BQ19" s="741"/>
      <c r="BR19" s="741"/>
      <c r="BS19" s="741"/>
      <c r="BT19" s="741"/>
      <c r="BU19" s="741"/>
      <c r="BV19" s="741"/>
      <c r="BW19" s="741"/>
      <c r="BX19" s="741"/>
      <c r="BY19" s="741"/>
      <c r="BZ19" s="741"/>
      <c r="CA19" s="741"/>
      <c r="CB19" s="741"/>
      <c r="CC19" s="741"/>
      <c r="CD19" s="741"/>
      <c r="CE19" s="741"/>
      <c r="CF19" s="741"/>
      <c r="CG19" s="741"/>
      <c r="CH19" s="741"/>
      <c r="CI19" s="741"/>
      <c r="CJ19" s="741"/>
    </row>
    <row r="20" spans="1:93" s="262" customFormat="1" ht="33.75" customHeight="1" x14ac:dyDescent="0.2">
      <c r="A20" s="259"/>
      <c r="B20" s="259"/>
      <c r="C20" s="259"/>
      <c r="D20" s="259"/>
      <c r="E20" s="259"/>
      <c r="F20" s="259"/>
      <c r="G20" s="259"/>
      <c r="H20" s="259"/>
      <c r="I20" s="259"/>
      <c r="J20" s="259"/>
      <c r="T20" s="259"/>
      <c r="AD20" s="259"/>
      <c r="AE20" s="259"/>
      <c r="AF20" s="259"/>
      <c r="AG20" s="259"/>
      <c r="AH20" s="259"/>
      <c r="AI20" s="259"/>
      <c r="AJ20" s="259"/>
      <c r="AK20" s="259"/>
      <c r="AL20" s="259"/>
      <c r="AM20" s="259"/>
      <c r="AN20" s="259"/>
      <c r="AO20" s="259"/>
      <c r="AP20" s="259"/>
      <c r="AQ20" s="259"/>
      <c r="AR20" s="259"/>
      <c r="AT20" s="732" t="s">
        <v>174</v>
      </c>
      <c r="AU20" s="732"/>
      <c r="AV20" s="732"/>
      <c r="AW20" s="732"/>
      <c r="AX20" s="732"/>
      <c r="AY20" s="732"/>
      <c r="AZ20" s="732"/>
      <c r="BA20" s="732"/>
      <c r="BB20" s="732"/>
      <c r="BC20" s="732"/>
      <c r="BD20" s="771"/>
      <c r="BE20" s="771"/>
      <c r="BF20" s="771"/>
      <c r="BG20" s="771"/>
      <c r="BH20" s="771"/>
      <c r="BI20" s="771"/>
      <c r="BJ20" s="771"/>
      <c r="BK20" s="771"/>
      <c r="BL20" s="771"/>
      <c r="BM20" s="771"/>
      <c r="BN20" s="771"/>
      <c r="BO20" s="771"/>
      <c r="BP20" s="771"/>
      <c r="BQ20" s="771"/>
      <c r="BR20" s="771"/>
      <c r="BS20" s="771"/>
      <c r="BT20" s="771"/>
      <c r="BU20" s="771"/>
      <c r="BV20" s="771"/>
      <c r="BW20" s="771"/>
      <c r="BX20" s="771"/>
      <c r="BY20" s="771"/>
      <c r="BZ20" s="771"/>
      <c r="CA20" s="771"/>
      <c r="CB20" s="771"/>
      <c r="CC20" s="771"/>
      <c r="CD20" s="771"/>
      <c r="CE20" s="771"/>
      <c r="CF20" s="771"/>
      <c r="CG20" s="771"/>
      <c r="CH20" s="771"/>
      <c r="CI20" s="771"/>
      <c r="CJ20" s="771"/>
    </row>
    <row r="21" spans="1:93" s="262" customFormat="1" ht="33.75" customHeight="1" x14ac:dyDescent="0.2">
      <c r="A21" s="259"/>
      <c r="B21" s="259"/>
      <c r="C21" s="259"/>
      <c r="D21" s="259"/>
      <c r="E21" s="259"/>
      <c r="F21" s="259"/>
      <c r="G21" s="259"/>
      <c r="H21" s="259"/>
      <c r="I21" s="259"/>
      <c r="J21" s="259"/>
      <c r="T21" s="259"/>
      <c r="AD21" s="259"/>
      <c r="AE21" s="259"/>
      <c r="AF21" s="259"/>
      <c r="AG21" s="259"/>
      <c r="AH21" s="259"/>
      <c r="AI21" s="259"/>
      <c r="AJ21" s="259"/>
      <c r="AK21" s="259"/>
      <c r="AL21" s="259"/>
      <c r="AM21" s="259"/>
      <c r="AN21" s="259"/>
      <c r="AO21" s="259"/>
      <c r="AP21" s="259"/>
      <c r="AQ21" s="259"/>
      <c r="AR21" s="259"/>
      <c r="AT21" s="732" t="s">
        <v>106</v>
      </c>
      <c r="AU21" s="732"/>
      <c r="AV21" s="732"/>
      <c r="AW21" s="732"/>
      <c r="AX21" s="732"/>
      <c r="AY21" s="732"/>
      <c r="AZ21" s="732"/>
      <c r="BA21" s="732"/>
      <c r="BB21" s="732"/>
      <c r="BC21" s="732"/>
      <c r="BD21" s="771"/>
      <c r="BE21" s="771"/>
      <c r="BF21" s="771"/>
      <c r="BG21" s="771"/>
      <c r="BH21" s="771"/>
      <c r="BI21" s="771"/>
      <c r="BJ21" s="771"/>
      <c r="BK21" s="771"/>
      <c r="BL21" s="771"/>
      <c r="BM21" s="771"/>
      <c r="BN21" s="771"/>
      <c r="BO21" s="771"/>
      <c r="BP21" s="771"/>
      <c r="BQ21" s="771"/>
      <c r="BR21" s="771"/>
      <c r="BS21" s="771"/>
      <c r="BT21" s="771"/>
      <c r="BU21" s="771"/>
      <c r="BV21" s="771"/>
      <c r="BW21" s="771"/>
      <c r="BX21" s="771"/>
      <c r="BY21" s="771"/>
      <c r="BZ21" s="771"/>
      <c r="CA21" s="771"/>
      <c r="CB21" s="771"/>
      <c r="CC21" s="771"/>
      <c r="CD21" s="771"/>
      <c r="CE21" s="771"/>
      <c r="CF21" s="771"/>
      <c r="CG21" s="771"/>
      <c r="CH21" s="771"/>
      <c r="CI21" s="771"/>
      <c r="CJ21" s="771"/>
    </row>
    <row r="22" spans="1:93" s="262" customFormat="1" ht="15" customHeight="1" x14ac:dyDescent="0.2">
      <c r="A22" s="259"/>
      <c r="B22" s="259"/>
      <c r="C22" s="259"/>
      <c r="D22" s="259"/>
      <c r="E22" s="259"/>
      <c r="F22" s="259"/>
      <c r="G22" s="259"/>
      <c r="H22" s="259"/>
      <c r="I22" s="259"/>
      <c r="J22" s="259"/>
      <c r="T22" s="259"/>
      <c r="AD22" s="259"/>
      <c r="AE22" s="259"/>
      <c r="AF22" s="259"/>
      <c r="AG22" s="259"/>
      <c r="AH22" s="259"/>
      <c r="AI22" s="259"/>
      <c r="AJ22" s="259"/>
      <c r="AK22" s="259"/>
      <c r="AL22" s="259"/>
      <c r="AM22" s="259"/>
      <c r="AN22" s="259"/>
      <c r="AO22" s="259"/>
      <c r="AP22" s="259"/>
      <c r="AQ22" s="259"/>
      <c r="AR22" s="259"/>
    </row>
    <row r="23" spans="1:93" s="262" customFormat="1" ht="12" customHeight="1" x14ac:dyDescent="0.2">
      <c r="A23" s="266"/>
      <c r="B23" s="266"/>
      <c r="C23" s="266"/>
      <c r="D23" s="266"/>
      <c r="E23" s="260"/>
      <c r="F23" s="260"/>
      <c r="G23" s="261"/>
      <c r="H23" s="261"/>
      <c r="T23" s="267"/>
      <c r="U23" s="267"/>
      <c r="V23" s="267"/>
      <c r="W23" s="267"/>
      <c r="X23" s="264"/>
      <c r="Y23" s="264"/>
      <c r="Z23" s="264"/>
      <c r="AA23" s="264"/>
      <c r="AB23" s="264"/>
      <c r="AC23" s="264"/>
      <c r="AD23" s="264"/>
      <c r="AE23" s="264"/>
      <c r="AF23" s="264"/>
      <c r="AG23" s="264"/>
      <c r="AH23" s="264"/>
      <c r="AI23" s="264"/>
      <c r="AJ23" s="264"/>
      <c r="AK23" s="264"/>
      <c r="AL23" s="264"/>
      <c r="AM23" s="264"/>
      <c r="AN23" s="264"/>
      <c r="AO23" s="264"/>
      <c r="AP23" s="264"/>
      <c r="AQ23" s="264"/>
      <c r="AR23" s="265"/>
      <c r="AT23" s="270"/>
      <c r="AU23" s="270"/>
      <c r="AV23" s="270"/>
      <c r="AW23" s="270"/>
      <c r="AX23" s="270"/>
      <c r="AY23" s="270"/>
      <c r="AZ23" s="270"/>
      <c r="BA23" s="270"/>
      <c r="BB23" s="270"/>
      <c r="BC23" s="270"/>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271"/>
    </row>
    <row r="24" spans="1:93" s="262" customFormat="1" ht="21" customHeight="1" x14ac:dyDescent="0.2">
      <c r="A24" s="266"/>
      <c r="B24" s="266"/>
      <c r="C24" s="266"/>
      <c r="D24" s="266"/>
      <c r="E24" s="260"/>
      <c r="F24" s="260"/>
      <c r="G24" s="261"/>
      <c r="H24" s="261"/>
      <c r="T24" s="263"/>
      <c r="U24" s="263"/>
      <c r="V24" s="263"/>
      <c r="W24" s="263"/>
      <c r="X24" s="264"/>
      <c r="Y24" s="264"/>
      <c r="Z24" s="264"/>
      <c r="AA24" s="264"/>
      <c r="AB24" s="264"/>
      <c r="AC24" s="264"/>
      <c r="AD24" s="264"/>
      <c r="AE24" s="264"/>
      <c r="AF24" s="264"/>
      <c r="AG24" s="264"/>
      <c r="AH24" s="264"/>
      <c r="AI24" s="264"/>
      <c r="AJ24" s="731" t="s">
        <v>22</v>
      </c>
      <c r="AK24" s="731"/>
      <c r="AL24" s="731"/>
      <c r="AM24" s="731"/>
      <c r="AN24" s="731"/>
      <c r="AO24" s="731"/>
      <c r="AP24" s="731"/>
      <c r="AQ24" s="731"/>
      <c r="AR24" s="731"/>
      <c r="AS24" s="264"/>
      <c r="AT24" s="732" t="s">
        <v>18</v>
      </c>
      <c r="AU24" s="732"/>
      <c r="AV24" s="732"/>
      <c r="AW24" s="732"/>
      <c r="AX24" s="732"/>
      <c r="AY24" s="732"/>
      <c r="AZ24" s="732"/>
      <c r="BA24" s="732"/>
      <c r="BB24" s="732"/>
      <c r="BC24" s="732"/>
      <c r="BD24" s="733"/>
      <c r="BE24" s="733"/>
      <c r="BF24" s="733"/>
      <c r="BG24" s="733"/>
      <c r="BH24" s="733"/>
      <c r="BI24" s="734" t="s">
        <v>42</v>
      </c>
      <c r="BJ24" s="734"/>
      <c r="BK24" s="733"/>
      <c r="BL24" s="733"/>
      <c r="BM24" s="733"/>
      <c r="BN24" s="733"/>
      <c r="BO24" s="733"/>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O24" s="252"/>
    </row>
    <row r="25" spans="1:93" s="262" customFormat="1" ht="41.25" customHeight="1" x14ac:dyDescent="0.25">
      <c r="A25" s="259"/>
      <c r="B25" s="259"/>
      <c r="C25" s="259"/>
      <c r="D25" s="259"/>
      <c r="G25" s="261"/>
      <c r="H25" s="261"/>
      <c r="T25" s="266"/>
      <c r="U25" s="266"/>
      <c r="V25" s="266"/>
      <c r="W25" s="259"/>
      <c r="X25" s="264"/>
      <c r="Y25" s="264"/>
      <c r="Z25" s="264"/>
      <c r="AA25" s="264"/>
      <c r="AB25" s="264"/>
      <c r="AC25" s="264"/>
      <c r="AD25" s="264"/>
      <c r="AE25" s="264"/>
      <c r="AF25" s="264"/>
      <c r="AG25" s="264"/>
      <c r="AH25" s="264"/>
      <c r="AI25" s="264"/>
      <c r="AJ25" s="264"/>
      <c r="AK25" s="264"/>
      <c r="AL25" s="264"/>
      <c r="AM25" s="264"/>
      <c r="AN25" s="264"/>
      <c r="AO25" s="264"/>
      <c r="AP25" s="264"/>
      <c r="AQ25" s="264"/>
      <c r="AR25" s="265"/>
      <c r="AT25" s="773" t="s">
        <v>19</v>
      </c>
      <c r="AU25" s="773"/>
      <c r="AV25" s="773"/>
      <c r="AW25" s="773"/>
      <c r="AX25" s="773"/>
      <c r="AY25" s="773"/>
      <c r="AZ25" s="773"/>
      <c r="BA25" s="773"/>
      <c r="BB25" s="773"/>
      <c r="BC25" s="773"/>
      <c r="BD25" s="738"/>
      <c r="BE25" s="738"/>
      <c r="BF25" s="738"/>
      <c r="BG25" s="738"/>
      <c r="BH25" s="738"/>
      <c r="BI25" s="738"/>
      <c r="BJ25" s="738"/>
      <c r="BK25" s="738"/>
      <c r="BL25" s="738"/>
      <c r="BM25" s="738"/>
      <c r="BN25" s="738"/>
      <c r="BO25" s="738"/>
      <c r="BP25" s="738"/>
      <c r="BQ25" s="738"/>
      <c r="BR25" s="738"/>
      <c r="BS25" s="738"/>
      <c r="BT25" s="738"/>
      <c r="BU25" s="738"/>
      <c r="BV25" s="738"/>
      <c r="BW25" s="738"/>
      <c r="BX25" s="738"/>
      <c r="BY25" s="738"/>
      <c r="BZ25" s="738"/>
      <c r="CA25" s="738"/>
      <c r="CB25" s="738"/>
      <c r="CC25" s="738"/>
      <c r="CD25" s="738"/>
      <c r="CE25" s="738"/>
      <c r="CF25" s="738"/>
      <c r="CG25" s="738"/>
      <c r="CH25" s="738"/>
      <c r="CI25" s="738"/>
      <c r="CJ25" s="738"/>
      <c r="CK25" s="738"/>
      <c r="CL25" s="738"/>
    </row>
    <row r="26" spans="1:93" s="262" customFormat="1" ht="27.75" customHeight="1" x14ac:dyDescent="0.2">
      <c r="A26" s="266"/>
      <c r="B26" s="266"/>
      <c r="C26" s="266"/>
      <c r="D26" s="266"/>
      <c r="E26" s="260"/>
      <c r="F26" s="260"/>
      <c r="G26" s="261"/>
      <c r="H26" s="261"/>
      <c r="T26" s="267"/>
      <c r="U26" s="267"/>
      <c r="V26" s="267"/>
      <c r="W26" s="267"/>
      <c r="X26" s="264"/>
      <c r="Y26" s="264"/>
      <c r="Z26" s="264"/>
      <c r="AA26" s="264"/>
      <c r="AB26" s="264"/>
      <c r="AC26" s="264"/>
      <c r="AD26" s="264"/>
      <c r="AE26" s="264"/>
      <c r="AF26" s="264"/>
      <c r="AG26" s="264"/>
      <c r="AH26" s="264"/>
      <c r="AI26" s="264"/>
      <c r="AJ26" s="264"/>
      <c r="AK26" s="264"/>
      <c r="AL26" s="264"/>
      <c r="AM26" s="264"/>
      <c r="AN26" s="264"/>
      <c r="AO26" s="264"/>
      <c r="AP26" s="264"/>
      <c r="AQ26" s="264"/>
      <c r="AR26" s="348"/>
      <c r="AT26" s="773"/>
      <c r="AU26" s="773"/>
      <c r="AV26" s="773"/>
      <c r="AW26" s="773"/>
      <c r="AX26" s="773"/>
      <c r="AY26" s="773"/>
      <c r="AZ26" s="773"/>
      <c r="BA26" s="773"/>
      <c r="BB26" s="773"/>
      <c r="BC26" s="773"/>
      <c r="BD26" s="772"/>
      <c r="BE26" s="772"/>
      <c r="BF26" s="772"/>
      <c r="BG26" s="772"/>
      <c r="BH26" s="772"/>
      <c r="BI26" s="772"/>
      <c r="BJ26" s="772"/>
      <c r="BK26" s="772"/>
      <c r="BL26" s="772"/>
      <c r="BM26" s="772"/>
      <c r="BN26" s="772"/>
      <c r="BO26" s="772"/>
      <c r="BP26" s="772"/>
      <c r="BQ26" s="772"/>
      <c r="BR26" s="772"/>
      <c r="BS26" s="772"/>
      <c r="BT26" s="772"/>
      <c r="BU26" s="772"/>
      <c r="BV26" s="772"/>
      <c r="BW26" s="772"/>
      <c r="BX26" s="772"/>
      <c r="BY26" s="772"/>
      <c r="BZ26" s="772"/>
      <c r="CA26" s="772"/>
      <c r="CB26" s="772"/>
      <c r="CC26" s="772"/>
      <c r="CD26" s="772"/>
      <c r="CE26" s="772"/>
      <c r="CF26" s="772"/>
      <c r="CG26" s="772"/>
      <c r="CH26" s="772"/>
      <c r="CI26" s="772"/>
      <c r="CJ26" s="772"/>
      <c r="CK26" s="772"/>
      <c r="CL26" s="772"/>
      <c r="CM26" s="268"/>
      <c r="CN26" s="268"/>
      <c r="CO26" s="252"/>
    </row>
    <row r="27" spans="1:93" s="262" customFormat="1" ht="26.25" customHeight="1" x14ac:dyDescent="0.2">
      <c r="A27" s="266"/>
      <c r="B27" s="266"/>
      <c r="C27" s="266"/>
      <c r="D27" s="266"/>
      <c r="G27" s="261"/>
      <c r="H27" s="261"/>
      <c r="T27" s="266"/>
      <c r="U27" s="266"/>
      <c r="V27" s="266"/>
      <c r="W27" s="259"/>
      <c r="X27" s="264"/>
      <c r="Y27" s="264"/>
      <c r="Z27" s="264"/>
      <c r="AA27" s="264"/>
      <c r="AB27" s="264"/>
      <c r="AC27" s="264"/>
      <c r="AD27" s="264"/>
      <c r="AE27" s="264"/>
      <c r="AF27" s="264"/>
      <c r="AG27" s="264"/>
      <c r="AH27" s="264"/>
      <c r="AI27" s="264"/>
      <c r="AJ27" s="264"/>
      <c r="AK27" s="264"/>
      <c r="AL27" s="264"/>
      <c r="AM27" s="264"/>
      <c r="AN27" s="264"/>
      <c r="AO27" s="264"/>
      <c r="AP27" s="264"/>
      <c r="AQ27" s="264"/>
      <c r="AR27" s="265"/>
      <c r="AT27" s="732" t="s">
        <v>21</v>
      </c>
      <c r="AU27" s="732"/>
      <c r="AV27" s="732"/>
      <c r="AW27" s="732"/>
      <c r="AX27" s="732"/>
      <c r="AY27" s="732"/>
      <c r="AZ27" s="732"/>
      <c r="BA27" s="732"/>
      <c r="BB27" s="732"/>
      <c r="BC27" s="732"/>
      <c r="BD27" s="771"/>
      <c r="BE27" s="771"/>
      <c r="BF27" s="771"/>
      <c r="BG27" s="771"/>
      <c r="BH27" s="771"/>
      <c r="BI27" s="771"/>
      <c r="BJ27" s="771"/>
      <c r="BK27" s="771"/>
      <c r="BL27" s="771"/>
      <c r="BM27" s="771"/>
      <c r="BN27" s="771"/>
      <c r="BO27" s="771"/>
      <c r="BP27" s="771"/>
      <c r="BQ27" s="771"/>
      <c r="BR27" s="771"/>
      <c r="BS27" s="771"/>
      <c r="BT27" s="771"/>
      <c r="BU27" s="771"/>
      <c r="BV27" s="771"/>
      <c r="BW27" s="771"/>
      <c r="BX27" s="771"/>
      <c r="BY27" s="771"/>
      <c r="BZ27" s="771"/>
      <c r="CA27" s="771"/>
      <c r="CB27" s="771"/>
      <c r="CC27" s="771"/>
      <c r="CD27" s="771"/>
      <c r="CE27" s="771"/>
      <c r="CF27" s="771"/>
      <c r="CG27" s="771"/>
      <c r="CH27" s="771"/>
      <c r="CI27" s="771"/>
      <c r="CJ27" s="771"/>
      <c r="CK27" s="771"/>
      <c r="CL27" s="771"/>
    </row>
    <row r="28" spans="1:93" s="262" customFormat="1" ht="41.25" customHeight="1" x14ac:dyDescent="0.2">
      <c r="A28" s="266"/>
      <c r="B28" s="266"/>
      <c r="C28" s="266"/>
      <c r="D28" s="266"/>
      <c r="G28" s="261"/>
      <c r="H28" s="261"/>
      <c r="T28" s="266"/>
      <c r="U28" s="266"/>
      <c r="V28" s="266"/>
      <c r="W28" s="259"/>
      <c r="X28" s="264"/>
      <c r="Y28" s="264"/>
      <c r="Z28" s="264"/>
      <c r="AA28" s="264"/>
      <c r="AB28" s="264"/>
      <c r="AC28" s="264"/>
      <c r="AD28" s="264"/>
      <c r="AE28" s="264"/>
      <c r="AF28" s="264"/>
      <c r="AG28" s="264"/>
      <c r="AH28" s="264"/>
      <c r="AI28" s="264"/>
      <c r="AJ28" s="264"/>
      <c r="AK28" s="264"/>
      <c r="AL28" s="264"/>
      <c r="AM28" s="264"/>
      <c r="AN28" s="264"/>
      <c r="AO28" s="264"/>
      <c r="AP28" s="264"/>
      <c r="AQ28" s="264"/>
      <c r="AR28" s="265"/>
      <c r="AT28" s="731" t="s">
        <v>145</v>
      </c>
      <c r="AU28" s="732"/>
      <c r="AV28" s="732"/>
      <c r="AW28" s="732"/>
      <c r="AX28" s="732"/>
      <c r="AY28" s="732"/>
      <c r="AZ28" s="732"/>
      <c r="BA28" s="732"/>
      <c r="BB28" s="732"/>
      <c r="BC28" s="732"/>
      <c r="BD28" s="741"/>
      <c r="BE28" s="741"/>
      <c r="BF28" s="741"/>
      <c r="BG28" s="741"/>
      <c r="BH28" s="741"/>
      <c r="BI28" s="741"/>
      <c r="BJ28" s="741"/>
      <c r="BK28" s="741"/>
      <c r="BL28" s="741"/>
      <c r="BM28" s="741"/>
      <c r="BN28" s="741"/>
      <c r="BO28" s="741"/>
      <c r="BP28" s="741"/>
      <c r="BQ28" s="741"/>
      <c r="BR28" s="741"/>
      <c r="BS28" s="741"/>
      <c r="BT28" s="741"/>
      <c r="BU28" s="741"/>
      <c r="BV28" s="741"/>
      <c r="BW28" s="741"/>
      <c r="BX28" s="741"/>
      <c r="BY28" s="741"/>
      <c r="BZ28" s="741"/>
      <c r="CA28" s="741"/>
      <c r="CB28" s="741"/>
      <c r="CC28" s="741"/>
      <c r="CD28" s="741"/>
      <c r="CE28" s="741"/>
      <c r="CF28" s="741"/>
      <c r="CG28" s="741"/>
      <c r="CH28" s="741"/>
      <c r="CI28" s="741"/>
      <c r="CJ28" s="741"/>
      <c r="CK28" s="742"/>
      <c r="CL28" s="742"/>
      <c r="CM28" s="742"/>
      <c r="CN28" s="742"/>
      <c r="CO28" s="252"/>
    </row>
    <row r="29" spans="1:93" s="248" customFormat="1" ht="15" customHeight="1" x14ac:dyDescent="0.2">
      <c r="A29" s="272"/>
      <c r="B29" s="272"/>
      <c r="C29" s="272"/>
      <c r="D29" s="272"/>
      <c r="G29" s="273"/>
      <c r="H29" s="273"/>
      <c r="T29" s="272"/>
      <c r="U29" s="272"/>
      <c r="V29" s="272"/>
      <c r="W29" s="258"/>
      <c r="X29" s="274"/>
      <c r="Y29" s="274"/>
      <c r="Z29" s="274"/>
      <c r="AA29" s="274"/>
      <c r="AB29" s="274"/>
      <c r="AC29" s="274"/>
      <c r="AD29" s="274"/>
      <c r="AE29" s="274"/>
      <c r="AF29" s="274"/>
      <c r="AG29" s="274"/>
      <c r="AH29" s="274"/>
      <c r="AI29" s="274"/>
      <c r="AJ29" s="274"/>
      <c r="AK29" s="274"/>
      <c r="AL29" s="274"/>
      <c r="AM29" s="274"/>
      <c r="AN29" s="274"/>
      <c r="AO29" s="274"/>
      <c r="AP29" s="274"/>
      <c r="AQ29" s="274"/>
      <c r="AR29" s="247"/>
      <c r="AT29" s="163"/>
      <c r="AU29" s="163"/>
      <c r="AV29" s="163"/>
      <c r="AW29" s="163"/>
      <c r="AX29" s="163"/>
      <c r="AY29" s="163"/>
      <c r="AZ29" s="163"/>
      <c r="BA29" s="163"/>
      <c r="BB29" s="163"/>
      <c r="BC29" s="163"/>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245"/>
      <c r="CN29" s="245"/>
    </row>
    <row r="30" spans="1:93" s="248" customFormat="1" ht="38.25" customHeight="1" x14ac:dyDescent="0.2">
      <c r="X30" s="274"/>
      <c r="Y30" s="274"/>
      <c r="Z30" s="274"/>
      <c r="AA30" s="274"/>
      <c r="AB30" s="274"/>
      <c r="AN30" s="274"/>
      <c r="AO30" s="274"/>
      <c r="AP30" s="274"/>
      <c r="AQ30" s="274"/>
      <c r="AR30" s="247"/>
    </row>
    <row r="31" spans="1:93" s="248" customFormat="1" ht="24.75" customHeight="1" x14ac:dyDescent="0.2">
      <c r="A31" s="752"/>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c r="AN31" s="752"/>
      <c r="AO31" s="752"/>
      <c r="AP31" s="752"/>
      <c r="AQ31" s="752"/>
      <c r="AR31" s="752"/>
      <c r="AS31" s="752"/>
      <c r="AT31" s="752"/>
      <c r="AU31" s="752"/>
      <c r="AV31" s="752"/>
      <c r="AW31" s="752"/>
      <c r="AX31" s="752"/>
      <c r="AY31" s="752"/>
      <c r="AZ31" s="752"/>
      <c r="BA31" s="752"/>
      <c r="BB31" s="752"/>
      <c r="BC31" s="752"/>
      <c r="BD31" s="752"/>
      <c r="BE31" s="752"/>
      <c r="BF31" s="752"/>
      <c r="BG31" s="752"/>
      <c r="BH31" s="752"/>
      <c r="BI31" s="752"/>
      <c r="BJ31" s="752"/>
      <c r="BK31" s="752"/>
      <c r="BL31" s="752"/>
      <c r="BM31" s="752"/>
      <c r="BN31" s="752"/>
      <c r="BO31" s="752"/>
      <c r="BP31" s="752"/>
      <c r="BQ31" s="752"/>
      <c r="BR31" s="752"/>
      <c r="BS31" s="752"/>
      <c r="BT31" s="752"/>
      <c r="BU31" s="752"/>
      <c r="BV31" s="752"/>
      <c r="BW31" s="752"/>
      <c r="BX31" s="752"/>
      <c r="BY31" s="752"/>
      <c r="BZ31" s="752"/>
      <c r="CA31" s="752"/>
      <c r="CB31" s="752"/>
      <c r="CC31" s="752"/>
      <c r="CD31" s="752"/>
      <c r="CE31" s="752"/>
      <c r="CF31" s="752"/>
      <c r="CG31" s="752"/>
      <c r="CH31" s="752"/>
      <c r="CI31" s="752"/>
      <c r="CJ31" s="752"/>
      <c r="CK31" s="752"/>
      <c r="CL31" s="752"/>
      <c r="CM31" s="752"/>
      <c r="CN31" s="752"/>
    </row>
    <row r="32" spans="1:93" s="248" customFormat="1" ht="24.75" customHeight="1" x14ac:dyDescent="0.2">
      <c r="A32" s="751" t="s">
        <v>61</v>
      </c>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51"/>
      <c r="AV32" s="751"/>
      <c r="AW32" s="751"/>
      <c r="AX32" s="751"/>
      <c r="AY32" s="751"/>
      <c r="AZ32" s="751"/>
      <c r="BA32" s="751"/>
      <c r="BB32" s="751"/>
      <c r="BC32" s="751"/>
      <c r="BD32" s="751"/>
      <c r="BE32" s="751"/>
      <c r="BF32" s="751"/>
      <c r="BG32" s="751"/>
      <c r="BH32" s="751"/>
      <c r="BI32" s="751"/>
      <c r="BJ32" s="751"/>
      <c r="BK32" s="751"/>
      <c r="BL32" s="751"/>
      <c r="BM32" s="751"/>
      <c r="BN32" s="751"/>
      <c r="BO32" s="751"/>
      <c r="BP32" s="751"/>
      <c r="BQ32" s="751"/>
      <c r="BR32" s="751"/>
      <c r="BS32" s="751"/>
      <c r="BT32" s="751"/>
      <c r="BU32" s="751"/>
      <c r="BV32" s="751"/>
      <c r="BW32" s="751"/>
      <c r="BX32" s="751"/>
      <c r="BY32" s="751"/>
      <c r="BZ32" s="751"/>
      <c r="CA32" s="751"/>
      <c r="CB32" s="751"/>
      <c r="CC32" s="751"/>
      <c r="CD32" s="751"/>
      <c r="CE32" s="751"/>
      <c r="CF32" s="751"/>
      <c r="CG32" s="751"/>
      <c r="CH32" s="751"/>
      <c r="CI32" s="751"/>
      <c r="CJ32" s="751"/>
      <c r="CK32" s="751"/>
      <c r="CL32" s="751"/>
      <c r="CM32" s="751"/>
      <c r="CN32" s="751"/>
    </row>
    <row r="33" spans="1:92" s="248" customFormat="1" ht="24.75" customHeight="1" x14ac:dyDescent="0.2">
      <c r="A33" s="751" t="s">
        <v>168</v>
      </c>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c r="BK33" s="751"/>
      <c r="BL33" s="751"/>
      <c r="BM33" s="751"/>
      <c r="BN33" s="751"/>
      <c r="BO33" s="751"/>
      <c r="BP33" s="751"/>
      <c r="BQ33" s="751"/>
      <c r="BR33" s="751"/>
      <c r="BS33" s="751"/>
      <c r="BT33" s="751"/>
      <c r="BU33" s="751"/>
      <c r="BV33" s="751"/>
      <c r="BW33" s="751"/>
      <c r="BX33" s="751"/>
      <c r="BY33" s="751"/>
      <c r="BZ33" s="751"/>
      <c r="CA33" s="751"/>
      <c r="CB33" s="751"/>
      <c r="CC33" s="751"/>
      <c r="CD33" s="751"/>
      <c r="CE33" s="751"/>
      <c r="CF33" s="751"/>
      <c r="CG33" s="751"/>
      <c r="CH33" s="751"/>
      <c r="CI33" s="751"/>
      <c r="CJ33" s="751"/>
      <c r="CK33" s="751"/>
      <c r="CL33" s="751"/>
      <c r="CM33" s="751"/>
      <c r="CN33" s="751"/>
    </row>
    <row r="34" spans="1:92" s="248" customFormat="1" ht="24.75" customHeight="1" x14ac:dyDescent="0.2">
      <c r="A34" s="752" t="s">
        <v>206</v>
      </c>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752"/>
      <c r="AO34" s="752"/>
      <c r="AP34" s="752"/>
      <c r="AQ34" s="752"/>
      <c r="AR34" s="752"/>
      <c r="AS34" s="752"/>
      <c r="AT34" s="752"/>
      <c r="AU34" s="752"/>
      <c r="AV34" s="752"/>
      <c r="AW34" s="752"/>
      <c r="AX34" s="752"/>
      <c r="AY34" s="752"/>
      <c r="AZ34" s="752"/>
      <c r="BA34" s="752"/>
      <c r="BB34" s="752"/>
      <c r="BC34" s="752"/>
      <c r="BD34" s="752"/>
      <c r="BE34" s="752"/>
      <c r="BF34" s="752"/>
      <c r="BG34" s="752"/>
      <c r="BH34" s="752"/>
      <c r="BI34" s="752"/>
      <c r="BJ34" s="752"/>
      <c r="BK34" s="752"/>
      <c r="BL34" s="752"/>
      <c r="BM34" s="752"/>
      <c r="BN34" s="752"/>
      <c r="BO34" s="752"/>
      <c r="BP34" s="752"/>
      <c r="BQ34" s="752"/>
      <c r="BR34" s="752"/>
      <c r="BS34" s="752"/>
      <c r="BT34" s="752"/>
      <c r="BU34" s="752"/>
      <c r="BV34" s="752"/>
      <c r="BW34" s="752"/>
      <c r="BX34" s="752"/>
      <c r="BY34" s="752"/>
      <c r="BZ34" s="752"/>
      <c r="CA34" s="752"/>
      <c r="CB34" s="752"/>
      <c r="CC34" s="752"/>
      <c r="CD34" s="752"/>
      <c r="CE34" s="752"/>
      <c r="CF34" s="752"/>
      <c r="CG34" s="752"/>
      <c r="CH34" s="752"/>
      <c r="CI34" s="752"/>
      <c r="CJ34" s="752"/>
      <c r="CK34" s="752"/>
      <c r="CL34" s="752"/>
      <c r="CM34" s="752"/>
      <c r="CN34" s="752"/>
    </row>
    <row r="35" spans="1:92" s="248" customFormat="1" ht="36" customHeight="1" x14ac:dyDescent="0.2">
      <c r="A35" s="275"/>
      <c r="B35" s="275"/>
      <c r="C35" s="275"/>
      <c r="F35" s="162"/>
      <c r="G35" s="273"/>
      <c r="H35" s="273"/>
      <c r="I35" s="162"/>
      <c r="J35" s="162"/>
    </row>
    <row r="36" spans="1:92" s="248" customFormat="1" ht="29.25" customHeight="1" x14ac:dyDescent="0.2">
      <c r="A36" s="756" t="s">
        <v>204</v>
      </c>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6"/>
      <c r="AZ36" s="756"/>
      <c r="BA36" s="756"/>
      <c r="BB36" s="756"/>
      <c r="BC36" s="756"/>
      <c r="BD36" s="756"/>
      <c r="BE36" s="756"/>
      <c r="BF36" s="756"/>
      <c r="BG36" s="756"/>
      <c r="BH36" s="756"/>
      <c r="BI36" s="756"/>
      <c r="BJ36" s="756"/>
      <c r="BK36" s="756"/>
      <c r="BL36" s="756"/>
      <c r="BM36" s="756"/>
      <c r="BN36" s="756"/>
      <c r="BO36" s="756"/>
      <c r="BP36" s="756"/>
      <c r="BQ36" s="756"/>
      <c r="BR36" s="756"/>
      <c r="BS36" s="756"/>
      <c r="BT36" s="756"/>
      <c r="BU36" s="756"/>
      <c r="BV36" s="756"/>
      <c r="BW36" s="756"/>
      <c r="BX36" s="756"/>
      <c r="BY36" s="756"/>
      <c r="BZ36" s="756"/>
      <c r="CA36" s="756"/>
      <c r="CB36" s="756"/>
      <c r="CC36" s="756"/>
      <c r="CD36" s="756"/>
      <c r="CE36" s="756"/>
      <c r="CF36" s="756"/>
      <c r="CG36" s="756"/>
      <c r="CH36" s="756"/>
      <c r="CI36" s="756"/>
      <c r="CJ36" s="756"/>
      <c r="CK36" s="756"/>
      <c r="CL36" s="756"/>
      <c r="CM36" s="756"/>
      <c r="CN36" s="756"/>
    </row>
    <row r="37" spans="1:92" s="248" customFormat="1" ht="29.25" customHeight="1" x14ac:dyDescent="0.2">
      <c r="A37" s="756"/>
      <c r="B37" s="756"/>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6"/>
      <c r="AO37" s="756"/>
      <c r="AP37" s="756"/>
      <c r="AQ37" s="756"/>
      <c r="AR37" s="756"/>
      <c r="AS37" s="756"/>
      <c r="AT37" s="756"/>
      <c r="AU37" s="756"/>
      <c r="AV37" s="756"/>
      <c r="AW37" s="756"/>
      <c r="AX37" s="756"/>
      <c r="AY37" s="756"/>
      <c r="AZ37" s="756"/>
      <c r="BA37" s="756"/>
      <c r="BB37" s="756"/>
      <c r="BC37" s="756"/>
      <c r="BD37" s="756"/>
      <c r="BE37" s="756"/>
      <c r="BF37" s="756"/>
      <c r="BG37" s="756"/>
      <c r="BH37" s="756"/>
      <c r="BI37" s="756"/>
      <c r="BJ37" s="756"/>
      <c r="BK37" s="756"/>
      <c r="BL37" s="756"/>
      <c r="BM37" s="756"/>
      <c r="BN37" s="756"/>
      <c r="BO37" s="756"/>
      <c r="BP37" s="756"/>
      <c r="BQ37" s="756"/>
      <c r="BR37" s="756"/>
      <c r="BS37" s="756"/>
      <c r="BT37" s="756"/>
      <c r="BU37" s="756"/>
      <c r="BV37" s="756"/>
      <c r="BW37" s="756"/>
      <c r="BX37" s="756"/>
      <c r="BY37" s="756"/>
      <c r="BZ37" s="756"/>
      <c r="CA37" s="756"/>
      <c r="CB37" s="756"/>
      <c r="CC37" s="756"/>
      <c r="CD37" s="756"/>
      <c r="CE37" s="756"/>
      <c r="CF37" s="756"/>
      <c r="CG37" s="756"/>
      <c r="CH37" s="756"/>
      <c r="CI37" s="756"/>
      <c r="CJ37" s="756"/>
      <c r="CK37" s="756"/>
      <c r="CL37" s="756"/>
      <c r="CM37" s="756"/>
      <c r="CN37" s="756"/>
    </row>
    <row r="38" spans="1:92" s="262" customFormat="1" ht="29.25" customHeight="1" x14ac:dyDescent="0.2">
      <c r="A38" s="756"/>
      <c r="B38" s="756"/>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c r="AN38" s="756"/>
      <c r="AO38" s="756"/>
      <c r="AP38" s="756"/>
      <c r="AQ38" s="756"/>
      <c r="AR38" s="756"/>
      <c r="AS38" s="756"/>
      <c r="AT38" s="756"/>
      <c r="AU38" s="756"/>
      <c r="AV38" s="756"/>
      <c r="AW38" s="756"/>
      <c r="AX38" s="756"/>
      <c r="AY38" s="756"/>
      <c r="AZ38" s="756"/>
      <c r="BA38" s="756"/>
      <c r="BB38" s="756"/>
      <c r="BC38" s="756"/>
      <c r="BD38" s="756"/>
      <c r="BE38" s="756"/>
      <c r="BF38" s="756"/>
      <c r="BG38" s="756"/>
      <c r="BH38" s="756"/>
      <c r="BI38" s="756"/>
      <c r="BJ38" s="756"/>
      <c r="BK38" s="756"/>
      <c r="BL38" s="756"/>
      <c r="BM38" s="756"/>
      <c r="BN38" s="756"/>
      <c r="BO38" s="756"/>
      <c r="BP38" s="756"/>
      <c r="BQ38" s="756"/>
      <c r="BR38" s="756"/>
      <c r="BS38" s="756"/>
      <c r="BT38" s="756"/>
      <c r="BU38" s="756"/>
      <c r="BV38" s="756"/>
      <c r="BW38" s="756"/>
      <c r="BX38" s="756"/>
      <c r="BY38" s="756"/>
      <c r="BZ38" s="756"/>
      <c r="CA38" s="756"/>
      <c r="CB38" s="756"/>
      <c r="CC38" s="756"/>
      <c r="CD38" s="756"/>
      <c r="CE38" s="756"/>
      <c r="CF38" s="756"/>
      <c r="CG38" s="756"/>
      <c r="CH38" s="756"/>
      <c r="CI38" s="756"/>
      <c r="CJ38" s="756"/>
      <c r="CK38" s="756"/>
      <c r="CL38" s="756"/>
      <c r="CM38" s="756"/>
      <c r="CN38" s="756"/>
    </row>
    <row r="39" spans="1:92" s="262" customFormat="1" ht="29.25" customHeight="1" x14ac:dyDescent="0.2">
      <c r="A39" s="756"/>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6"/>
      <c r="BE39" s="756"/>
      <c r="BF39" s="756"/>
      <c r="BG39" s="756"/>
      <c r="BH39" s="756"/>
      <c r="BI39" s="756"/>
      <c r="BJ39" s="756"/>
      <c r="BK39" s="756"/>
      <c r="BL39" s="756"/>
      <c r="BM39" s="756"/>
      <c r="BN39" s="756"/>
      <c r="BO39" s="756"/>
      <c r="BP39" s="756"/>
      <c r="BQ39" s="756"/>
      <c r="BR39" s="756"/>
      <c r="BS39" s="756"/>
      <c r="BT39" s="756"/>
      <c r="BU39" s="756"/>
      <c r="BV39" s="756"/>
      <c r="BW39" s="756"/>
      <c r="BX39" s="756"/>
      <c r="BY39" s="756"/>
      <c r="BZ39" s="756"/>
      <c r="CA39" s="756"/>
      <c r="CB39" s="756"/>
      <c r="CC39" s="756"/>
      <c r="CD39" s="756"/>
      <c r="CE39" s="756"/>
      <c r="CF39" s="756"/>
      <c r="CG39" s="756"/>
      <c r="CH39" s="756"/>
      <c r="CI39" s="756"/>
      <c r="CJ39" s="756"/>
      <c r="CK39" s="756"/>
      <c r="CL39" s="756"/>
      <c r="CM39" s="756"/>
      <c r="CN39" s="756"/>
    </row>
    <row r="40" spans="1:92" s="262" customFormat="1" ht="29.25" customHeight="1" x14ac:dyDescent="0.2">
      <c r="A40" s="756"/>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756"/>
      <c r="AM40" s="756"/>
      <c r="AN40" s="756"/>
      <c r="AO40" s="756"/>
      <c r="AP40" s="756"/>
      <c r="AQ40" s="756"/>
      <c r="AR40" s="756"/>
      <c r="AS40" s="756"/>
      <c r="AT40" s="756"/>
      <c r="AU40" s="756"/>
      <c r="AV40" s="756"/>
      <c r="AW40" s="756"/>
      <c r="AX40" s="756"/>
      <c r="AY40" s="756"/>
      <c r="AZ40" s="756"/>
      <c r="BA40" s="756"/>
      <c r="BB40" s="756"/>
      <c r="BC40" s="756"/>
      <c r="BD40" s="756"/>
      <c r="BE40" s="756"/>
      <c r="BF40" s="756"/>
      <c r="BG40" s="756"/>
      <c r="BH40" s="756"/>
      <c r="BI40" s="756"/>
      <c r="BJ40" s="756"/>
      <c r="BK40" s="756"/>
      <c r="BL40" s="756"/>
      <c r="BM40" s="756"/>
      <c r="BN40" s="756"/>
      <c r="BO40" s="756"/>
      <c r="BP40" s="756"/>
      <c r="BQ40" s="756"/>
      <c r="BR40" s="756"/>
      <c r="BS40" s="756"/>
      <c r="BT40" s="756"/>
      <c r="BU40" s="756"/>
      <c r="BV40" s="756"/>
      <c r="BW40" s="756"/>
      <c r="BX40" s="756"/>
      <c r="BY40" s="756"/>
      <c r="BZ40" s="756"/>
      <c r="CA40" s="756"/>
      <c r="CB40" s="756"/>
      <c r="CC40" s="756"/>
      <c r="CD40" s="756"/>
      <c r="CE40" s="756"/>
      <c r="CF40" s="756"/>
      <c r="CG40" s="756"/>
      <c r="CH40" s="756"/>
      <c r="CI40" s="756"/>
      <c r="CJ40" s="756"/>
      <c r="CK40" s="756"/>
      <c r="CL40" s="756"/>
      <c r="CM40" s="756"/>
      <c r="CN40" s="756"/>
    </row>
    <row r="41" spans="1:92" s="262" customFormat="1" ht="29.25" customHeight="1" x14ac:dyDescent="0.2">
      <c r="A41" s="756"/>
      <c r="B41" s="756"/>
      <c r="C41" s="756"/>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56"/>
      <c r="BD41" s="756"/>
      <c r="BE41" s="756"/>
      <c r="BF41" s="756"/>
      <c r="BG41" s="756"/>
      <c r="BH41" s="756"/>
      <c r="BI41" s="756"/>
      <c r="BJ41" s="756"/>
      <c r="BK41" s="756"/>
      <c r="BL41" s="756"/>
      <c r="BM41" s="756"/>
      <c r="BN41" s="756"/>
      <c r="BO41" s="756"/>
      <c r="BP41" s="756"/>
      <c r="BQ41" s="756"/>
      <c r="BR41" s="756"/>
      <c r="BS41" s="756"/>
      <c r="BT41" s="756"/>
      <c r="BU41" s="756"/>
      <c r="BV41" s="756"/>
      <c r="BW41" s="756"/>
      <c r="BX41" s="756"/>
      <c r="BY41" s="756"/>
      <c r="BZ41" s="756"/>
      <c r="CA41" s="756"/>
      <c r="CB41" s="756"/>
      <c r="CC41" s="756"/>
      <c r="CD41" s="756"/>
      <c r="CE41" s="756"/>
      <c r="CF41" s="756"/>
      <c r="CG41" s="756"/>
      <c r="CH41" s="756"/>
      <c r="CI41" s="756"/>
      <c r="CJ41" s="756"/>
      <c r="CK41" s="756"/>
      <c r="CL41" s="756"/>
      <c r="CM41" s="756"/>
      <c r="CN41" s="756"/>
    </row>
    <row r="42" spans="1:92" s="262" customFormat="1" ht="29.25" customHeight="1" x14ac:dyDescent="0.2">
      <c r="A42" s="756"/>
      <c r="B42" s="756"/>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6"/>
      <c r="BE42" s="756"/>
      <c r="BF42" s="756"/>
      <c r="BG42" s="756"/>
      <c r="BH42" s="756"/>
      <c r="BI42" s="756"/>
      <c r="BJ42" s="756"/>
      <c r="BK42" s="756"/>
      <c r="BL42" s="756"/>
      <c r="BM42" s="756"/>
      <c r="BN42" s="756"/>
      <c r="BO42" s="756"/>
      <c r="BP42" s="756"/>
      <c r="BQ42" s="756"/>
      <c r="BR42" s="756"/>
      <c r="BS42" s="756"/>
      <c r="BT42" s="756"/>
      <c r="BU42" s="756"/>
      <c r="BV42" s="756"/>
      <c r="BW42" s="756"/>
      <c r="BX42" s="756"/>
      <c r="BY42" s="756"/>
      <c r="BZ42" s="756"/>
      <c r="CA42" s="756"/>
      <c r="CB42" s="756"/>
      <c r="CC42" s="756"/>
      <c r="CD42" s="756"/>
      <c r="CE42" s="756"/>
      <c r="CF42" s="756"/>
      <c r="CG42" s="756"/>
      <c r="CH42" s="756"/>
      <c r="CI42" s="756"/>
      <c r="CJ42" s="756"/>
      <c r="CK42" s="756"/>
      <c r="CL42" s="756"/>
      <c r="CM42" s="756"/>
      <c r="CN42" s="756"/>
    </row>
    <row r="43" spans="1:92" s="262" customFormat="1" ht="27.75" customHeight="1" x14ac:dyDescent="0.2">
      <c r="A43" s="276"/>
      <c r="B43" s="276"/>
      <c r="C43" s="276"/>
      <c r="D43" s="276"/>
      <c r="E43" s="276"/>
      <c r="F43" s="276"/>
      <c r="G43" s="276"/>
      <c r="H43" s="276"/>
      <c r="I43" s="276"/>
      <c r="J43" s="276"/>
      <c r="K43" s="276"/>
      <c r="L43" s="276"/>
      <c r="M43" s="276"/>
      <c r="N43" s="276"/>
      <c r="O43" s="276"/>
      <c r="P43" s="277"/>
      <c r="Q43" s="277"/>
      <c r="R43" s="277"/>
      <c r="S43" s="277"/>
      <c r="T43" s="277"/>
      <c r="U43" s="277"/>
      <c r="V43" s="277"/>
      <c r="W43" s="277"/>
      <c r="X43" s="277"/>
      <c r="Y43" s="277"/>
      <c r="Z43" s="277"/>
      <c r="AA43" s="277"/>
      <c r="AB43" s="277"/>
      <c r="AC43" s="276"/>
      <c r="AD43" s="276"/>
      <c r="AE43" s="276"/>
      <c r="AF43" s="276"/>
      <c r="AG43" s="276"/>
      <c r="AH43" s="276"/>
      <c r="AI43" s="276"/>
      <c r="AJ43" s="276"/>
      <c r="AK43" s="276"/>
      <c r="AL43" s="276"/>
      <c r="AM43" s="276"/>
      <c r="AN43" s="276"/>
      <c r="AO43" s="276"/>
      <c r="AP43" s="276"/>
      <c r="AQ43" s="276"/>
      <c r="AR43" s="277"/>
      <c r="AS43" s="276"/>
      <c r="AT43" s="276"/>
      <c r="AU43" s="276"/>
      <c r="AV43" s="276"/>
      <c r="AW43" s="276"/>
      <c r="AX43" s="276"/>
      <c r="AY43" s="276"/>
      <c r="AZ43" s="276"/>
      <c r="BA43" s="276"/>
      <c r="BB43" s="276"/>
      <c r="BC43" s="276"/>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row>
    <row r="44" spans="1:92" s="73" customFormat="1" ht="27.75" customHeight="1" x14ac:dyDescent="0.2">
      <c r="A44" s="78"/>
      <c r="B44" s="78"/>
      <c r="C44" s="78"/>
      <c r="D44" s="78"/>
      <c r="E44" s="78"/>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5"/>
      <c r="AX44" s="75"/>
      <c r="AY44" s="75"/>
      <c r="AZ44" s="75"/>
      <c r="BA44" s="75"/>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1"/>
      <c r="CE44" s="71"/>
      <c r="CF44" s="71"/>
      <c r="CG44" s="71"/>
      <c r="CH44" s="71"/>
      <c r="CI44" s="71"/>
      <c r="CJ44" s="71"/>
      <c r="CK44" s="71"/>
      <c r="CL44" s="71"/>
      <c r="CM44" s="71"/>
      <c r="CN44" s="71"/>
    </row>
    <row r="45" spans="1:92" s="73" customFormat="1" ht="27.75" customHeight="1" x14ac:dyDescent="0.2">
      <c r="A45" s="78"/>
      <c r="B45" s="78"/>
      <c r="C45" s="78"/>
      <c r="D45" s="78"/>
      <c r="E45" s="78"/>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5"/>
      <c r="AX45" s="75"/>
      <c r="AY45" s="75"/>
      <c r="AZ45" s="75"/>
      <c r="BA45" s="75"/>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1"/>
      <c r="CE45" s="71"/>
      <c r="CF45" s="71"/>
      <c r="CG45" s="71"/>
      <c r="CH45" s="71"/>
      <c r="CI45" s="71"/>
      <c r="CJ45" s="71"/>
      <c r="CK45" s="71"/>
      <c r="CL45" s="71"/>
      <c r="CM45" s="71"/>
      <c r="CN45" s="71"/>
    </row>
    <row r="46" spans="1:92" s="73" customFormat="1" ht="27.75" customHeight="1" x14ac:dyDescent="0.2">
      <c r="A46" s="77"/>
      <c r="B46" s="77"/>
      <c r="C46" s="77"/>
      <c r="D46" s="77"/>
      <c r="E46" s="77"/>
      <c r="F46" s="77"/>
      <c r="G46" s="77"/>
      <c r="H46" s="77"/>
      <c r="I46" s="77"/>
      <c r="J46" s="77"/>
      <c r="K46" s="77"/>
      <c r="L46" s="77"/>
      <c r="M46" s="77"/>
      <c r="N46" s="77"/>
      <c r="O46" s="77"/>
      <c r="P46" s="77"/>
      <c r="Q46" s="77"/>
      <c r="R46" s="77"/>
      <c r="S46" s="77"/>
      <c r="T46" s="77"/>
      <c r="U46" s="77"/>
      <c r="V46" s="77"/>
      <c r="W46" s="77"/>
      <c r="X46" s="77"/>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row>
    <row r="47" spans="1:92" s="73" customFormat="1" ht="27.75" customHeight="1" x14ac:dyDescent="0.2">
      <c r="A47" s="93"/>
      <c r="B47" s="93"/>
      <c r="C47" s="93"/>
      <c r="D47" s="93"/>
      <c r="E47" s="93"/>
      <c r="F47" s="93"/>
      <c r="G47" s="93"/>
      <c r="H47" s="93"/>
      <c r="I47" s="93"/>
      <c r="J47" s="93"/>
      <c r="K47" s="93"/>
      <c r="L47" s="93"/>
      <c r="M47" s="93"/>
      <c r="N47" s="93"/>
      <c r="O47" s="96"/>
      <c r="P47" s="96"/>
      <c r="Q47" s="96"/>
      <c r="R47" s="96"/>
      <c r="S47" s="96"/>
      <c r="T47" s="74"/>
      <c r="U47" s="74"/>
      <c r="V47" s="74"/>
      <c r="W47" s="74"/>
      <c r="X47" s="74"/>
      <c r="Y47" s="96"/>
      <c r="Z47" s="96"/>
      <c r="AA47" s="96"/>
      <c r="AB47" s="96"/>
      <c r="AC47" s="74"/>
      <c r="AD47" s="74"/>
      <c r="AE47" s="74"/>
      <c r="AF47" s="74"/>
      <c r="AG47" s="74"/>
      <c r="AH47" s="96"/>
      <c r="AI47" s="96"/>
      <c r="AJ47" s="96"/>
      <c r="AK47" s="96"/>
      <c r="AL47" s="74"/>
      <c r="AM47" s="74"/>
      <c r="AN47" s="74"/>
      <c r="AO47" s="74"/>
      <c r="AP47" s="74"/>
      <c r="AQ47" s="96"/>
      <c r="AR47" s="96"/>
      <c r="AS47" s="96"/>
      <c r="AT47" s="96"/>
      <c r="AV47" s="93"/>
      <c r="AW47" s="93"/>
      <c r="AX47" s="93"/>
      <c r="AY47" s="93"/>
      <c r="AZ47" s="93"/>
      <c r="BA47" s="93"/>
      <c r="BB47" s="93"/>
      <c r="BC47" s="93"/>
      <c r="BD47" s="93"/>
      <c r="BE47" s="93"/>
      <c r="BF47" s="93"/>
      <c r="BG47" s="93"/>
      <c r="BH47" s="77"/>
      <c r="BM47" s="77"/>
      <c r="BN47" s="77"/>
      <c r="BO47" s="77"/>
      <c r="BP47" s="77"/>
      <c r="BQ47" s="77"/>
      <c r="BV47" s="77"/>
      <c r="BW47" s="77"/>
      <c r="BX47" s="77"/>
      <c r="BY47" s="77"/>
      <c r="BZ47" s="77"/>
      <c r="CE47" s="77"/>
      <c r="CF47" s="77"/>
      <c r="CG47" s="77"/>
      <c r="CH47" s="77"/>
      <c r="CI47" s="77"/>
      <c r="CN47" s="77"/>
    </row>
    <row r="48" spans="1:92" s="73" customFormat="1" ht="57" customHeight="1" x14ac:dyDescent="0.2">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row>
    <row r="49" spans="1:93" s="73" customFormat="1" ht="16.5" customHeight="1" x14ac:dyDescent="0.2">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6"/>
      <c r="AT49" s="166"/>
      <c r="AU49" s="166"/>
      <c r="AV49" s="166"/>
      <c r="AW49" s="166"/>
      <c r="AX49" s="166"/>
      <c r="AY49" s="166"/>
      <c r="AZ49" s="166"/>
      <c r="BA49" s="166"/>
      <c r="BB49" s="166"/>
      <c r="BC49" s="349" t="str">
        <f>$BM$2</f>
        <v>事業番号</v>
      </c>
      <c r="BD49" s="350"/>
      <c r="BE49" s="769" t="str">
        <f>$BO$2&amp;""</f>
        <v/>
      </c>
      <c r="BF49" s="769"/>
      <c r="BG49" s="769"/>
      <c r="BH49" s="769"/>
      <c r="BI49" s="769"/>
      <c r="BJ49" s="769"/>
      <c r="BK49" s="769"/>
      <c r="BL49" s="769"/>
      <c r="BM49" s="769"/>
      <c r="BN49" s="769"/>
      <c r="BO49" s="769"/>
      <c r="BP49" s="769"/>
      <c r="BQ49" s="769"/>
      <c r="BR49" s="769"/>
      <c r="BS49" s="769"/>
      <c r="BT49" s="769"/>
      <c r="BU49" s="769"/>
      <c r="BV49" s="769"/>
      <c r="BW49" s="769"/>
      <c r="BX49" s="769"/>
      <c r="BY49" s="769"/>
      <c r="BZ49" s="769"/>
      <c r="CA49" s="769"/>
      <c r="CB49" s="769"/>
      <c r="CC49" s="769"/>
      <c r="CD49" s="769"/>
      <c r="CE49" s="769"/>
      <c r="CF49" s="769"/>
      <c r="CG49" s="769"/>
      <c r="CH49" s="769"/>
      <c r="CI49" s="769"/>
      <c r="CJ49" s="769"/>
      <c r="CK49" s="769"/>
      <c r="CL49" s="769"/>
      <c r="CM49" s="165"/>
      <c r="CN49" s="165"/>
    </row>
    <row r="50" spans="1:93" ht="17.25" customHeight="1"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349" t="str">
        <f>$BM$3</f>
        <v>申請者名</v>
      </c>
      <c r="BD50" s="350"/>
      <c r="BE50" s="769" t="str">
        <f>$BO$3&amp;""</f>
        <v/>
      </c>
      <c r="BF50" s="769"/>
      <c r="BG50" s="769"/>
      <c r="BH50" s="769"/>
      <c r="BI50" s="769"/>
      <c r="BJ50" s="769"/>
      <c r="BK50" s="769"/>
      <c r="BL50" s="769"/>
      <c r="BM50" s="769"/>
      <c r="BN50" s="769"/>
      <c r="BO50" s="769"/>
      <c r="BP50" s="769"/>
      <c r="BQ50" s="769"/>
      <c r="BR50" s="769"/>
      <c r="BS50" s="769"/>
      <c r="BT50" s="769"/>
      <c r="BU50" s="769"/>
      <c r="BV50" s="769"/>
      <c r="BW50" s="769"/>
      <c r="BX50" s="769"/>
      <c r="BY50" s="769"/>
      <c r="BZ50" s="769"/>
      <c r="CA50" s="769"/>
      <c r="CB50" s="769"/>
      <c r="CC50" s="769"/>
      <c r="CD50" s="769"/>
      <c r="CE50" s="769"/>
      <c r="CF50" s="769"/>
      <c r="CG50" s="769"/>
      <c r="CH50" s="769"/>
      <c r="CI50" s="769"/>
      <c r="CJ50" s="769"/>
      <c r="CK50" s="769"/>
      <c r="CL50" s="769"/>
      <c r="CM50" s="166"/>
      <c r="CN50" s="166"/>
      <c r="CO50" s="166"/>
    </row>
    <row r="51" spans="1:93" ht="18" customHeight="1" x14ac:dyDescent="0.2">
      <c r="A51" s="753" t="s">
        <v>142</v>
      </c>
      <c r="B51" s="753"/>
      <c r="C51" s="753"/>
      <c r="D51" s="753"/>
      <c r="E51" s="753"/>
      <c r="F51" s="753"/>
      <c r="G51" s="753"/>
      <c r="H51" s="753"/>
      <c r="I51" s="753"/>
      <c r="J51" s="753"/>
      <c r="K51" s="753"/>
      <c r="L51" s="753"/>
      <c r="M51" s="753"/>
      <c r="N51" s="753"/>
      <c r="O51" s="753"/>
      <c r="P51" s="753"/>
      <c r="Q51" s="753"/>
      <c r="R51" s="753"/>
      <c r="S51" s="753"/>
      <c r="T51" s="753"/>
      <c r="U51" s="753"/>
      <c r="V51" s="753"/>
      <c r="W51" s="753"/>
      <c r="X51" s="753"/>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3"/>
      <c r="AY51" s="753"/>
      <c r="AZ51" s="753"/>
      <c r="BA51" s="753"/>
      <c r="BB51" s="753"/>
      <c r="BC51" s="753"/>
      <c r="BD51" s="753"/>
      <c r="BE51" s="753"/>
      <c r="BF51" s="753"/>
      <c r="BG51" s="753"/>
      <c r="BH51" s="753"/>
      <c r="BI51" s="753"/>
      <c r="BJ51" s="753"/>
      <c r="BK51" s="753"/>
      <c r="BL51" s="753"/>
      <c r="BM51" s="753"/>
      <c r="BN51" s="753"/>
      <c r="BO51" s="753"/>
      <c r="BP51" s="753"/>
      <c r="BQ51" s="753"/>
      <c r="BR51" s="753"/>
      <c r="BS51" s="753"/>
      <c r="BT51" s="753"/>
      <c r="BU51" s="753"/>
      <c r="BV51" s="753"/>
      <c r="BW51" s="753"/>
      <c r="BX51" s="753"/>
      <c r="BY51" s="753"/>
      <c r="BZ51" s="753"/>
      <c r="CA51" s="753"/>
      <c r="CB51" s="753"/>
      <c r="CC51" s="753"/>
      <c r="CD51" s="753"/>
      <c r="CE51" s="753"/>
      <c r="CF51" s="753"/>
      <c r="CG51" s="753"/>
      <c r="CH51" s="753"/>
      <c r="CI51" s="753"/>
      <c r="CJ51" s="753"/>
      <c r="CK51" s="753"/>
      <c r="CL51" s="753"/>
      <c r="CM51" s="753"/>
      <c r="CN51" s="753"/>
    </row>
    <row r="52" spans="1:93" ht="18" customHeight="1" x14ac:dyDescent="0.2">
      <c r="C52" s="57"/>
      <c r="D52" s="57"/>
      <c r="E52" s="58"/>
      <c r="F52" s="58"/>
      <c r="G52" s="59"/>
      <c r="H52" s="59"/>
      <c r="I52" s="57"/>
      <c r="J52" s="60"/>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124"/>
    </row>
    <row r="53" spans="1:93" s="262" customFormat="1" ht="23.25" customHeight="1" x14ac:dyDescent="0.2">
      <c r="A53" s="620" t="s">
        <v>146</v>
      </c>
      <c r="B53" s="620"/>
      <c r="C53" s="620"/>
      <c r="D53" s="620"/>
      <c r="E53" s="620"/>
      <c r="F53" s="620"/>
      <c r="G53" s="620"/>
      <c r="H53" s="620"/>
      <c r="I53" s="620"/>
      <c r="J53" s="620"/>
      <c r="K53" s="620"/>
      <c r="L53" s="611"/>
      <c r="M53" s="611"/>
      <c r="N53" s="611"/>
      <c r="O53" s="611"/>
      <c r="P53" s="611"/>
      <c r="Q53" s="611"/>
      <c r="R53" s="611"/>
      <c r="S53" s="611"/>
      <c r="T53" s="611"/>
      <c r="U53" s="611"/>
      <c r="V53" s="611"/>
      <c r="W53" s="611"/>
      <c r="X53" s="611"/>
      <c r="Y53" s="279"/>
      <c r="Z53" s="279"/>
      <c r="AA53" s="279"/>
      <c r="AB53" s="279"/>
      <c r="AC53" s="260"/>
      <c r="AD53" s="260"/>
      <c r="AE53" s="260"/>
      <c r="AF53" s="260"/>
      <c r="AG53" s="260"/>
      <c r="AH53" s="279"/>
      <c r="AI53" s="279"/>
      <c r="AJ53" s="279"/>
      <c r="AK53" s="279"/>
      <c r="AL53" s="260"/>
      <c r="AM53" s="260"/>
      <c r="AN53" s="260"/>
      <c r="AO53" s="260"/>
      <c r="AP53" s="260"/>
      <c r="AQ53" s="279"/>
      <c r="AR53" s="279"/>
      <c r="AS53" s="279"/>
      <c r="AT53" s="279"/>
      <c r="AV53" s="280"/>
      <c r="AW53" s="280"/>
      <c r="AX53" s="280"/>
      <c r="AY53" s="280"/>
      <c r="AZ53" s="280"/>
      <c r="BA53" s="280"/>
      <c r="BB53" s="280"/>
      <c r="BC53" s="280"/>
      <c r="BD53" s="280"/>
      <c r="BE53" s="280"/>
      <c r="BF53" s="280"/>
      <c r="BG53" s="280"/>
      <c r="BH53" s="276"/>
      <c r="BM53" s="276"/>
      <c r="BN53" s="276"/>
      <c r="BO53" s="276"/>
      <c r="BP53" s="276"/>
      <c r="BQ53" s="276"/>
      <c r="BV53" s="276"/>
      <c r="BW53" s="276"/>
      <c r="BX53" s="276"/>
      <c r="BY53" s="276"/>
      <c r="BZ53" s="276"/>
      <c r="CE53" s="276"/>
      <c r="CF53" s="276"/>
      <c r="CG53" s="276"/>
      <c r="CH53" s="276"/>
      <c r="CI53" s="276"/>
      <c r="CN53" s="276"/>
    </row>
    <row r="54" spans="1:93" s="262" customFormat="1" ht="33" customHeight="1" x14ac:dyDescent="0.2">
      <c r="A54" s="640" t="s">
        <v>147</v>
      </c>
      <c r="B54" s="641"/>
      <c r="C54" s="641"/>
      <c r="D54" s="641"/>
      <c r="E54" s="641"/>
      <c r="F54" s="641"/>
      <c r="G54" s="641"/>
      <c r="H54" s="641"/>
      <c r="I54" s="641"/>
      <c r="J54" s="641"/>
      <c r="K54" s="642"/>
      <c r="L54" s="765" t="str">
        <f>IF(BD15="","",BD15)</f>
        <v/>
      </c>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6"/>
      <c r="AR54" s="766"/>
      <c r="AS54" s="766"/>
      <c r="AT54" s="766"/>
      <c r="AU54" s="766"/>
      <c r="AV54" s="766"/>
      <c r="AW54" s="766"/>
      <c r="AX54" s="766"/>
      <c r="AY54" s="766"/>
      <c r="AZ54" s="766"/>
      <c r="BA54" s="766"/>
      <c r="BB54" s="766"/>
      <c r="BC54" s="767"/>
      <c r="BD54" s="281"/>
      <c r="BE54" s="282" t="s">
        <v>196</v>
      </c>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row>
    <row r="55" spans="1:93" s="269" customFormat="1" ht="33" customHeight="1" x14ac:dyDescent="0.2">
      <c r="A55" s="640" t="s">
        <v>25</v>
      </c>
      <c r="B55" s="641"/>
      <c r="C55" s="641"/>
      <c r="D55" s="641"/>
      <c r="E55" s="641"/>
      <c r="F55" s="641"/>
      <c r="G55" s="641"/>
      <c r="H55" s="641"/>
      <c r="I55" s="641"/>
      <c r="J55" s="641"/>
      <c r="K55" s="642"/>
      <c r="L55" s="748" t="s">
        <v>83</v>
      </c>
      <c r="M55" s="743"/>
      <c r="N55" s="744"/>
      <c r="O55" s="744"/>
      <c r="P55" s="744"/>
      <c r="Q55" s="744"/>
      <c r="R55" s="744"/>
      <c r="S55" s="744"/>
      <c r="T55" s="744"/>
      <c r="U55" s="744"/>
      <c r="V55" s="744"/>
      <c r="W55" s="743" t="s">
        <v>84</v>
      </c>
      <c r="X55" s="743"/>
      <c r="Y55" s="744"/>
      <c r="Z55" s="744"/>
      <c r="AA55" s="744"/>
      <c r="AB55" s="744"/>
      <c r="AC55" s="744"/>
      <c r="AD55" s="744"/>
      <c r="AE55" s="744"/>
      <c r="AF55" s="744"/>
      <c r="AG55" s="744"/>
      <c r="AH55" s="743" t="s">
        <v>105</v>
      </c>
      <c r="AI55" s="743"/>
      <c r="AJ55" s="744"/>
      <c r="AK55" s="744"/>
      <c r="AL55" s="744"/>
      <c r="AM55" s="744"/>
      <c r="AN55" s="744"/>
      <c r="AO55" s="744"/>
      <c r="AP55" s="744"/>
      <c r="AQ55" s="744"/>
      <c r="AR55" s="747"/>
      <c r="AS55" s="758" t="s">
        <v>106</v>
      </c>
      <c r="AT55" s="759"/>
      <c r="AU55" s="759"/>
      <c r="AV55" s="759"/>
      <c r="AW55" s="759"/>
      <c r="AX55" s="759"/>
      <c r="AY55" s="759"/>
      <c r="AZ55" s="759"/>
      <c r="BA55" s="759"/>
      <c r="BB55" s="759"/>
      <c r="BC55" s="760"/>
      <c r="BD55" s="761"/>
      <c r="BE55" s="762"/>
      <c r="BF55" s="762"/>
      <c r="BG55" s="762"/>
      <c r="BH55" s="762"/>
      <c r="BI55" s="762"/>
      <c r="BJ55" s="762"/>
      <c r="BK55" s="762"/>
      <c r="BL55" s="762"/>
      <c r="BM55" s="762"/>
      <c r="BN55" s="762"/>
      <c r="BO55" s="762"/>
      <c r="BP55" s="762"/>
      <c r="BQ55" s="762"/>
      <c r="BR55" s="762"/>
      <c r="BS55" s="763" t="s">
        <v>190</v>
      </c>
      <c r="BT55" s="763"/>
      <c r="BU55" s="762"/>
      <c r="BV55" s="762"/>
      <c r="BW55" s="762"/>
      <c r="BX55" s="762"/>
      <c r="BY55" s="762"/>
      <c r="BZ55" s="762"/>
      <c r="CA55" s="762"/>
      <c r="CB55" s="762"/>
      <c r="CC55" s="762"/>
      <c r="CD55" s="762"/>
      <c r="CE55" s="762"/>
      <c r="CF55" s="762"/>
      <c r="CG55" s="762"/>
      <c r="CH55" s="762"/>
      <c r="CI55" s="762"/>
      <c r="CJ55" s="762"/>
      <c r="CK55" s="762"/>
      <c r="CL55" s="762"/>
      <c r="CM55" s="762"/>
      <c r="CN55" s="764"/>
      <c r="CO55" s="252"/>
    </row>
    <row r="56" spans="1:93" s="262" customFormat="1" ht="33" customHeight="1" x14ac:dyDescent="0.2">
      <c r="A56" s="675" t="s">
        <v>26</v>
      </c>
      <c r="B56" s="677"/>
      <c r="C56" s="641"/>
      <c r="D56" s="641"/>
      <c r="E56" s="641"/>
      <c r="F56" s="641"/>
      <c r="G56" s="641"/>
      <c r="H56" s="641"/>
      <c r="I56" s="641"/>
      <c r="J56" s="641"/>
      <c r="K56" s="642"/>
      <c r="L56" s="748" t="s">
        <v>83</v>
      </c>
      <c r="M56" s="743"/>
      <c r="N56" s="744"/>
      <c r="O56" s="744"/>
      <c r="P56" s="744"/>
      <c r="Q56" s="744"/>
      <c r="R56" s="744"/>
      <c r="S56" s="744"/>
      <c r="T56" s="744"/>
      <c r="U56" s="744"/>
      <c r="V56" s="744"/>
      <c r="W56" s="743" t="s">
        <v>84</v>
      </c>
      <c r="X56" s="743"/>
      <c r="Y56" s="744"/>
      <c r="Z56" s="744"/>
      <c r="AA56" s="744"/>
      <c r="AB56" s="744"/>
      <c r="AC56" s="744"/>
      <c r="AD56" s="744"/>
      <c r="AE56" s="744"/>
      <c r="AF56" s="744"/>
      <c r="AG56" s="744"/>
      <c r="AH56" s="743" t="s">
        <v>105</v>
      </c>
      <c r="AI56" s="743"/>
      <c r="AJ56" s="744"/>
      <c r="AK56" s="744"/>
      <c r="AL56" s="744"/>
      <c r="AM56" s="744"/>
      <c r="AN56" s="744"/>
      <c r="AO56" s="744"/>
      <c r="AP56" s="744"/>
      <c r="AQ56" s="744"/>
      <c r="AR56" s="747"/>
      <c r="AS56" s="650" t="s">
        <v>27</v>
      </c>
      <c r="AT56" s="651"/>
      <c r="AU56" s="651"/>
      <c r="AV56" s="651"/>
      <c r="AW56" s="651"/>
      <c r="AX56" s="651"/>
      <c r="AY56" s="651"/>
      <c r="AZ56" s="651"/>
      <c r="BA56" s="651"/>
      <c r="BB56" s="651"/>
      <c r="BC56" s="652"/>
      <c r="BD56" s="748" t="s">
        <v>83</v>
      </c>
      <c r="BE56" s="743"/>
      <c r="BF56" s="747"/>
      <c r="BG56" s="749"/>
      <c r="BH56" s="749"/>
      <c r="BI56" s="749"/>
      <c r="BJ56" s="749"/>
      <c r="BK56" s="749"/>
      <c r="BL56" s="749"/>
      <c r="BM56" s="749"/>
      <c r="BN56" s="750"/>
      <c r="BO56" s="755" t="s">
        <v>107</v>
      </c>
      <c r="BP56" s="755"/>
      <c r="BQ56" s="747"/>
      <c r="BR56" s="749"/>
      <c r="BS56" s="749"/>
      <c r="BT56" s="749"/>
      <c r="BU56" s="749"/>
      <c r="BV56" s="749"/>
      <c r="BW56" s="749"/>
      <c r="BX56" s="749"/>
      <c r="BY56" s="749"/>
      <c r="BZ56" s="750"/>
      <c r="CA56" s="743" t="s">
        <v>105</v>
      </c>
      <c r="CB56" s="743"/>
      <c r="CC56" s="747"/>
      <c r="CD56" s="749"/>
      <c r="CE56" s="749"/>
      <c r="CF56" s="749"/>
      <c r="CG56" s="749"/>
      <c r="CH56" s="749"/>
      <c r="CI56" s="749"/>
      <c r="CJ56" s="749"/>
      <c r="CK56" s="749"/>
      <c r="CL56" s="749"/>
      <c r="CM56" s="749"/>
      <c r="CN56" s="749"/>
    </row>
    <row r="57" spans="1:93" s="262" customFormat="1" ht="22.5" customHeight="1" x14ac:dyDescent="0.2">
      <c r="A57" s="283"/>
      <c r="B57" s="283"/>
      <c r="C57" s="284"/>
      <c r="D57" s="284"/>
      <c r="E57" s="284"/>
      <c r="F57" s="284"/>
      <c r="G57" s="284"/>
      <c r="H57" s="284"/>
      <c r="I57" s="284"/>
      <c r="J57" s="284"/>
      <c r="K57" s="284"/>
      <c r="L57" s="285"/>
      <c r="M57" s="285"/>
      <c r="N57" s="286"/>
      <c r="O57" s="286"/>
      <c r="P57" s="286"/>
      <c r="Q57" s="286"/>
      <c r="R57" s="286"/>
      <c r="S57" s="286"/>
      <c r="T57" s="286"/>
      <c r="U57" s="286"/>
      <c r="V57" s="286"/>
      <c r="W57" s="285"/>
      <c r="X57" s="285"/>
      <c r="Y57" s="286"/>
      <c r="Z57" s="286"/>
      <c r="AA57" s="286"/>
      <c r="AB57" s="286"/>
      <c r="AC57" s="286"/>
      <c r="AD57" s="286"/>
      <c r="AE57" s="286"/>
      <c r="AF57" s="286"/>
      <c r="AG57" s="286"/>
      <c r="AH57" s="285"/>
      <c r="AI57" s="285"/>
      <c r="AJ57" s="286"/>
      <c r="AK57" s="286"/>
      <c r="AL57" s="286"/>
      <c r="AM57" s="286"/>
      <c r="AN57" s="286"/>
      <c r="AO57" s="286"/>
      <c r="AP57" s="286"/>
      <c r="AQ57" s="286"/>
      <c r="AR57" s="286"/>
      <c r="AS57" s="284"/>
      <c r="AT57" s="284"/>
      <c r="AU57" s="284"/>
      <c r="AV57" s="284"/>
      <c r="AW57" s="284"/>
      <c r="AX57" s="284"/>
      <c r="AY57" s="284"/>
      <c r="AZ57" s="284"/>
      <c r="BA57" s="284"/>
      <c r="BB57" s="284"/>
      <c r="BC57" s="284"/>
      <c r="BD57" s="287"/>
      <c r="BE57" s="285"/>
      <c r="BF57" s="285"/>
      <c r="BG57" s="286"/>
      <c r="BH57" s="286"/>
      <c r="BI57" s="286"/>
      <c r="BJ57" s="286"/>
      <c r="BK57" s="286"/>
      <c r="BL57" s="286"/>
      <c r="BM57" s="286"/>
      <c r="BN57" s="286"/>
      <c r="BO57" s="286"/>
      <c r="BP57" s="285"/>
      <c r="BQ57" s="285"/>
      <c r="BR57" s="286"/>
      <c r="BS57" s="286"/>
      <c r="BT57" s="286"/>
      <c r="BU57" s="286"/>
      <c r="BV57" s="286"/>
      <c r="BW57" s="286"/>
      <c r="BX57" s="286"/>
      <c r="BY57" s="286"/>
      <c r="BZ57" s="286"/>
      <c r="CA57" s="286"/>
      <c r="CB57" s="285"/>
      <c r="CC57" s="285"/>
      <c r="CD57" s="286"/>
      <c r="CE57" s="286"/>
      <c r="CF57" s="286"/>
      <c r="CG57" s="286"/>
      <c r="CH57" s="286"/>
      <c r="CI57" s="286"/>
      <c r="CJ57" s="286"/>
      <c r="CK57" s="286"/>
      <c r="CL57" s="286"/>
      <c r="CM57" s="286"/>
      <c r="CN57" s="286"/>
    </row>
    <row r="58" spans="1:93" s="262" customFormat="1" ht="22.5" customHeight="1" x14ac:dyDescent="0.2">
      <c r="A58" s="283"/>
      <c r="B58" s="283"/>
      <c r="C58" s="284"/>
      <c r="D58" s="284"/>
      <c r="E58" s="284"/>
      <c r="F58" s="284"/>
      <c r="G58" s="284"/>
      <c r="H58" s="284"/>
      <c r="I58" s="284"/>
      <c r="J58" s="284"/>
      <c r="K58" s="284"/>
      <c r="L58" s="285"/>
      <c r="M58" s="285"/>
      <c r="N58" s="286"/>
      <c r="O58" s="286"/>
      <c r="P58" s="286"/>
      <c r="Q58" s="286"/>
      <c r="R58" s="286"/>
      <c r="S58" s="286"/>
      <c r="T58" s="286"/>
      <c r="U58" s="286"/>
      <c r="V58" s="286"/>
      <c r="W58" s="285"/>
      <c r="X58" s="285"/>
      <c r="Y58" s="286"/>
      <c r="Z58" s="286"/>
      <c r="AA58" s="286"/>
      <c r="AB58" s="286"/>
      <c r="AC58" s="286"/>
      <c r="AD58" s="286"/>
      <c r="AE58" s="286"/>
      <c r="AF58" s="286"/>
      <c r="AG58" s="286"/>
      <c r="AH58" s="285"/>
      <c r="AI58" s="285"/>
      <c r="AJ58" s="286"/>
      <c r="AK58" s="286"/>
      <c r="AL58" s="286"/>
      <c r="AM58" s="286"/>
      <c r="AN58" s="286"/>
      <c r="AO58" s="286"/>
      <c r="AP58" s="286"/>
      <c r="AQ58" s="286"/>
      <c r="AR58" s="286"/>
      <c r="AS58" s="284"/>
      <c r="AT58" s="284"/>
      <c r="AU58" s="284"/>
      <c r="AV58" s="284"/>
      <c r="AW58" s="284"/>
      <c r="AX58" s="284"/>
      <c r="AY58" s="284"/>
      <c r="AZ58" s="284"/>
      <c r="BA58" s="284"/>
      <c r="BB58" s="284"/>
      <c r="BC58" s="284"/>
      <c r="BD58" s="287"/>
      <c r="BE58" s="285"/>
      <c r="BF58" s="285"/>
      <c r="BG58" s="286"/>
      <c r="BH58" s="286"/>
      <c r="BI58" s="286"/>
      <c r="BJ58" s="286"/>
      <c r="BK58" s="286"/>
      <c r="BL58" s="286"/>
      <c r="BM58" s="286"/>
      <c r="BN58" s="286"/>
      <c r="BO58" s="286"/>
      <c r="BP58" s="285"/>
      <c r="BQ58" s="285"/>
      <c r="BR58" s="286"/>
      <c r="BS58" s="286"/>
      <c r="BT58" s="286"/>
      <c r="BU58" s="286"/>
      <c r="BV58" s="286"/>
      <c r="BW58" s="286"/>
      <c r="BX58" s="286"/>
      <c r="BY58" s="286"/>
      <c r="BZ58" s="286"/>
      <c r="CA58" s="286"/>
      <c r="CB58" s="285"/>
      <c r="CC58" s="285"/>
      <c r="CD58" s="286"/>
      <c r="CE58" s="286"/>
      <c r="CF58" s="286"/>
      <c r="CG58" s="286"/>
      <c r="CH58" s="286"/>
      <c r="CI58" s="286"/>
      <c r="CJ58" s="286"/>
      <c r="CK58" s="286"/>
      <c r="CL58" s="286"/>
      <c r="CM58" s="286"/>
      <c r="CN58" s="286"/>
    </row>
    <row r="59" spans="1:93" ht="18" customHeight="1" x14ac:dyDescent="0.2">
      <c r="A59" s="631" t="s">
        <v>148</v>
      </c>
      <c r="B59" s="631"/>
      <c r="C59" s="631"/>
      <c r="D59" s="631"/>
      <c r="E59" s="631"/>
      <c r="F59" s="631"/>
      <c r="G59" s="631"/>
      <c r="H59" s="631"/>
      <c r="I59" s="631"/>
      <c r="J59" s="631"/>
      <c r="K59" s="631"/>
      <c r="L59" s="631"/>
      <c r="M59" s="631"/>
      <c r="N59" s="631"/>
      <c r="O59" s="631"/>
      <c r="P59" s="631"/>
      <c r="Q59" s="631"/>
      <c r="R59" s="631"/>
      <c r="S59" s="631"/>
      <c r="T59" s="631"/>
      <c r="U59" s="631"/>
      <c r="V59" s="631"/>
      <c r="W59" s="631"/>
      <c r="X59" s="631"/>
      <c r="Y59" s="98"/>
      <c r="Z59" s="98"/>
      <c r="AA59" s="98"/>
      <c r="AB59" s="98"/>
      <c r="AC59" s="98"/>
      <c r="AD59" s="98"/>
      <c r="AE59" s="98"/>
      <c r="AF59" s="98"/>
      <c r="AG59" s="98"/>
      <c r="AH59" s="98"/>
      <c r="AI59" s="98"/>
      <c r="AJ59" s="98"/>
      <c r="AK59" s="98"/>
      <c r="AL59" s="98"/>
      <c r="AM59" s="98"/>
      <c r="AN59" s="98"/>
      <c r="AO59" s="98"/>
      <c r="AP59" s="98"/>
      <c r="AQ59" s="98"/>
      <c r="AR59" s="98"/>
      <c r="AS59" s="98"/>
      <c r="AT59" s="98"/>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row>
    <row r="60" spans="1:93" ht="33" customHeight="1" x14ac:dyDescent="0.2">
      <c r="A60" s="640" t="s">
        <v>24</v>
      </c>
      <c r="B60" s="641"/>
      <c r="C60" s="641"/>
      <c r="D60" s="641"/>
      <c r="E60" s="641"/>
      <c r="F60" s="641"/>
      <c r="G60" s="641"/>
      <c r="H60" s="641"/>
      <c r="I60" s="641"/>
      <c r="J60" s="641"/>
      <c r="K60" s="642"/>
      <c r="L60" s="643" t="s">
        <v>95</v>
      </c>
      <c r="M60" s="635"/>
      <c r="N60" s="635"/>
      <c r="O60" s="637" t="s">
        <v>62</v>
      </c>
      <c r="P60" s="637"/>
      <c r="Q60" s="637"/>
      <c r="R60" s="637"/>
      <c r="S60" s="637"/>
      <c r="T60" s="637"/>
      <c r="U60" s="637"/>
      <c r="V60" s="637"/>
      <c r="W60" s="637"/>
      <c r="X60" s="637"/>
      <c r="Y60" s="637"/>
      <c r="Z60" s="637"/>
      <c r="AA60" s="637"/>
      <c r="AB60" s="63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8"/>
    </row>
    <row r="61" spans="1:93" ht="33" customHeight="1" x14ac:dyDescent="0.2">
      <c r="A61" s="640" t="s">
        <v>23</v>
      </c>
      <c r="B61" s="641"/>
      <c r="C61" s="641"/>
      <c r="D61" s="641"/>
      <c r="E61" s="641"/>
      <c r="F61" s="641"/>
      <c r="G61" s="641"/>
      <c r="H61" s="641"/>
      <c r="I61" s="641"/>
      <c r="J61" s="641"/>
      <c r="K61" s="642"/>
      <c r="L61" s="638" t="s">
        <v>8</v>
      </c>
      <c r="M61" s="639"/>
      <c r="N61" s="639"/>
      <c r="O61" s="637" t="s">
        <v>63</v>
      </c>
      <c r="P61" s="637"/>
      <c r="Q61" s="637"/>
      <c r="R61" s="637"/>
      <c r="S61" s="637"/>
      <c r="T61" s="637"/>
      <c r="U61" s="637"/>
      <c r="V61" s="637"/>
      <c r="W61" s="637"/>
      <c r="X61" s="637"/>
      <c r="Y61" s="637"/>
      <c r="Z61" s="637"/>
      <c r="AA61" s="637"/>
      <c r="AB61" s="637"/>
      <c r="AC61" s="637"/>
      <c r="AD61" s="637"/>
      <c r="AE61" s="637"/>
      <c r="AF61" s="637"/>
      <c r="AG61" s="637"/>
      <c r="AH61" s="637"/>
      <c r="AI61" s="637"/>
      <c r="AJ61" s="638" t="s">
        <v>8</v>
      </c>
      <c r="AK61" s="639"/>
      <c r="AL61" s="639"/>
      <c r="AM61" s="637" t="s">
        <v>64</v>
      </c>
      <c r="AN61" s="637"/>
      <c r="AO61" s="637"/>
      <c r="AP61" s="637"/>
      <c r="AQ61" s="637"/>
      <c r="AR61" s="637"/>
      <c r="AS61" s="637"/>
      <c r="AT61" s="637"/>
      <c r="AU61" s="637"/>
      <c r="AV61" s="637"/>
      <c r="AW61" s="637"/>
      <c r="AX61" s="637"/>
      <c r="AY61" s="637"/>
      <c r="AZ61" s="637"/>
      <c r="BA61" s="637"/>
      <c r="BB61" s="637"/>
      <c r="BC61" s="637"/>
      <c r="BD61" s="637"/>
      <c r="BE61" s="637"/>
      <c r="BF61" s="63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8"/>
    </row>
    <row r="62" spans="1:93" ht="18" customHeight="1" x14ac:dyDescent="0.2">
      <c r="A62" s="644" t="s">
        <v>124</v>
      </c>
      <c r="B62" s="645"/>
      <c r="C62" s="645"/>
      <c r="D62" s="645"/>
      <c r="E62" s="645"/>
      <c r="F62" s="645"/>
      <c r="G62" s="645"/>
      <c r="H62" s="645"/>
      <c r="I62" s="645"/>
      <c r="J62" s="645"/>
      <c r="K62" s="646"/>
      <c r="L62" s="653" t="s">
        <v>120</v>
      </c>
      <c r="M62" s="654"/>
      <c r="N62" s="654"/>
      <c r="O62" s="655"/>
      <c r="P62" s="655"/>
      <c r="Q62" s="655"/>
      <c r="R62" s="655"/>
      <c r="S62" s="655"/>
      <c r="T62" s="655"/>
      <c r="U62" s="655"/>
      <c r="V62" s="655"/>
      <c r="W62" s="655"/>
      <c r="X62" s="655"/>
      <c r="Y62" s="654" t="s">
        <v>121</v>
      </c>
      <c r="Z62" s="654"/>
      <c r="AA62" s="654"/>
      <c r="AB62" s="655"/>
      <c r="AC62" s="655"/>
      <c r="AD62" s="655"/>
      <c r="AE62" s="655"/>
      <c r="AF62" s="655"/>
      <c r="AG62" s="655"/>
      <c r="AH62" s="655"/>
      <c r="AI62" s="655"/>
      <c r="AJ62" s="655"/>
      <c r="AK62" s="655"/>
      <c r="AL62" s="233"/>
      <c r="AM62" s="233"/>
      <c r="AN62" s="233"/>
      <c r="AO62" s="233"/>
      <c r="AP62" s="233"/>
      <c r="AQ62" s="233"/>
      <c r="AR62" s="233"/>
      <c r="AS62" s="233"/>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2"/>
      <c r="BR62" s="232"/>
      <c r="BS62" s="232"/>
      <c r="BT62" s="232"/>
      <c r="BU62" s="232"/>
      <c r="BV62" s="232"/>
      <c r="BW62" s="232"/>
      <c r="BX62" s="232"/>
      <c r="BY62" s="232"/>
      <c r="BZ62" s="232"/>
      <c r="CA62" s="232"/>
      <c r="CB62" s="232"/>
      <c r="CC62" s="232"/>
      <c r="CD62" s="232"/>
      <c r="CE62" s="232"/>
      <c r="CF62" s="232"/>
      <c r="CG62" s="99"/>
      <c r="CH62" s="99"/>
      <c r="CI62" s="99"/>
      <c r="CJ62" s="99"/>
      <c r="CK62" s="99"/>
      <c r="CL62" s="99"/>
      <c r="CM62" s="99"/>
      <c r="CN62" s="100"/>
    </row>
    <row r="63" spans="1:93" ht="45" customHeight="1" x14ac:dyDescent="0.2">
      <c r="A63" s="647"/>
      <c r="B63" s="648"/>
      <c r="C63" s="648"/>
      <c r="D63" s="648"/>
      <c r="E63" s="648"/>
      <c r="F63" s="648"/>
      <c r="G63" s="648"/>
      <c r="H63" s="648"/>
      <c r="I63" s="648"/>
      <c r="J63" s="648"/>
      <c r="K63" s="649"/>
      <c r="L63" s="656"/>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7"/>
      <c r="AO63" s="657"/>
      <c r="AP63" s="657"/>
      <c r="AQ63" s="657"/>
      <c r="AR63" s="657"/>
      <c r="AS63" s="657"/>
      <c r="AT63" s="658"/>
      <c r="AU63" s="658"/>
      <c r="AV63" s="658"/>
      <c r="AW63" s="658"/>
      <c r="AX63" s="658"/>
      <c r="AY63" s="658"/>
      <c r="AZ63" s="658"/>
      <c r="BA63" s="658"/>
      <c r="BB63" s="658"/>
      <c r="BC63" s="658"/>
      <c r="BD63" s="658"/>
      <c r="BE63" s="658"/>
      <c r="BF63" s="658"/>
      <c r="BG63" s="658"/>
      <c r="BH63" s="658"/>
      <c r="BI63" s="658"/>
      <c r="BJ63" s="658"/>
      <c r="BK63" s="658"/>
      <c r="BL63" s="658"/>
      <c r="BM63" s="658"/>
      <c r="BN63" s="658"/>
      <c r="BO63" s="658"/>
      <c r="BP63" s="658"/>
      <c r="BQ63" s="658"/>
      <c r="BR63" s="658"/>
      <c r="BS63" s="658"/>
      <c r="BT63" s="658"/>
      <c r="BU63" s="658"/>
      <c r="BV63" s="658"/>
      <c r="BW63" s="658"/>
      <c r="BX63" s="658"/>
      <c r="BY63" s="658"/>
      <c r="BZ63" s="658"/>
      <c r="CA63" s="658"/>
      <c r="CB63" s="658"/>
      <c r="CC63" s="658"/>
      <c r="CD63" s="658"/>
      <c r="CE63" s="658"/>
      <c r="CF63" s="658"/>
      <c r="CG63" s="658"/>
      <c r="CH63" s="658"/>
      <c r="CI63" s="658"/>
      <c r="CJ63" s="658"/>
      <c r="CK63" s="658"/>
      <c r="CL63" s="658"/>
      <c r="CM63" s="658"/>
      <c r="CN63" s="659"/>
    </row>
    <row r="64" spans="1:93" ht="37.5" customHeight="1" x14ac:dyDescent="0.2">
      <c r="A64" s="650"/>
      <c r="B64" s="651"/>
      <c r="C64" s="651"/>
      <c r="D64" s="651"/>
      <c r="E64" s="651"/>
      <c r="F64" s="651"/>
      <c r="G64" s="651"/>
      <c r="H64" s="651"/>
      <c r="I64" s="651"/>
      <c r="J64" s="651"/>
      <c r="K64" s="652"/>
      <c r="L64" s="632"/>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633"/>
      <c r="BP64" s="633"/>
      <c r="BQ64" s="633"/>
      <c r="BR64" s="633"/>
      <c r="BS64" s="633"/>
      <c r="BT64" s="633"/>
      <c r="BU64" s="633"/>
      <c r="BV64" s="633"/>
      <c r="BW64" s="633"/>
      <c r="BX64" s="633"/>
      <c r="BY64" s="633"/>
      <c r="BZ64" s="633"/>
      <c r="CA64" s="633"/>
      <c r="CB64" s="633"/>
      <c r="CC64" s="633"/>
      <c r="CD64" s="633"/>
      <c r="CE64" s="633"/>
      <c r="CF64" s="633"/>
      <c r="CG64" s="633"/>
      <c r="CH64" s="633"/>
      <c r="CI64" s="633"/>
      <c r="CJ64" s="633"/>
      <c r="CK64" s="633"/>
      <c r="CL64" s="633"/>
      <c r="CM64" s="633"/>
      <c r="CN64" s="634"/>
    </row>
    <row r="65" spans="1:92" ht="37.5" customHeight="1" x14ac:dyDescent="0.2">
      <c r="A65" s="675" t="s">
        <v>125</v>
      </c>
      <c r="B65" s="677"/>
      <c r="C65" s="677"/>
      <c r="D65" s="677"/>
      <c r="E65" s="677"/>
      <c r="F65" s="677"/>
      <c r="G65" s="677"/>
      <c r="H65" s="677"/>
      <c r="I65" s="677"/>
      <c r="J65" s="677"/>
      <c r="K65" s="677"/>
      <c r="L65" s="710"/>
      <c r="M65" s="639"/>
      <c r="N65" s="639"/>
      <c r="O65" s="639"/>
      <c r="P65" s="639"/>
      <c r="Q65" s="639"/>
      <c r="R65" s="639"/>
      <c r="S65" s="639"/>
      <c r="T65" s="639"/>
      <c r="U65" s="639"/>
      <c r="V65" s="639"/>
      <c r="W65" s="639"/>
      <c r="X65" s="708" t="s">
        <v>126</v>
      </c>
      <c r="Y65" s="708"/>
      <c r="Z65" s="708"/>
      <c r="AA65" s="708"/>
      <c r="AB65" s="709"/>
      <c r="AC65" s="711" t="s">
        <v>127</v>
      </c>
      <c r="AD65" s="712"/>
      <c r="AE65" s="712"/>
      <c r="AF65" s="712"/>
      <c r="AG65" s="712"/>
      <c r="AH65" s="712"/>
      <c r="AI65" s="712"/>
      <c r="AJ65" s="712"/>
      <c r="AK65" s="712"/>
      <c r="AL65" s="712"/>
      <c r="AM65" s="712"/>
      <c r="AN65" s="712"/>
      <c r="AO65" s="712"/>
      <c r="AP65" s="712"/>
      <c r="AQ65" s="712"/>
      <c r="AR65" s="712"/>
      <c r="AS65" s="712"/>
      <c r="AT65" s="710"/>
      <c r="AU65" s="639"/>
      <c r="AV65" s="639"/>
      <c r="AW65" s="639"/>
      <c r="AX65" s="639"/>
      <c r="AY65" s="639"/>
      <c r="AZ65" s="639"/>
      <c r="BA65" s="639"/>
      <c r="BB65" s="639"/>
      <c r="BC65" s="708" t="s">
        <v>126</v>
      </c>
      <c r="BD65" s="708"/>
      <c r="BE65" s="708"/>
      <c r="BF65" s="708"/>
      <c r="BG65" s="709"/>
      <c r="BH65" s="640" t="s">
        <v>128</v>
      </c>
      <c r="BI65" s="641"/>
      <c r="BJ65" s="641"/>
      <c r="BK65" s="641"/>
      <c r="BL65" s="641"/>
      <c r="BM65" s="642"/>
      <c r="BN65" s="730"/>
      <c r="BO65" s="730"/>
      <c r="BP65" s="730"/>
      <c r="BQ65" s="730"/>
      <c r="BR65" s="730"/>
      <c r="BS65" s="635" t="s">
        <v>130</v>
      </c>
      <c r="BT65" s="635"/>
      <c r="BU65" s="635"/>
      <c r="BV65" s="635"/>
      <c r="BW65" s="636"/>
      <c r="BX65" s="727" t="s">
        <v>132</v>
      </c>
      <c r="BY65" s="728"/>
      <c r="BZ65" s="728"/>
      <c r="CA65" s="728"/>
      <c r="CB65" s="728"/>
      <c r="CC65" s="728"/>
      <c r="CD65" s="729"/>
      <c r="CE65" s="696"/>
      <c r="CF65" s="696"/>
      <c r="CG65" s="696"/>
      <c r="CH65" s="696"/>
      <c r="CI65" s="696"/>
      <c r="CJ65" s="713" t="s">
        <v>131</v>
      </c>
      <c r="CK65" s="713"/>
      <c r="CL65" s="713"/>
      <c r="CM65" s="713"/>
      <c r="CN65" s="714"/>
    </row>
    <row r="66" spans="1:92" ht="33" customHeight="1" x14ac:dyDescent="0.2">
      <c r="A66" s="644" t="s">
        <v>100</v>
      </c>
      <c r="B66" s="645"/>
      <c r="C66" s="645"/>
      <c r="D66" s="645"/>
      <c r="E66" s="645"/>
      <c r="F66" s="645"/>
      <c r="G66" s="645"/>
      <c r="H66" s="645"/>
      <c r="I66" s="645"/>
      <c r="J66" s="645"/>
      <c r="K66" s="645"/>
      <c r="L66" s="680" t="s">
        <v>8</v>
      </c>
      <c r="M66" s="681"/>
      <c r="N66" s="681"/>
      <c r="O66" s="682" t="s">
        <v>65</v>
      </c>
      <c r="P66" s="683"/>
      <c r="Q66" s="683"/>
      <c r="R66" s="683"/>
      <c r="S66" s="683"/>
      <c r="T66" s="683"/>
      <c r="U66" s="683"/>
      <c r="V66" s="683"/>
      <c r="W66" s="683"/>
      <c r="X66" s="683"/>
      <c r="Y66" s="683"/>
      <c r="Z66" s="683"/>
      <c r="AA66" s="683"/>
      <c r="AB66" s="684"/>
      <c r="AC66" s="681" t="s">
        <v>8</v>
      </c>
      <c r="AD66" s="681"/>
      <c r="AE66" s="681"/>
      <c r="AF66" s="682" t="s">
        <v>66</v>
      </c>
      <c r="AG66" s="682"/>
      <c r="AH66" s="682"/>
      <c r="AI66" s="682"/>
      <c r="AJ66" s="682"/>
      <c r="AK66" s="682"/>
      <c r="AL66" s="682"/>
      <c r="AM66" s="682"/>
      <c r="AN66" s="682"/>
      <c r="AO66" s="682"/>
      <c r="AP66" s="682"/>
      <c r="AQ66" s="682"/>
      <c r="AR66" s="682"/>
      <c r="AS66" s="685"/>
      <c r="AT66" s="672" t="s">
        <v>67</v>
      </c>
      <c r="AU66" s="673"/>
      <c r="AV66" s="673"/>
      <c r="AW66" s="673"/>
      <c r="AX66" s="673"/>
      <c r="AY66" s="673"/>
      <c r="AZ66" s="673"/>
      <c r="BA66" s="673"/>
      <c r="BB66" s="673"/>
      <c r="BC66" s="673"/>
      <c r="BD66" s="673"/>
      <c r="BE66" s="673"/>
      <c r="BF66" s="673"/>
      <c r="BG66" s="673"/>
      <c r="BH66" s="673"/>
      <c r="BI66" s="673"/>
      <c r="BJ66" s="673"/>
      <c r="BK66" s="673"/>
      <c r="BL66" s="673"/>
      <c r="BM66" s="673"/>
      <c r="BN66" s="673"/>
      <c r="BO66" s="673"/>
      <c r="BP66" s="673"/>
      <c r="BQ66" s="673"/>
      <c r="BR66" s="673"/>
      <c r="BS66" s="673"/>
      <c r="BT66" s="673"/>
      <c r="BU66" s="673"/>
      <c r="BV66" s="673"/>
      <c r="BW66" s="673"/>
      <c r="BX66" s="673"/>
      <c r="BY66" s="673"/>
      <c r="BZ66" s="673"/>
      <c r="CA66" s="673"/>
      <c r="CB66" s="673"/>
      <c r="CC66" s="673"/>
      <c r="CD66" s="673"/>
      <c r="CE66" s="673"/>
      <c r="CF66" s="673"/>
      <c r="CG66" s="673"/>
      <c r="CH66" s="673"/>
      <c r="CI66" s="673"/>
      <c r="CJ66" s="673"/>
      <c r="CK66" s="673"/>
      <c r="CL66" s="673"/>
      <c r="CM66" s="673"/>
      <c r="CN66" s="674"/>
    </row>
    <row r="67" spans="1:92" ht="22.5" customHeight="1" x14ac:dyDescent="0.2">
      <c r="A67" s="647"/>
      <c r="B67" s="648"/>
      <c r="C67" s="648"/>
      <c r="D67" s="648"/>
      <c r="E67" s="648"/>
      <c r="F67" s="648"/>
      <c r="G67" s="648"/>
      <c r="H67" s="648"/>
      <c r="I67" s="648"/>
      <c r="J67" s="648"/>
      <c r="K67" s="648"/>
      <c r="L67" s="688"/>
      <c r="M67" s="689"/>
      <c r="N67" s="689"/>
      <c r="O67" s="689"/>
      <c r="P67" s="689"/>
      <c r="Q67" s="689"/>
      <c r="R67" s="689"/>
      <c r="S67" s="689"/>
      <c r="T67" s="689"/>
      <c r="U67" s="689"/>
      <c r="V67" s="689"/>
      <c r="W67" s="689"/>
      <c r="X67" s="689"/>
      <c r="Y67" s="689"/>
      <c r="Z67" s="689"/>
      <c r="AA67" s="689"/>
      <c r="AB67" s="690"/>
      <c r="AC67" s="697" t="s">
        <v>129</v>
      </c>
      <c r="AD67" s="698"/>
      <c r="AE67" s="698"/>
      <c r="AF67" s="698"/>
      <c r="AG67" s="698"/>
      <c r="AH67" s="698"/>
      <c r="AI67" s="698"/>
      <c r="AJ67" s="698"/>
      <c r="AK67" s="698"/>
      <c r="AL67" s="698"/>
      <c r="AM67" s="698"/>
      <c r="AN67" s="698"/>
      <c r="AO67" s="698"/>
      <c r="AP67" s="698"/>
      <c r="AQ67" s="698"/>
      <c r="AR67" s="698"/>
      <c r="AS67" s="699"/>
      <c r="AT67" s="702" t="s">
        <v>101</v>
      </c>
      <c r="AU67" s="703"/>
      <c r="AV67" s="704"/>
      <c r="AW67" s="704"/>
      <c r="AX67" s="704"/>
      <c r="AY67" s="704"/>
      <c r="AZ67" s="704"/>
      <c r="BA67" s="704"/>
      <c r="BB67" s="704"/>
      <c r="BC67" s="704"/>
      <c r="BD67" s="704"/>
      <c r="BE67" s="704"/>
      <c r="BF67" s="704"/>
      <c r="BG67" s="704"/>
      <c r="BH67" s="704"/>
      <c r="BI67" s="704"/>
      <c r="BJ67" s="704"/>
      <c r="BK67" s="704"/>
      <c r="BL67" s="704"/>
      <c r="BM67" s="704"/>
      <c r="BN67" s="704"/>
      <c r="BO67" s="704"/>
      <c r="BP67" s="704"/>
      <c r="BQ67" s="704"/>
      <c r="BR67" s="704"/>
      <c r="BS67" s="704"/>
      <c r="BT67" s="704"/>
      <c r="BU67" s="704"/>
      <c r="BV67" s="704"/>
      <c r="BW67" s="704"/>
      <c r="BX67" s="704"/>
      <c r="BY67" s="704"/>
      <c r="BZ67" s="704"/>
      <c r="CA67" s="704"/>
      <c r="CB67" s="704"/>
      <c r="CC67" s="704"/>
      <c r="CD67" s="704"/>
      <c r="CE67" s="704"/>
      <c r="CF67" s="704"/>
      <c r="CG67" s="704"/>
      <c r="CH67" s="704"/>
      <c r="CI67" s="704"/>
      <c r="CJ67" s="704"/>
      <c r="CK67" s="704"/>
      <c r="CL67" s="704"/>
      <c r="CM67" s="660" t="s">
        <v>102</v>
      </c>
      <c r="CN67" s="661"/>
    </row>
    <row r="68" spans="1:92" ht="22.5" customHeight="1" x14ac:dyDescent="0.2">
      <c r="A68" s="647"/>
      <c r="B68" s="648"/>
      <c r="C68" s="648"/>
      <c r="D68" s="648"/>
      <c r="E68" s="648"/>
      <c r="F68" s="648"/>
      <c r="G68" s="648"/>
      <c r="H68" s="648"/>
      <c r="I68" s="648"/>
      <c r="J68" s="648"/>
      <c r="K68" s="648"/>
      <c r="L68" s="688"/>
      <c r="M68" s="689"/>
      <c r="N68" s="689"/>
      <c r="O68" s="689"/>
      <c r="P68" s="689"/>
      <c r="Q68" s="689"/>
      <c r="R68" s="689"/>
      <c r="S68" s="689"/>
      <c r="T68" s="689"/>
      <c r="U68" s="689"/>
      <c r="V68" s="689"/>
      <c r="W68" s="689"/>
      <c r="X68" s="689"/>
      <c r="Y68" s="689"/>
      <c r="Z68" s="689"/>
      <c r="AA68" s="689"/>
      <c r="AB68" s="690"/>
      <c r="AC68" s="688"/>
      <c r="AD68" s="689"/>
      <c r="AE68" s="689"/>
      <c r="AF68" s="689"/>
      <c r="AG68" s="689"/>
      <c r="AH68" s="689"/>
      <c r="AI68" s="689"/>
      <c r="AJ68" s="689"/>
      <c r="AK68" s="689"/>
      <c r="AL68" s="689"/>
      <c r="AM68" s="689"/>
      <c r="AN68" s="689"/>
      <c r="AO68" s="689"/>
      <c r="AP68" s="689"/>
      <c r="AQ68" s="689"/>
      <c r="AR68" s="689"/>
      <c r="AS68" s="700"/>
      <c r="AT68" s="662" t="s">
        <v>101</v>
      </c>
      <c r="AU68" s="663"/>
      <c r="AV68" s="664"/>
      <c r="AW68" s="664"/>
      <c r="AX68" s="664"/>
      <c r="AY68" s="664"/>
      <c r="AZ68" s="664"/>
      <c r="BA68" s="664"/>
      <c r="BB68" s="664"/>
      <c r="BC68" s="664"/>
      <c r="BD68" s="664"/>
      <c r="BE68" s="664"/>
      <c r="BF68" s="664"/>
      <c r="BG68" s="664"/>
      <c r="BH68" s="664"/>
      <c r="BI68" s="664"/>
      <c r="BJ68" s="664"/>
      <c r="BK68" s="664"/>
      <c r="BL68" s="664"/>
      <c r="BM68" s="664"/>
      <c r="BN68" s="664"/>
      <c r="BO68" s="664"/>
      <c r="BP68" s="664"/>
      <c r="BQ68" s="664"/>
      <c r="BR68" s="664"/>
      <c r="BS68" s="664"/>
      <c r="BT68" s="664"/>
      <c r="BU68" s="664"/>
      <c r="BV68" s="664"/>
      <c r="BW68" s="664"/>
      <c r="BX68" s="664"/>
      <c r="BY68" s="664"/>
      <c r="BZ68" s="664"/>
      <c r="CA68" s="664"/>
      <c r="CB68" s="664"/>
      <c r="CC68" s="664"/>
      <c r="CD68" s="664"/>
      <c r="CE68" s="664"/>
      <c r="CF68" s="664"/>
      <c r="CG68" s="664"/>
      <c r="CH68" s="664"/>
      <c r="CI68" s="664"/>
      <c r="CJ68" s="664"/>
      <c r="CK68" s="664"/>
      <c r="CL68" s="664"/>
      <c r="CM68" s="665" t="s">
        <v>102</v>
      </c>
      <c r="CN68" s="666"/>
    </row>
    <row r="69" spans="1:92" ht="22.5" customHeight="1" x14ac:dyDescent="0.2">
      <c r="A69" s="650"/>
      <c r="B69" s="651"/>
      <c r="C69" s="651"/>
      <c r="D69" s="651"/>
      <c r="E69" s="651"/>
      <c r="F69" s="651"/>
      <c r="G69" s="651"/>
      <c r="H69" s="651"/>
      <c r="I69" s="651"/>
      <c r="J69" s="651"/>
      <c r="K69" s="651"/>
      <c r="L69" s="691"/>
      <c r="M69" s="692"/>
      <c r="N69" s="692"/>
      <c r="O69" s="692"/>
      <c r="P69" s="692"/>
      <c r="Q69" s="692"/>
      <c r="R69" s="692"/>
      <c r="S69" s="692"/>
      <c r="T69" s="692"/>
      <c r="U69" s="692"/>
      <c r="V69" s="692"/>
      <c r="W69" s="692"/>
      <c r="X69" s="692"/>
      <c r="Y69" s="692"/>
      <c r="Z69" s="692"/>
      <c r="AA69" s="692"/>
      <c r="AB69" s="693"/>
      <c r="AC69" s="691"/>
      <c r="AD69" s="692"/>
      <c r="AE69" s="692"/>
      <c r="AF69" s="692"/>
      <c r="AG69" s="692"/>
      <c r="AH69" s="692"/>
      <c r="AI69" s="692"/>
      <c r="AJ69" s="692"/>
      <c r="AK69" s="692"/>
      <c r="AL69" s="692"/>
      <c r="AM69" s="692"/>
      <c r="AN69" s="692"/>
      <c r="AO69" s="692"/>
      <c r="AP69" s="692"/>
      <c r="AQ69" s="692"/>
      <c r="AR69" s="692"/>
      <c r="AS69" s="701"/>
      <c r="AT69" s="667" t="s">
        <v>101</v>
      </c>
      <c r="AU69" s="668"/>
      <c r="AV69" s="669"/>
      <c r="AW69" s="669"/>
      <c r="AX69" s="669"/>
      <c r="AY69" s="669"/>
      <c r="AZ69" s="669"/>
      <c r="BA69" s="669"/>
      <c r="BB69" s="669"/>
      <c r="BC69" s="669"/>
      <c r="BD69" s="669"/>
      <c r="BE69" s="669"/>
      <c r="BF69" s="669"/>
      <c r="BG69" s="669"/>
      <c r="BH69" s="669"/>
      <c r="BI69" s="669"/>
      <c r="BJ69" s="669"/>
      <c r="BK69" s="669"/>
      <c r="BL69" s="669"/>
      <c r="BM69" s="669"/>
      <c r="BN69" s="669"/>
      <c r="BO69" s="669"/>
      <c r="BP69" s="669"/>
      <c r="BQ69" s="669"/>
      <c r="BR69" s="669"/>
      <c r="BS69" s="669"/>
      <c r="BT69" s="669"/>
      <c r="BU69" s="669"/>
      <c r="BV69" s="669"/>
      <c r="BW69" s="669"/>
      <c r="BX69" s="669"/>
      <c r="BY69" s="669"/>
      <c r="BZ69" s="669"/>
      <c r="CA69" s="669"/>
      <c r="CB69" s="669"/>
      <c r="CC69" s="669"/>
      <c r="CD69" s="669"/>
      <c r="CE69" s="669"/>
      <c r="CF69" s="669"/>
      <c r="CG69" s="669"/>
      <c r="CH69" s="669"/>
      <c r="CI69" s="669"/>
      <c r="CJ69" s="669"/>
      <c r="CK69" s="669"/>
      <c r="CL69" s="669"/>
      <c r="CM69" s="670" t="s">
        <v>102</v>
      </c>
      <c r="CN69" s="671"/>
    </row>
    <row r="70" spans="1:92" ht="22.5" customHeight="1" x14ac:dyDescent="0.2">
      <c r="A70" s="101"/>
      <c r="B70" s="101"/>
      <c r="C70" s="101"/>
      <c r="D70" s="102"/>
      <c r="E70" s="102"/>
      <c r="F70" s="103"/>
      <c r="G70" s="103"/>
      <c r="H70" s="103"/>
      <c r="I70" s="102"/>
      <c r="J70" s="102"/>
      <c r="K70" s="95"/>
      <c r="L70" s="95"/>
      <c r="M70" s="95"/>
      <c r="N70" s="95"/>
      <c r="O70" s="95"/>
      <c r="P70" s="95"/>
      <c r="Q70" s="95"/>
      <c r="R70" s="95"/>
      <c r="S70" s="95"/>
      <c r="T70" s="95"/>
      <c r="U70" s="95"/>
      <c r="V70" s="95"/>
      <c r="W70" s="95"/>
      <c r="X70" s="95"/>
      <c r="Y70" s="95"/>
      <c r="Z70" s="95"/>
      <c r="AA70" s="95"/>
      <c r="AB70" s="95"/>
      <c r="AC70" s="95"/>
      <c r="AP70" s="95"/>
      <c r="AQ70" s="95"/>
      <c r="AR70" s="95"/>
      <c r="BI70" s="104"/>
      <c r="BJ70" s="104"/>
      <c r="BK70" s="104"/>
      <c r="BL70" s="104"/>
      <c r="BM70" s="104"/>
      <c r="BN70" s="104"/>
      <c r="BP70" s="104"/>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row>
    <row r="71" spans="1:92" ht="22.5" customHeight="1" x14ac:dyDescent="0.2">
      <c r="A71" s="78"/>
      <c r="B71" s="78"/>
      <c r="C71" s="78"/>
      <c r="D71" s="78"/>
      <c r="E71" s="78"/>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167"/>
      <c r="AT71" s="76"/>
      <c r="AU71" s="76"/>
      <c r="AV71" s="76"/>
      <c r="AW71" s="75"/>
      <c r="AX71" s="75"/>
      <c r="AY71" s="75"/>
      <c r="AZ71" s="75"/>
      <c r="BA71" s="75"/>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1"/>
      <c r="CE71" s="71"/>
      <c r="CF71" s="71"/>
      <c r="CG71" s="71"/>
      <c r="CH71" s="71"/>
      <c r="CI71" s="71"/>
      <c r="CJ71" s="71"/>
      <c r="CK71" s="71"/>
      <c r="CL71" s="71"/>
      <c r="CM71" s="71"/>
      <c r="CN71" s="71"/>
    </row>
    <row r="72" spans="1:92" ht="45" customHeight="1" x14ac:dyDescent="0.2">
      <c r="A72" s="611" t="s">
        <v>149</v>
      </c>
      <c r="B72" s="611"/>
      <c r="C72" s="611"/>
      <c r="D72" s="611"/>
      <c r="E72" s="611"/>
      <c r="F72" s="611"/>
      <c r="G72" s="611"/>
      <c r="H72" s="611"/>
      <c r="I72" s="611"/>
      <c r="J72" s="611"/>
      <c r="K72" s="611"/>
      <c r="L72" s="611"/>
      <c r="M72" s="611"/>
      <c r="N72" s="611"/>
      <c r="O72" s="611"/>
      <c r="P72" s="611"/>
      <c r="Q72" s="611"/>
      <c r="R72" s="611"/>
      <c r="S72" s="611"/>
      <c r="T72" s="611"/>
      <c r="U72" s="611"/>
      <c r="V72" s="611"/>
      <c r="W72" s="611"/>
      <c r="X72" s="612"/>
      <c r="Y72" s="613" t="str">
        <f>IF('定型様式1｜総括表'!$U$47=0,"",'定型様式1｜総括表'!$U$47)</f>
        <v/>
      </c>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5"/>
      <c r="BP72" s="616" t="s">
        <v>68</v>
      </c>
      <c r="BQ72" s="617"/>
      <c r="BR72" s="617"/>
      <c r="BS72" s="617"/>
      <c r="BT72" s="617"/>
      <c r="BU72" s="617"/>
      <c r="BV72" s="617"/>
      <c r="BW72" s="617"/>
      <c r="BX72" s="617"/>
      <c r="BY72" s="617"/>
      <c r="BZ72" s="617"/>
      <c r="CA72" s="617"/>
      <c r="CB72" s="617"/>
      <c r="CC72" s="617"/>
      <c r="CD72" s="617"/>
      <c r="CE72" s="617"/>
      <c r="CF72" s="617"/>
      <c r="CG72" s="617"/>
      <c r="CH72" s="617"/>
      <c r="CI72" s="617"/>
      <c r="CJ72" s="617"/>
      <c r="CK72" s="617"/>
      <c r="CL72" s="617"/>
      <c r="CM72" s="617"/>
      <c r="CN72" s="617"/>
    </row>
    <row r="73" spans="1:92" ht="22.5" customHeight="1" x14ac:dyDescent="0.2">
      <c r="A73" s="101"/>
      <c r="B73" s="101"/>
      <c r="C73" s="101"/>
      <c r="D73" s="102"/>
      <c r="E73" s="102"/>
      <c r="F73" s="103"/>
      <c r="G73" s="103"/>
      <c r="H73" s="103"/>
      <c r="I73" s="102"/>
      <c r="J73" s="102"/>
      <c r="K73" s="95"/>
      <c r="L73" s="95"/>
      <c r="M73" s="95"/>
      <c r="N73" s="95"/>
      <c r="O73" s="95"/>
      <c r="P73" s="95"/>
      <c r="Q73" s="95"/>
      <c r="R73" s="95"/>
      <c r="S73" s="95"/>
      <c r="T73" s="95"/>
      <c r="U73" s="95"/>
      <c r="V73" s="95"/>
      <c r="W73" s="95"/>
      <c r="X73" s="95"/>
      <c r="Y73" s="95"/>
      <c r="Z73" s="95"/>
      <c r="AA73" s="95"/>
      <c r="AB73" s="95"/>
      <c r="AC73" s="95"/>
      <c r="AP73" s="95"/>
      <c r="AQ73" s="95"/>
      <c r="AR73" s="95"/>
      <c r="BI73" s="104"/>
      <c r="BJ73" s="104"/>
      <c r="BK73" s="104"/>
      <c r="BL73" s="104"/>
      <c r="BM73" s="104"/>
      <c r="BN73" s="104"/>
      <c r="BP73" s="104"/>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row>
    <row r="74" spans="1:92" ht="22.5" customHeight="1" x14ac:dyDescent="0.2">
      <c r="A74" s="101"/>
      <c r="B74" s="101"/>
      <c r="C74" s="101"/>
      <c r="D74" s="102"/>
      <c r="E74" s="102"/>
      <c r="F74" s="103"/>
      <c r="G74" s="103"/>
      <c r="H74" s="103"/>
      <c r="I74" s="102"/>
      <c r="J74" s="102"/>
      <c r="K74" s="95"/>
      <c r="L74" s="95"/>
      <c r="M74" s="95"/>
      <c r="N74" s="95"/>
      <c r="O74" s="95"/>
      <c r="P74" s="95"/>
      <c r="Q74" s="95"/>
      <c r="R74" s="95"/>
      <c r="S74" s="95"/>
      <c r="T74" s="95"/>
      <c r="U74" s="95"/>
      <c r="V74" s="95"/>
      <c r="W74" s="95"/>
      <c r="X74" s="95"/>
      <c r="Y74" s="95"/>
      <c r="Z74" s="95"/>
      <c r="AA74" s="95"/>
      <c r="AB74" s="95"/>
      <c r="AC74" s="95"/>
      <c r="AP74" s="95"/>
      <c r="AQ74" s="95"/>
      <c r="AR74" s="95"/>
      <c r="BI74" s="104"/>
      <c r="BJ74" s="104"/>
      <c r="BK74" s="104"/>
      <c r="BL74" s="104"/>
      <c r="BM74" s="104"/>
      <c r="BN74" s="104"/>
      <c r="BP74" s="104"/>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row>
    <row r="75" spans="1:92" ht="22.5" customHeight="1" x14ac:dyDescent="0.2">
      <c r="A75" s="78"/>
      <c r="B75" s="78"/>
      <c r="C75" s="78"/>
      <c r="D75" s="78"/>
      <c r="E75" s="78"/>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5"/>
      <c r="AX75" s="75"/>
      <c r="AY75" s="75"/>
      <c r="AZ75" s="75"/>
      <c r="BA75" s="75"/>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1"/>
      <c r="CE75" s="71"/>
      <c r="CF75" s="71"/>
      <c r="CG75" s="71"/>
      <c r="CH75" s="71"/>
      <c r="CI75" s="71"/>
      <c r="CJ75" s="71"/>
      <c r="CK75" s="71"/>
      <c r="CL75" s="71"/>
      <c r="CM75" s="71"/>
      <c r="CN75" s="71"/>
    </row>
    <row r="76" spans="1:92" s="73" customFormat="1" ht="18" customHeight="1" x14ac:dyDescent="0.2">
      <c r="A76" s="620" t="s">
        <v>150</v>
      </c>
      <c r="B76" s="620"/>
      <c r="C76" s="620"/>
      <c r="D76" s="620"/>
      <c r="E76" s="620"/>
      <c r="F76" s="620"/>
      <c r="G76" s="620"/>
      <c r="H76" s="620"/>
      <c r="I76" s="620"/>
      <c r="J76" s="620"/>
      <c r="K76" s="620"/>
      <c r="L76" s="620"/>
      <c r="M76" s="620"/>
      <c r="N76" s="620"/>
      <c r="O76" s="620"/>
      <c r="P76" s="620"/>
      <c r="Q76" s="620"/>
      <c r="R76" s="620"/>
      <c r="S76" s="620"/>
      <c r="T76" s="620"/>
      <c r="U76" s="620"/>
      <c r="V76" s="620"/>
      <c r="W76" s="620"/>
      <c r="X76" s="620"/>
      <c r="Y76" s="77"/>
      <c r="Z76" s="77"/>
      <c r="AA76" s="77"/>
      <c r="AB76" s="77"/>
      <c r="AC76" s="56"/>
      <c r="AD76" s="56"/>
      <c r="AE76" s="56"/>
      <c r="AF76" s="56"/>
      <c r="AG76" s="56"/>
      <c r="AH76" s="56"/>
      <c r="AI76" s="56"/>
      <c r="AJ76" s="56"/>
      <c r="AK76" s="56"/>
      <c r="AL76" s="56"/>
      <c r="AM76" s="56"/>
      <c r="AN76" s="56"/>
      <c r="AO76" s="56"/>
      <c r="AP76" s="56"/>
      <c r="AQ76" s="56"/>
      <c r="AR76" s="56"/>
      <c r="AS76" s="235"/>
      <c r="AT76" s="56"/>
      <c r="AU76" s="56"/>
      <c r="AV76" s="56"/>
      <c r="AW76" s="56"/>
      <c r="AX76" s="56"/>
      <c r="AY76" s="56"/>
      <c r="AZ76" s="56"/>
      <c r="BA76" s="56"/>
      <c r="BB76" s="56"/>
      <c r="BC76" s="56"/>
      <c r="BD76" s="56"/>
      <c r="BE76" s="56"/>
      <c r="BF76" s="56"/>
      <c r="BG76" s="56"/>
      <c r="BH76" s="56"/>
      <c r="BI76" s="56"/>
      <c r="BJ76" s="56"/>
      <c r="BK76" s="56"/>
      <c r="BL76" s="56"/>
      <c r="BM76" s="56"/>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56"/>
      <c r="CL76" s="56"/>
      <c r="CM76" s="56"/>
      <c r="CN76" s="56"/>
    </row>
    <row r="77" spans="1:92" s="73" customFormat="1" ht="33" customHeight="1" x14ac:dyDescent="0.2">
      <c r="A77" s="675" t="s">
        <v>140</v>
      </c>
      <c r="B77" s="641"/>
      <c r="C77" s="641"/>
      <c r="D77" s="641"/>
      <c r="E77" s="641"/>
      <c r="F77" s="641"/>
      <c r="G77" s="641"/>
      <c r="H77" s="641"/>
      <c r="I77" s="641"/>
      <c r="J77" s="641"/>
      <c r="K77" s="642"/>
      <c r="L77" s="105"/>
      <c r="M77" s="679" t="s">
        <v>178</v>
      </c>
      <c r="N77" s="679"/>
      <c r="O77" s="679"/>
      <c r="P77" s="679"/>
      <c r="Q77" s="679"/>
      <c r="R77" s="679"/>
      <c r="S77" s="679"/>
      <c r="T77" s="679"/>
      <c r="U77" s="679"/>
      <c r="V77" s="635" t="s">
        <v>10</v>
      </c>
      <c r="W77" s="635"/>
      <c r="X77" s="635"/>
      <c r="Y77" s="635"/>
      <c r="Z77" s="676"/>
      <c r="AA77" s="676"/>
      <c r="AB77" s="676"/>
      <c r="AC77" s="676"/>
      <c r="AD77" s="676"/>
      <c r="AE77" s="635" t="s">
        <v>11</v>
      </c>
      <c r="AF77" s="635"/>
      <c r="AG77" s="635"/>
      <c r="AH77" s="635"/>
      <c r="AI77" s="639"/>
      <c r="AJ77" s="639"/>
      <c r="AK77" s="639"/>
      <c r="AL77" s="639"/>
      <c r="AM77" s="639"/>
      <c r="AN77" s="635" t="s">
        <v>12</v>
      </c>
      <c r="AO77" s="635"/>
      <c r="AP77" s="635"/>
      <c r="AQ77" s="635"/>
      <c r="AR77" s="106"/>
      <c r="AS77" s="675" t="s">
        <v>158</v>
      </c>
      <c r="AT77" s="677"/>
      <c r="AU77" s="677"/>
      <c r="AV77" s="677"/>
      <c r="AW77" s="677"/>
      <c r="AX77" s="677"/>
      <c r="AY77" s="677"/>
      <c r="AZ77" s="677"/>
      <c r="BA77" s="677"/>
      <c r="BB77" s="677"/>
      <c r="BC77" s="678"/>
      <c r="BD77" s="694"/>
      <c r="BE77" s="695"/>
      <c r="BF77" s="695"/>
      <c r="BG77" s="679" t="s">
        <v>178</v>
      </c>
      <c r="BH77" s="679"/>
      <c r="BI77" s="679"/>
      <c r="BJ77" s="679"/>
      <c r="BK77" s="679"/>
      <c r="BL77" s="679"/>
      <c r="BM77" s="679"/>
      <c r="BN77" s="679"/>
      <c r="BO77" s="679"/>
      <c r="BP77" s="686" t="s">
        <v>10</v>
      </c>
      <c r="BQ77" s="686"/>
      <c r="BR77" s="686"/>
      <c r="BS77" s="686"/>
      <c r="BT77" s="686"/>
      <c r="BU77" s="679"/>
      <c r="BV77" s="679"/>
      <c r="BW77" s="679"/>
      <c r="BX77" s="679"/>
      <c r="BY77" s="679"/>
      <c r="BZ77" s="687" t="s">
        <v>11</v>
      </c>
      <c r="CA77" s="687"/>
      <c r="CB77" s="687"/>
      <c r="CC77" s="687"/>
      <c r="CD77" s="679"/>
      <c r="CE77" s="679"/>
      <c r="CF77" s="679"/>
      <c r="CG77" s="679"/>
      <c r="CH77" s="679"/>
      <c r="CI77" s="687" t="s">
        <v>12</v>
      </c>
      <c r="CJ77" s="687"/>
      <c r="CK77" s="687"/>
      <c r="CL77" s="687"/>
      <c r="CM77" s="518"/>
      <c r="CN77" s="519"/>
    </row>
    <row r="78" spans="1:92" ht="22.5" customHeight="1" x14ac:dyDescent="0.2">
      <c r="A78" s="109"/>
      <c r="B78" s="109"/>
      <c r="C78" s="110"/>
      <c r="D78" s="110"/>
      <c r="E78" s="110"/>
      <c r="F78" s="110"/>
      <c r="G78" s="110"/>
      <c r="H78" s="110"/>
      <c r="I78" s="110"/>
      <c r="J78" s="110"/>
      <c r="K78" s="110"/>
      <c r="L78" s="111"/>
      <c r="M78" s="111"/>
      <c r="N78" s="126"/>
      <c r="O78" s="126"/>
      <c r="P78" s="126"/>
      <c r="Q78" s="126"/>
      <c r="R78" s="126"/>
      <c r="S78" s="126"/>
      <c r="T78" s="126"/>
      <c r="U78" s="126"/>
      <c r="V78" s="126"/>
      <c r="W78" s="111"/>
      <c r="X78" s="111"/>
      <c r="Y78" s="126"/>
      <c r="Z78" s="126"/>
      <c r="AA78" s="126"/>
      <c r="AB78" s="126"/>
      <c r="AC78" s="126"/>
      <c r="AD78" s="126"/>
      <c r="AE78" s="126"/>
      <c r="AF78" s="126"/>
      <c r="AG78" s="126"/>
      <c r="AH78" s="111"/>
      <c r="AI78" s="111"/>
      <c r="AJ78" s="126"/>
      <c r="AK78" s="126"/>
      <c r="AL78" s="126"/>
      <c r="AM78" s="126"/>
      <c r="AN78" s="126"/>
      <c r="AO78" s="126"/>
      <c r="AP78" s="126"/>
      <c r="AQ78" s="126"/>
      <c r="AR78" s="126"/>
      <c r="AS78" s="110"/>
      <c r="AT78" s="110"/>
      <c r="AU78" s="110"/>
      <c r="AV78" s="110"/>
      <c r="AW78" s="110"/>
      <c r="AX78" s="110"/>
      <c r="AY78" s="110"/>
      <c r="AZ78" s="110"/>
      <c r="BA78" s="110"/>
      <c r="BB78" s="110"/>
      <c r="BC78" s="110"/>
      <c r="BD78" s="112"/>
      <c r="BE78" s="111"/>
      <c r="BF78" s="111"/>
      <c r="BG78" s="126"/>
      <c r="BH78" s="126"/>
      <c r="BI78" s="126"/>
      <c r="BJ78" s="126"/>
      <c r="BK78" s="126"/>
      <c r="BL78" s="126"/>
      <c r="BM78" s="126"/>
      <c r="BN78" s="126"/>
      <c r="BO78" s="126"/>
      <c r="BP78" s="111"/>
      <c r="BQ78" s="111"/>
      <c r="BR78" s="126"/>
      <c r="BS78" s="126"/>
      <c r="BT78" s="126"/>
      <c r="BU78" s="126"/>
      <c r="BV78" s="126"/>
      <c r="BW78" s="126"/>
      <c r="BX78" s="126"/>
      <c r="BY78" s="126"/>
      <c r="BZ78" s="126"/>
      <c r="CA78" s="126"/>
      <c r="CB78" s="111"/>
      <c r="CC78" s="111"/>
      <c r="CD78" s="126"/>
      <c r="CE78" s="126"/>
      <c r="CF78" s="126"/>
      <c r="CG78" s="126"/>
      <c r="CH78" s="126"/>
      <c r="CI78" s="126"/>
      <c r="CJ78" s="126"/>
      <c r="CK78" s="126"/>
      <c r="CL78" s="126"/>
      <c r="CM78" s="126"/>
      <c r="CN78" s="126"/>
    </row>
    <row r="79" spans="1:92" ht="22.5" customHeight="1" x14ac:dyDescent="0.2">
      <c r="A79" s="109"/>
      <c r="B79" s="109"/>
      <c r="C79" s="110"/>
      <c r="D79" s="110"/>
      <c r="E79" s="110"/>
      <c r="F79" s="110"/>
      <c r="G79" s="110"/>
      <c r="H79" s="110"/>
      <c r="I79" s="110"/>
      <c r="J79" s="110"/>
      <c r="K79" s="110"/>
      <c r="L79" s="111"/>
      <c r="M79" s="111"/>
      <c r="N79" s="126"/>
      <c r="O79" s="126"/>
      <c r="P79" s="126"/>
      <c r="Q79" s="126"/>
      <c r="R79" s="126"/>
      <c r="S79" s="126"/>
      <c r="T79" s="126"/>
      <c r="U79" s="126"/>
      <c r="V79" s="126"/>
      <c r="W79" s="111"/>
      <c r="X79" s="111"/>
      <c r="Y79" s="126"/>
      <c r="Z79" s="126"/>
      <c r="AA79" s="126"/>
      <c r="AB79" s="126"/>
      <c r="AC79" s="126"/>
      <c r="AD79" s="126"/>
      <c r="AE79" s="126"/>
      <c r="AF79" s="126"/>
      <c r="AG79" s="126"/>
      <c r="AH79" s="111"/>
      <c r="AI79" s="111"/>
      <c r="AJ79" s="126"/>
      <c r="AK79" s="126"/>
      <c r="AL79" s="126"/>
      <c r="AM79" s="126"/>
      <c r="AN79" s="126"/>
      <c r="AO79" s="126"/>
      <c r="AP79" s="126"/>
      <c r="AQ79" s="126"/>
      <c r="AR79" s="126"/>
      <c r="AS79" s="110"/>
      <c r="AT79" s="110"/>
      <c r="AU79" s="110"/>
      <c r="AV79" s="110"/>
      <c r="AW79" s="110"/>
      <c r="AX79" s="110"/>
      <c r="AY79" s="110"/>
      <c r="AZ79" s="110"/>
      <c r="BA79" s="110"/>
      <c r="BB79" s="110"/>
      <c r="BC79" s="110"/>
      <c r="BD79" s="112"/>
      <c r="BE79" s="111"/>
      <c r="BF79" s="111"/>
      <c r="BG79" s="126"/>
      <c r="BH79" s="126"/>
      <c r="BI79" s="126"/>
      <c r="BJ79" s="126"/>
      <c r="BK79" s="126"/>
      <c r="BL79" s="126"/>
      <c r="BM79" s="126"/>
      <c r="BN79" s="126"/>
      <c r="BO79" s="126"/>
      <c r="BP79" s="111"/>
      <c r="BQ79" s="111"/>
      <c r="BR79" s="126"/>
      <c r="BS79" s="126"/>
      <c r="BT79" s="126"/>
      <c r="BU79" s="126"/>
      <c r="BV79" s="126"/>
      <c r="BW79" s="126"/>
      <c r="BX79" s="126"/>
      <c r="BY79" s="126"/>
      <c r="BZ79" s="126"/>
      <c r="CA79" s="126"/>
      <c r="CB79" s="111"/>
      <c r="CC79" s="111"/>
      <c r="CD79" s="126"/>
      <c r="CE79" s="126"/>
      <c r="CF79" s="126"/>
      <c r="CG79" s="126"/>
      <c r="CH79" s="126"/>
      <c r="CI79" s="126"/>
      <c r="CJ79" s="126"/>
      <c r="CK79" s="126"/>
      <c r="CL79" s="126"/>
      <c r="CM79" s="126"/>
      <c r="CN79" s="126"/>
    </row>
    <row r="80" spans="1:92" ht="18"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7"/>
      <c r="Z80" s="77"/>
      <c r="AA80" s="77"/>
      <c r="AB80" s="77"/>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row>
    <row r="81" spans="1:92" ht="23.25" customHeight="1" x14ac:dyDescent="0.2">
      <c r="A81" s="620" t="s">
        <v>160</v>
      </c>
      <c r="B81" s="620"/>
      <c r="C81" s="620"/>
      <c r="D81" s="620"/>
      <c r="E81" s="620"/>
      <c r="F81" s="620"/>
      <c r="G81" s="620"/>
      <c r="H81" s="620"/>
      <c r="I81" s="620"/>
      <c r="J81" s="620"/>
      <c r="K81" s="620"/>
      <c r="L81" s="620"/>
      <c r="M81" s="620"/>
      <c r="N81" s="620"/>
      <c r="O81" s="620"/>
      <c r="P81" s="620"/>
      <c r="Q81" s="620"/>
      <c r="R81" s="620"/>
      <c r="S81" s="620"/>
      <c r="T81" s="620"/>
      <c r="U81" s="620"/>
      <c r="V81" s="620"/>
      <c r="W81" s="620"/>
      <c r="X81" s="620"/>
      <c r="Y81" s="113"/>
      <c r="Z81" s="113"/>
      <c r="AA81" s="113"/>
      <c r="AB81" s="113"/>
    </row>
    <row r="82" spans="1:92" ht="33" customHeight="1" x14ac:dyDescent="0.2">
      <c r="A82" s="621" t="s">
        <v>21</v>
      </c>
      <c r="B82" s="622"/>
      <c r="C82" s="622"/>
      <c r="D82" s="622"/>
      <c r="E82" s="622"/>
      <c r="F82" s="622"/>
      <c r="G82" s="622"/>
      <c r="H82" s="622"/>
      <c r="I82" s="622"/>
      <c r="J82" s="622"/>
      <c r="K82" s="623"/>
      <c r="L82" s="624"/>
      <c r="M82" s="625"/>
      <c r="N82" s="625"/>
      <c r="O82" s="625"/>
      <c r="P82" s="625"/>
      <c r="Q82" s="625"/>
      <c r="R82" s="625"/>
      <c r="S82" s="625"/>
      <c r="T82" s="625"/>
      <c r="U82" s="625"/>
      <c r="V82" s="625"/>
      <c r="W82" s="625"/>
      <c r="X82" s="625"/>
      <c r="Y82" s="625"/>
      <c r="Z82" s="625"/>
      <c r="AA82" s="625"/>
      <c r="AB82" s="625"/>
      <c r="AC82" s="625"/>
      <c r="AD82" s="625"/>
      <c r="AE82" s="625"/>
      <c r="AF82" s="625"/>
      <c r="AG82" s="625"/>
      <c r="AH82" s="625"/>
      <c r="AI82" s="625"/>
      <c r="AJ82" s="625"/>
      <c r="AK82" s="625"/>
      <c r="AL82" s="625"/>
      <c r="AM82" s="625"/>
      <c r="AN82" s="625"/>
      <c r="AO82" s="625"/>
      <c r="AP82" s="625"/>
      <c r="AQ82" s="625"/>
      <c r="AR82" s="626"/>
      <c r="AS82" s="621" t="s">
        <v>28</v>
      </c>
      <c r="AT82" s="622"/>
      <c r="AU82" s="622"/>
      <c r="AV82" s="622"/>
      <c r="AW82" s="622"/>
      <c r="AX82" s="622"/>
      <c r="AY82" s="622"/>
      <c r="AZ82" s="622"/>
      <c r="BA82" s="622"/>
      <c r="BB82" s="622"/>
      <c r="BC82" s="623"/>
      <c r="BD82" s="624"/>
      <c r="BE82" s="625"/>
      <c r="BF82" s="625"/>
      <c r="BG82" s="625"/>
      <c r="BH82" s="625"/>
      <c r="BI82" s="625"/>
      <c r="BJ82" s="625"/>
      <c r="BK82" s="625"/>
      <c r="BL82" s="625"/>
      <c r="BM82" s="625"/>
      <c r="BN82" s="625"/>
      <c r="BO82" s="625"/>
      <c r="BP82" s="625"/>
      <c r="BQ82" s="625"/>
      <c r="BR82" s="625"/>
      <c r="BS82" s="625"/>
      <c r="BT82" s="625"/>
      <c r="BU82" s="625"/>
      <c r="BV82" s="625"/>
      <c r="BW82" s="625"/>
      <c r="BX82" s="625"/>
      <c r="BY82" s="625"/>
      <c r="BZ82" s="625"/>
      <c r="CA82" s="625"/>
      <c r="CB82" s="625"/>
      <c r="CC82" s="625"/>
      <c r="CD82" s="625"/>
      <c r="CE82" s="625"/>
      <c r="CF82" s="625"/>
      <c r="CG82" s="625"/>
      <c r="CH82" s="625"/>
      <c r="CI82" s="625"/>
      <c r="CJ82" s="625"/>
      <c r="CK82" s="625"/>
      <c r="CL82" s="625"/>
      <c r="CM82" s="625"/>
      <c r="CN82" s="626"/>
    </row>
    <row r="83" spans="1:92" ht="33" customHeight="1" x14ac:dyDescent="0.2">
      <c r="A83" s="621" t="s">
        <v>29</v>
      </c>
      <c r="B83" s="622"/>
      <c r="C83" s="622"/>
      <c r="D83" s="622"/>
      <c r="E83" s="622"/>
      <c r="F83" s="622"/>
      <c r="G83" s="622"/>
      <c r="H83" s="622"/>
      <c r="I83" s="622"/>
      <c r="J83" s="622"/>
      <c r="K83" s="623"/>
      <c r="L83" s="624"/>
      <c r="M83" s="625"/>
      <c r="N83" s="625"/>
      <c r="O83" s="625"/>
      <c r="P83" s="625"/>
      <c r="Q83" s="625"/>
      <c r="R83" s="625"/>
      <c r="S83" s="625"/>
      <c r="T83" s="625"/>
      <c r="U83" s="625"/>
      <c r="V83" s="625"/>
      <c r="W83" s="625"/>
      <c r="X83" s="625"/>
      <c r="Y83" s="625"/>
      <c r="Z83" s="625"/>
      <c r="AA83" s="625"/>
      <c r="AB83" s="625"/>
      <c r="AC83" s="625"/>
      <c r="AD83" s="625"/>
      <c r="AE83" s="625"/>
      <c r="AF83" s="625"/>
      <c r="AG83" s="625"/>
      <c r="AH83" s="625"/>
      <c r="AI83" s="625"/>
      <c r="AJ83" s="625"/>
      <c r="AK83" s="625"/>
      <c r="AL83" s="625"/>
      <c r="AM83" s="625"/>
      <c r="AN83" s="625"/>
      <c r="AO83" s="625"/>
      <c r="AP83" s="625"/>
      <c r="AQ83" s="625"/>
      <c r="AR83" s="626"/>
      <c r="AS83" s="621" t="s">
        <v>106</v>
      </c>
      <c r="AT83" s="622"/>
      <c r="AU83" s="622"/>
      <c r="AV83" s="622"/>
      <c r="AW83" s="622"/>
      <c r="AX83" s="622"/>
      <c r="AY83" s="622"/>
      <c r="AZ83" s="622"/>
      <c r="BA83" s="622"/>
      <c r="BB83" s="622"/>
      <c r="BC83" s="623"/>
      <c r="BD83" s="723"/>
      <c r="BE83" s="724"/>
      <c r="BF83" s="724"/>
      <c r="BG83" s="724"/>
      <c r="BH83" s="724"/>
      <c r="BI83" s="724"/>
      <c r="BJ83" s="724"/>
      <c r="BK83" s="724"/>
      <c r="BL83" s="724"/>
      <c r="BM83" s="724"/>
      <c r="BN83" s="724"/>
      <c r="BO83" s="724"/>
      <c r="BP83" s="724"/>
      <c r="BQ83" s="724"/>
      <c r="BR83" s="724"/>
      <c r="BS83" s="725" t="s">
        <v>190</v>
      </c>
      <c r="BT83" s="725"/>
      <c r="BU83" s="724"/>
      <c r="BV83" s="724"/>
      <c r="BW83" s="724"/>
      <c r="BX83" s="724"/>
      <c r="BY83" s="724"/>
      <c r="BZ83" s="724"/>
      <c r="CA83" s="724"/>
      <c r="CB83" s="724"/>
      <c r="CC83" s="724"/>
      <c r="CD83" s="724"/>
      <c r="CE83" s="724"/>
      <c r="CF83" s="724"/>
      <c r="CG83" s="724"/>
      <c r="CH83" s="724"/>
      <c r="CI83" s="724"/>
      <c r="CJ83" s="724"/>
      <c r="CK83" s="724"/>
      <c r="CL83" s="724"/>
      <c r="CM83" s="724"/>
      <c r="CN83" s="726"/>
    </row>
    <row r="84" spans="1:92" ht="23.25" customHeight="1" x14ac:dyDescent="0.2">
      <c r="A84" s="715" t="s">
        <v>30</v>
      </c>
      <c r="B84" s="716"/>
      <c r="C84" s="716"/>
      <c r="D84" s="716"/>
      <c r="E84" s="716"/>
      <c r="F84" s="716"/>
      <c r="G84" s="716"/>
      <c r="H84" s="716"/>
      <c r="I84" s="716"/>
      <c r="J84" s="716"/>
      <c r="K84" s="717"/>
      <c r="L84" s="721" t="s">
        <v>122</v>
      </c>
      <c r="M84" s="722"/>
      <c r="N84" s="722"/>
      <c r="O84" s="655"/>
      <c r="P84" s="655"/>
      <c r="Q84" s="655"/>
      <c r="R84" s="655"/>
      <c r="S84" s="655"/>
      <c r="T84" s="655"/>
      <c r="U84" s="655"/>
      <c r="V84" s="655"/>
      <c r="W84" s="655"/>
      <c r="X84" s="655"/>
      <c r="Y84" s="722" t="s">
        <v>123</v>
      </c>
      <c r="Z84" s="722"/>
      <c r="AA84" s="722"/>
      <c r="AB84" s="655"/>
      <c r="AC84" s="655"/>
      <c r="AD84" s="655"/>
      <c r="AE84" s="655"/>
      <c r="AF84" s="655"/>
      <c r="AG84" s="655"/>
      <c r="AH84" s="655"/>
      <c r="AI84" s="655"/>
      <c r="AJ84" s="655"/>
      <c r="AK84" s="655"/>
      <c r="AL84" s="114"/>
      <c r="AM84" s="114"/>
      <c r="AN84" s="114"/>
      <c r="AO84" s="114"/>
      <c r="AP84" s="114"/>
      <c r="AQ84" s="114"/>
      <c r="AR84" s="114"/>
      <c r="AS84" s="114"/>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6"/>
      <c r="CH84" s="116"/>
      <c r="CI84" s="116"/>
      <c r="CJ84" s="116"/>
      <c r="CK84" s="116"/>
      <c r="CL84" s="116"/>
      <c r="CM84" s="116"/>
      <c r="CN84" s="117"/>
    </row>
    <row r="85" spans="1:92" ht="45" customHeight="1" x14ac:dyDescent="0.2">
      <c r="A85" s="718"/>
      <c r="B85" s="719"/>
      <c r="C85" s="719"/>
      <c r="D85" s="719"/>
      <c r="E85" s="719"/>
      <c r="F85" s="719"/>
      <c r="G85" s="719"/>
      <c r="H85" s="719"/>
      <c r="I85" s="719"/>
      <c r="J85" s="719"/>
      <c r="K85" s="720"/>
      <c r="L85" s="705"/>
      <c r="M85" s="706"/>
      <c r="N85" s="706"/>
      <c r="O85" s="706"/>
      <c r="P85" s="706"/>
      <c r="Q85" s="706"/>
      <c r="R85" s="706"/>
      <c r="S85" s="706"/>
      <c r="T85" s="706"/>
      <c r="U85" s="706"/>
      <c r="V85" s="706"/>
      <c r="W85" s="706"/>
      <c r="X85" s="706"/>
      <c r="Y85" s="706"/>
      <c r="Z85" s="706"/>
      <c r="AA85" s="706"/>
      <c r="AB85" s="707"/>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64"/>
      <c r="AY85" s="564"/>
      <c r="AZ85" s="564"/>
      <c r="BA85" s="564"/>
      <c r="BB85" s="564"/>
      <c r="BC85" s="564"/>
      <c r="BD85" s="565"/>
      <c r="BE85" s="566"/>
      <c r="BF85" s="564"/>
      <c r="BG85" s="564"/>
      <c r="BH85" s="564"/>
      <c r="BI85" s="564"/>
      <c r="BJ85" s="564"/>
      <c r="BK85" s="564"/>
      <c r="BL85" s="564"/>
      <c r="BM85" s="564"/>
      <c r="BN85" s="564"/>
      <c r="BO85" s="564"/>
      <c r="BP85" s="564"/>
      <c r="BQ85" s="564"/>
      <c r="BR85" s="564"/>
      <c r="BS85" s="564"/>
      <c r="BT85" s="564"/>
      <c r="BU85" s="564"/>
      <c r="BV85" s="564"/>
      <c r="BW85" s="564"/>
      <c r="BX85" s="564"/>
      <c r="BY85" s="564"/>
      <c r="BZ85" s="564"/>
      <c r="CA85" s="564"/>
      <c r="CB85" s="564"/>
      <c r="CC85" s="564"/>
      <c r="CD85" s="564"/>
      <c r="CE85" s="564"/>
      <c r="CF85" s="564"/>
      <c r="CG85" s="564"/>
      <c r="CH85" s="564"/>
      <c r="CI85" s="564"/>
      <c r="CJ85" s="564"/>
      <c r="CK85" s="564"/>
      <c r="CL85" s="564"/>
      <c r="CM85" s="564"/>
      <c r="CN85" s="567"/>
    </row>
    <row r="86" spans="1:92" ht="33" customHeight="1" x14ac:dyDescent="0.2">
      <c r="A86" s="621" t="s">
        <v>25</v>
      </c>
      <c r="B86" s="622"/>
      <c r="C86" s="622"/>
      <c r="D86" s="622"/>
      <c r="E86" s="622"/>
      <c r="F86" s="622"/>
      <c r="G86" s="622"/>
      <c r="H86" s="622"/>
      <c r="I86" s="622"/>
      <c r="J86" s="622"/>
      <c r="K86" s="623"/>
      <c r="L86" s="601" t="s">
        <v>103</v>
      </c>
      <c r="M86" s="598"/>
      <c r="N86" s="597"/>
      <c r="O86" s="597"/>
      <c r="P86" s="597"/>
      <c r="Q86" s="597"/>
      <c r="R86" s="597"/>
      <c r="S86" s="597"/>
      <c r="T86" s="597"/>
      <c r="U86" s="597"/>
      <c r="V86" s="597"/>
      <c r="W86" s="598" t="s">
        <v>104</v>
      </c>
      <c r="X86" s="598"/>
      <c r="Y86" s="597"/>
      <c r="Z86" s="597"/>
      <c r="AA86" s="597"/>
      <c r="AB86" s="597"/>
      <c r="AC86" s="597"/>
      <c r="AD86" s="597"/>
      <c r="AE86" s="597"/>
      <c r="AF86" s="597"/>
      <c r="AG86" s="597"/>
      <c r="AH86" s="598" t="s">
        <v>105</v>
      </c>
      <c r="AI86" s="598"/>
      <c r="AJ86" s="597"/>
      <c r="AK86" s="597"/>
      <c r="AL86" s="597"/>
      <c r="AM86" s="597"/>
      <c r="AN86" s="597"/>
      <c r="AO86" s="597"/>
      <c r="AP86" s="597"/>
      <c r="AQ86" s="597"/>
      <c r="AR86" s="604"/>
      <c r="AS86" s="605" t="s">
        <v>27</v>
      </c>
      <c r="AT86" s="606"/>
      <c r="AU86" s="606"/>
      <c r="AV86" s="606"/>
      <c r="AW86" s="606"/>
      <c r="AX86" s="606"/>
      <c r="AY86" s="606"/>
      <c r="AZ86" s="606"/>
      <c r="BA86" s="606"/>
      <c r="BB86" s="606"/>
      <c r="BC86" s="607"/>
      <c r="BD86" s="118"/>
      <c r="BE86" s="602" t="s">
        <v>103</v>
      </c>
      <c r="BF86" s="602"/>
      <c r="BG86" s="599"/>
      <c r="BH86" s="599"/>
      <c r="BI86" s="599"/>
      <c r="BJ86" s="599"/>
      <c r="BK86" s="599"/>
      <c r="BL86" s="599"/>
      <c r="BM86" s="599"/>
      <c r="BN86" s="599"/>
      <c r="BO86" s="599"/>
      <c r="BP86" s="602" t="s">
        <v>104</v>
      </c>
      <c r="BQ86" s="602"/>
      <c r="BR86" s="599"/>
      <c r="BS86" s="599"/>
      <c r="BT86" s="599"/>
      <c r="BU86" s="599"/>
      <c r="BV86" s="599"/>
      <c r="BW86" s="599"/>
      <c r="BX86" s="599"/>
      <c r="BY86" s="599"/>
      <c r="BZ86" s="599"/>
      <c r="CA86" s="599"/>
      <c r="CB86" s="602" t="s">
        <v>105</v>
      </c>
      <c r="CC86" s="602"/>
      <c r="CD86" s="599"/>
      <c r="CE86" s="599"/>
      <c r="CF86" s="599"/>
      <c r="CG86" s="599"/>
      <c r="CH86" s="599"/>
      <c r="CI86" s="599"/>
      <c r="CJ86" s="599"/>
      <c r="CK86" s="599"/>
      <c r="CL86" s="599"/>
      <c r="CM86" s="599"/>
      <c r="CN86" s="629"/>
    </row>
    <row r="87" spans="1:92" ht="33" customHeight="1" x14ac:dyDescent="0.2">
      <c r="A87" s="627" t="s">
        <v>26</v>
      </c>
      <c r="B87" s="628"/>
      <c r="C87" s="622"/>
      <c r="D87" s="622"/>
      <c r="E87" s="622"/>
      <c r="F87" s="622"/>
      <c r="G87" s="622"/>
      <c r="H87" s="622"/>
      <c r="I87" s="622"/>
      <c r="J87" s="622"/>
      <c r="K87" s="623"/>
      <c r="L87" s="601" t="s">
        <v>103</v>
      </c>
      <c r="M87" s="598"/>
      <c r="N87" s="597"/>
      <c r="O87" s="597"/>
      <c r="P87" s="597"/>
      <c r="Q87" s="597"/>
      <c r="R87" s="597"/>
      <c r="S87" s="597"/>
      <c r="T87" s="597"/>
      <c r="U87" s="597"/>
      <c r="V87" s="597"/>
      <c r="W87" s="598" t="s">
        <v>104</v>
      </c>
      <c r="X87" s="598"/>
      <c r="Y87" s="597"/>
      <c r="Z87" s="597"/>
      <c r="AA87" s="597"/>
      <c r="AB87" s="597"/>
      <c r="AC87" s="597"/>
      <c r="AD87" s="597"/>
      <c r="AE87" s="597"/>
      <c r="AF87" s="597"/>
      <c r="AG87" s="597"/>
      <c r="AH87" s="598" t="s">
        <v>105</v>
      </c>
      <c r="AI87" s="598"/>
      <c r="AJ87" s="597"/>
      <c r="AK87" s="597"/>
      <c r="AL87" s="597"/>
      <c r="AM87" s="597"/>
      <c r="AN87" s="597"/>
      <c r="AO87" s="597"/>
      <c r="AP87" s="597"/>
      <c r="AQ87" s="597"/>
      <c r="AR87" s="604"/>
      <c r="AS87" s="608"/>
      <c r="AT87" s="609"/>
      <c r="AU87" s="609"/>
      <c r="AV87" s="609"/>
      <c r="AW87" s="609"/>
      <c r="AX87" s="609"/>
      <c r="AY87" s="609"/>
      <c r="AZ87" s="609"/>
      <c r="BA87" s="609"/>
      <c r="BB87" s="609"/>
      <c r="BC87" s="610"/>
      <c r="BD87" s="119"/>
      <c r="BE87" s="603"/>
      <c r="BF87" s="603"/>
      <c r="BG87" s="600"/>
      <c r="BH87" s="600"/>
      <c r="BI87" s="600"/>
      <c r="BJ87" s="600"/>
      <c r="BK87" s="600"/>
      <c r="BL87" s="600"/>
      <c r="BM87" s="600"/>
      <c r="BN87" s="600"/>
      <c r="BO87" s="600"/>
      <c r="BP87" s="603"/>
      <c r="BQ87" s="603"/>
      <c r="BR87" s="600"/>
      <c r="BS87" s="600"/>
      <c r="BT87" s="600"/>
      <c r="BU87" s="600"/>
      <c r="BV87" s="600"/>
      <c r="BW87" s="600"/>
      <c r="BX87" s="600"/>
      <c r="BY87" s="600"/>
      <c r="BZ87" s="600"/>
      <c r="CA87" s="600"/>
      <c r="CB87" s="603"/>
      <c r="CC87" s="603"/>
      <c r="CD87" s="600"/>
      <c r="CE87" s="600"/>
      <c r="CF87" s="600"/>
      <c r="CG87" s="600"/>
      <c r="CH87" s="600"/>
      <c r="CI87" s="600"/>
      <c r="CJ87" s="600"/>
      <c r="CK87" s="600"/>
      <c r="CL87" s="600"/>
      <c r="CM87" s="600"/>
      <c r="CN87" s="630"/>
    </row>
    <row r="88" spans="1:92" ht="23.25" customHeight="1" x14ac:dyDescent="0.2">
      <c r="A88" s="57"/>
      <c r="B88" s="57"/>
      <c r="C88" s="57"/>
      <c r="D88" s="168"/>
      <c r="E88" s="168"/>
      <c r="F88" s="168"/>
      <c r="G88" s="168"/>
      <c r="H88" s="168"/>
      <c r="I88" s="168"/>
      <c r="J88" s="168"/>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row>
    <row r="89" spans="1:92" ht="23.25" customHeight="1" x14ac:dyDescent="0.2">
      <c r="A89" s="57"/>
      <c r="B89" s="57" t="s">
        <v>108</v>
      </c>
      <c r="C89" s="57"/>
      <c r="D89" s="168"/>
      <c r="E89" s="168"/>
      <c r="F89" s="168"/>
      <c r="G89" s="168"/>
      <c r="H89" s="168"/>
      <c r="I89" s="168"/>
      <c r="J89" s="168"/>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92" ht="23.25" customHeight="1" x14ac:dyDescent="0.2">
      <c r="A90" s="231"/>
      <c r="B90" s="231"/>
      <c r="C90" s="231"/>
      <c r="D90" s="231"/>
      <c r="E90" s="231"/>
      <c r="F90" s="231"/>
      <c r="G90" s="57" t="s">
        <v>109</v>
      </c>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c r="BO90" s="231"/>
      <c r="BP90" s="231"/>
      <c r="BQ90" s="231"/>
      <c r="BR90" s="231"/>
      <c r="BS90" s="231"/>
      <c r="BT90" s="231"/>
      <c r="BU90" s="231"/>
      <c r="BV90" s="231"/>
      <c r="BW90" s="231"/>
      <c r="BX90" s="231"/>
      <c r="BY90" s="231"/>
      <c r="BZ90" s="231"/>
      <c r="CA90" s="231"/>
      <c r="CB90" s="231"/>
      <c r="CC90" s="231"/>
      <c r="CD90" s="231"/>
      <c r="CE90" s="231"/>
      <c r="CF90" s="231"/>
      <c r="CG90" s="231"/>
      <c r="CH90" s="231"/>
      <c r="CI90" s="231"/>
      <c r="CJ90" s="231"/>
      <c r="CK90" s="231"/>
      <c r="CL90" s="231"/>
      <c r="CM90" s="231"/>
      <c r="CN90" s="231"/>
    </row>
    <row r="91" spans="1:92" ht="23.25" customHeight="1" x14ac:dyDescent="0.2">
      <c r="A91" s="231"/>
      <c r="B91" s="231"/>
      <c r="C91" s="231"/>
      <c r="D91" s="231"/>
      <c r="E91" s="231"/>
      <c r="F91" s="231"/>
      <c r="G91" s="57" t="s">
        <v>110</v>
      </c>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row>
    <row r="92" spans="1:92" ht="23.25" customHeight="1" x14ac:dyDescent="0.2">
      <c r="E92" s="56"/>
      <c r="F92" s="56"/>
      <c r="G92" s="57"/>
      <c r="H92" s="56"/>
    </row>
    <row r="93" spans="1:92" ht="18" customHeight="1" x14ac:dyDescent="0.2">
      <c r="A93" s="57"/>
      <c r="B93" s="57"/>
      <c r="C93" s="57"/>
      <c r="D93" s="168"/>
      <c r="E93" s="168"/>
      <c r="F93" s="168"/>
      <c r="G93" s="168"/>
      <c r="H93" s="168"/>
      <c r="I93" s="168"/>
      <c r="J93" s="168"/>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row>
    <row r="94" spans="1:92" ht="18" customHeight="1" x14ac:dyDescent="0.2">
      <c r="A94" s="618"/>
      <c r="B94" s="618"/>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618"/>
      <c r="BB94" s="618"/>
      <c r="BC94" s="618"/>
      <c r="BD94" s="618"/>
      <c r="BE94" s="618"/>
      <c r="BF94" s="618"/>
      <c r="BG94" s="618"/>
      <c r="BH94" s="618"/>
      <c r="BI94" s="618"/>
      <c r="BJ94" s="618"/>
      <c r="BK94" s="618"/>
      <c r="BL94" s="618"/>
      <c r="BM94" s="618"/>
      <c r="BN94" s="618"/>
      <c r="BO94" s="618"/>
      <c r="BP94" s="618"/>
      <c r="BQ94" s="618"/>
      <c r="BR94" s="618"/>
      <c r="BS94" s="618"/>
      <c r="BT94" s="618"/>
      <c r="BU94" s="618"/>
      <c r="BV94" s="618"/>
      <c r="BW94" s="618"/>
      <c r="BX94" s="618"/>
      <c r="BY94" s="618"/>
      <c r="BZ94" s="618"/>
      <c r="CA94" s="618"/>
      <c r="CB94" s="618"/>
      <c r="CC94" s="618"/>
      <c r="CD94" s="618"/>
      <c r="CE94" s="618"/>
      <c r="CF94" s="618"/>
      <c r="CG94" s="618"/>
      <c r="CH94" s="618"/>
      <c r="CI94" s="618"/>
      <c r="CJ94" s="618"/>
      <c r="CK94" s="618"/>
      <c r="CL94" s="618"/>
      <c r="CM94" s="619"/>
      <c r="CN94" s="619"/>
    </row>
    <row r="95" spans="1:92" ht="18" customHeight="1" x14ac:dyDescent="0.2">
      <c r="CM95" s="124"/>
    </row>
    <row r="96" spans="1:92" s="62" customFormat="1" ht="19.5" customHeight="1" x14ac:dyDescent="0.2">
      <c r="C96" s="63"/>
      <c r="D96" s="63"/>
      <c r="E96" s="64"/>
      <c r="F96" s="64"/>
      <c r="G96" s="65"/>
      <c r="H96" s="65"/>
      <c r="I96" s="63"/>
      <c r="J96" s="66"/>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BN96" s="80"/>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row>
    <row r="97" spans="1:92" s="62" customFormat="1" ht="9.75" customHeight="1" x14ac:dyDescent="0.2">
      <c r="C97" s="63"/>
      <c r="D97" s="63"/>
      <c r="E97" s="64"/>
      <c r="F97" s="64"/>
      <c r="G97" s="65"/>
      <c r="H97" s="65"/>
      <c r="I97" s="63"/>
      <c r="J97" s="66"/>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BN97" s="68"/>
      <c r="BO97" s="68"/>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56"/>
    </row>
    <row r="98" spans="1:92" s="62" customFormat="1" ht="9.75" customHeight="1" x14ac:dyDescent="0.2">
      <c r="C98" s="63"/>
      <c r="D98" s="63"/>
      <c r="E98" s="64"/>
      <c r="F98" s="64"/>
      <c r="G98" s="65"/>
      <c r="H98" s="65"/>
      <c r="I98" s="63"/>
      <c r="J98" s="66"/>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BN98" s="68"/>
      <c r="BO98" s="68"/>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56"/>
    </row>
    <row r="99" spans="1:92" s="62" customFormat="1" ht="18" customHeight="1" x14ac:dyDescent="0.2">
      <c r="A99" s="67" t="s">
        <v>151</v>
      </c>
      <c r="B99" s="67"/>
      <c r="C99" s="63"/>
      <c r="D99" s="63"/>
      <c r="E99" s="64"/>
      <c r="F99" s="64"/>
      <c r="G99" s="65"/>
      <c r="H99" s="65"/>
      <c r="I99" s="63"/>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J99" s="67"/>
      <c r="AK99" s="67"/>
      <c r="AL99" s="67"/>
      <c r="AM99" s="67"/>
      <c r="AN99" s="67"/>
      <c r="AO99" s="67"/>
      <c r="AP99" s="67"/>
      <c r="AQ99" s="67"/>
      <c r="AR99" s="67"/>
      <c r="BK99" s="67"/>
      <c r="BL99" s="67"/>
      <c r="BM99" s="67"/>
      <c r="BO99" s="67"/>
      <c r="BP99" s="594"/>
      <c r="BQ99" s="594"/>
      <c r="BR99" s="594"/>
      <c r="BS99" s="594"/>
      <c r="BT99" s="594"/>
      <c r="BU99" s="594"/>
      <c r="BV99" s="594"/>
      <c r="BW99" s="594"/>
      <c r="BX99" s="594"/>
      <c r="BY99" s="594"/>
      <c r="BZ99" s="594"/>
      <c r="CA99" s="594"/>
      <c r="CB99" s="594"/>
      <c r="CC99" s="594"/>
      <c r="CD99" s="594"/>
      <c r="CE99" s="594"/>
      <c r="CF99" s="594"/>
      <c r="CG99" s="594"/>
      <c r="CH99" s="594"/>
      <c r="CI99" s="594"/>
      <c r="CJ99" s="594"/>
      <c r="CK99" s="594"/>
      <c r="CL99" s="594"/>
      <c r="CM99" s="594"/>
      <c r="CN99" s="594"/>
    </row>
    <row r="100" spans="1:92" s="62" customFormat="1" ht="18" customHeight="1" x14ac:dyDescent="0.2">
      <c r="A100" s="67"/>
      <c r="B100" s="67"/>
      <c r="C100" s="63"/>
      <c r="D100" s="63"/>
      <c r="E100" s="64"/>
      <c r="F100" s="64"/>
      <c r="G100" s="65"/>
      <c r="H100" s="65"/>
      <c r="I100" s="63"/>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J100" s="67"/>
      <c r="AK100" s="67"/>
      <c r="AL100" s="67"/>
      <c r="AM100" s="67"/>
      <c r="AN100" s="67"/>
      <c r="AO100" s="67"/>
      <c r="AP100" s="67"/>
      <c r="AQ100" s="67"/>
      <c r="AR100" s="67"/>
      <c r="BK100" s="67"/>
      <c r="BL100" s="67"/>
      <c r="BM100" s="67"/>
      <c r="BO100" s="67"/>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row>
    <row r="101" spans="1:92" s="62" customFormat="1" ht="18" customHeight="1" x14ac:dyDescent="0.2">
      <c r="A101" s="67"/>
      <c r="B101" s="67"/>
      <c r="C101" s="63"/>
      <c r="D101" s="63"/>
      <c r="E101" s="64"/>
      <c r="F101" s="64"/>
      <c r="G101" s="65"/>
      <c r="H101" s="65"/>
      <c r="I101" s="63"/>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J101" s="67"/>
      <c r="AK101" s="67"/>
      <c r="AL101" s="67"/>
      <c r="AM101" s="67"/>
      <c r="AN101" s="67"/>
      <c r="AO101" s="67"/>
      <c r="AP101" s="67"/>
      <c r="AQ101" s="67"/>
      <c r="AR101" s="67"/>
      <c r="BK101" s="67"/>
      <c r="BL101" s="67"/>
      <c r="BM101" s="67"/>
      <c r="BO101" s="67"/>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row>
    <row r="102" spans="1:92" s="62" customFormat="1" ht="18" customHeight="1" x14ac:dyDescent="0.2">
      <c r="A102" s="67"/>
      <c r="B102" s="67"/>
      <c r="C102" s="63"/>
      <c r="D102" s="63"/>
      <c r="E102" s="64"/>
      <c r="F102" s="64"/>
      <c r="G102" s="65"/>
      <c r="H102" s="65"/>
      <c r="I102" s="63"/>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J102" s="67"/>
      <c r="AK102" s="67"/>
      <c r="AL102" s="67"/>
      <c r="AM102" s="67"/>
      <c r="AN102" s="67"/>
      <c r="AO102" s="67"/>
      <c r="AP102" s="67"/>
      <c r="AQ102" s="67"/>
      <c r="AR102" s="67"/>
      <c r="BK102" s="67"/>
      <c r="BL102" s="67"/>
      <c r="BM102" s="67"/>
      <c r="BO102" s="67"/>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row>
    <row r="103" spans="1:92" ht="28.5" customHeight="1" x14ac:dyDescent="0.2">
      <c r="A103" s="591" t="s">
        <v>31</v>
      </c>
      <c r="B103" s="591"/>
      <c r="C103" s="591"/>
      <c r="D103" s="591"/>
      <c r="E103" s="591"/>
      <c r="F103" s="591"/>
      <c r="G103" s="591"/>
      <c r="H103" s="591"/>
      <c r="I103" s="591"/>
      <c r="J103" s="591"/>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1"/>
      <c r="BU103" s="591"/>
      <c r="BV103" s="591"/>
      <c r="BW103" s="591"/>
      <c r="BX103" s="591"/>
      <c r="BY103" s="591"/>
      <c r="BZ103" s="591"/>
      <c r="CA103" s="591"/>
      <c r="CB103" s="591"/>
      <c r="CC103" s="591"/>
      <c r="CD103" s="591"/>
      <c r="CE103" s="591"/>
      <c r="CF103" s="591"/>
      <c r="CG103" s="591"/>
      <c r="CH103" s="591"/>
      <c r="CI103" s="591"/>
      <c r="CJ103" s="591"/>
      <c r="CK103" s="591"/>
      <c r="CL103" s="591"/>
      <c r="CM103" s="591"/>
      <c r="CN103" s="591"/>
    </row>
    <row r="104" spans="1:92" ht="28.5" customHeight="1" x14ac:dyDescent="0.2">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row>
    <row r="105" spans="1:92" ht="18" customHeight="1" x14ac:dyDescent="0.2">
      <c r="A105" s="82"/>
      <c r="B105" s="82"/>
    </row>
    <row r="106" spans="1:92" ht="92.25" customHeight="1" x14ac:dyDescent="0.2">
      <c r="A106" s="592" t="s">
        <v>69</v>
      </c>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L106" s="592"/>
      <c r="AM106" s="592"/>
      <c r="AN106" s="592"/>
      <c r="AO106" s="592"/>
      <c r="AP106" s="592"/>
      <c r="AQ106" s="592"/>
      <c r="AR106" s="592"/>
      <c r="AS106" s="592"/>
      <c r="AT106" s="592"/>
      <c r="AU106" s="592"/>
      <c r="AV106" s="592"/>
      <c r="AW106" s="592"/>
      <c r="AX106" s="592"/>
      <c r="AY106" s="592"/>
      <c r="AZ106" s="592"/>
      <c r="BA106" s="592"/>
      <c r="BB106" s="592"/>
      <c r="BC106" s="592"/>
      <c r="BD106" s="592"/>
      <c r="BE106" s="592"/>
      <c r="BF106" s="592"/>
      <c r="BG106" s="592"/>
      <c r="BH106" s="592"/>
      <c r="BI106" s="592"/>
      <c r="BJ106" s="592"/>
      <c r="BK106" s="592"/>
      <c r="BL106" s="592"/>
      <c r="BM106" s="592"/>
      <c r="BN106" s="592"/>
      <c r="BO106" s="592"/>
      <c r="BP106" s="592"/>
      <c r="BQ106" s="592"/>
      <c r="BR106" s="592"/>
      <c r="BS106" s="592"/>
      <c r="BT106" s="592"/>
      <c r="BU106" s="592"/>
      <c r="BV106" s="592"/>
      <c r="BW106" s="592"/>
      <c r="BX106" s="592"/>
      <c r="BY106" s="592"/>
      <c r="BZ106" s="592"/>
      <c r="CA106" s="592"/>
      <c r="CB106" s="592"/>
      <c r="CC106" s="592"/>
      <c r="CD106" s="592"/>
      <c r="CE106" s="592"/>
      <c r="CF106" s="592"/>
      <c r="CG106" s="592"/>
      <c r="CH106" s="592"/>
      <c r="CI106" s="592"/>
      <c r="CJ106" s="592"/>
      <c r="CK106" s="592"/>
      <c r="CL106" s="592"/>
      <c r="CM106" s="592"/>
      <c r="CN106" s="592"/>
    </row>
    <row r="107" spans="1:92" ht="18" customHeight="1" x14ac:dyDescent="0.2">
      <c r="A107" s="83"/>
      <c r="B107" s="83"/>
      <c r="C107" s="84"/>
      <c r="D107" s="84"/>
      <c r="E107" s="85"/>
      <c r="F107" s="85"/>
      <c r="G107" s="86"/>
      <c r="H107" s="86"/>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row>
    <row r="108" spans="1:92" ht="18" customHeight="1" x14ac:dyDescent="0.2">
      <c r="A108" s="83"/>
      <c r="B108" s="83"/>
      <c r="C108" s="84"/>
      <c r="D108" s="84"/>
      <c r="E108" s="85"/>
      <c r="F108" s="85"/>
      <c r="G108" s="86"/>
      <c r="H108" s="86"/>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84"/>
      <c r="BY108" s="84"/>
      <c r="BZ108" s="84"/>
      <c r="CA108" s="84"/>
      <c r="CB108" s="84"/>
      <c r="CC108" s="84"/>
      <c r="CD108" s="84"/>
      <c r="CE108" s="84"/>
      <c r="CF108" s="84"/>
      <c r="CG108" s="84"/>
      <c r="CH108" s="84"/>
      <c r="CI108" s="84"/>
      <c r="CJ108" s="84"/>
      <c r="CK108" s="84"/>
      <c r="CL108" s="84"/>
      <c r="CM108" s="84"/>
      <c r="CN108" s="84"/>
    </row>
    <row r="109" spans="1:92" ht="18" customHeight="1" x14ac:dyDescent="0.2">
      <c r="A109" s="87"/>
      <c r="B109" s="87"/>
      <c r="C109" s="84"/>
      <c r="D109" s="84"/>
      <c r="E109" s="85"/>
      <c r="F109" s="85"/>
      <c r="G109" s="86"/>
      <c r="H109" s="86"/>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row>
    <row r="110" spans="1:92" ht="18" customHeight="1" x14ac:dyDescent="0.2">
      <c r="A110" s="87"/>
      <c r="B110" s="87"/>
      <c r="C110" s="84"/>
      <c r="D110" s="84"/>
      <c r="E110" s="85"/>
      <c r="F110" s="85"/>
      <c r="G110" s="86"/>
      <c r="H110" s="86"/>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84"/>
    </row>
    <row r="111" spans="1:92" ht="18" customHeight="1" x14ac:dyDescent="0.2">
      <c r="A111" s="593" t="s">
        <v>32</v>
      </c>
      <c r="B111" s="593"/>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3"/>
      <c r="AL111" s="593"/>
      <c r="AM111" s="593"/>
      <c r="AN111" s="593"/>
      <c r="AO111" s="593"/>
      <c r="AP111" s="593"/>
      <c r="AQ111" s="593"/>
      <c r="AR111" s="593"/>
      <c r="AS111" s="593"/>
      <c r="AT111" s="593"/>
      <c r="AU111" s="593"/>
      <c r="AV111" s="593"/>
      <c r="AW111" s="593"/>
      <c r="AX111" s="593"/>
      <c r="AY111" s="593"/>
      <c r="AZ111" s="593"/>
      <c r="BA111" s="593"/>
      <c r="BB111" s="593"/>
      <c r="BC111" s="593"/>
      <c r="BD111" s="593"/>
      <c r="BE111" s="593"/>
      <c r="BF111" s="593"/>
      <c r="BG111" s="593"/>
      <c r="BH111" s="593"/>
      <c r="BI111" s="593"/>
      <c r="BJ111" s="593"/>
      <c r="BK111" s="593"/>
      <c r="BL111" s="593"/>
      <c r="BM111" s="593"/>
      <c r="BN111" s="593"/>
      <c r="BO111" s="593"/>
      <c r="BP111" s="593"/>
      <c r="BQ111" s="593"/>
      <c r="BR111" s="593"/>
      <c r="BS111" s="593"/>
      <c r="BT111" s="593"/>
      <c r="BU111" s="593"/>
      <c r="BV111" s="593"/>
      <c r="BW111" s="593"/>
      <c r="BX111" s="593"/>
      <c r="BY111" s="593"/>
      <c r="BZ111" s="593"/>
      <c r="CA111" s="593"/>
      <c r="CB111" s="593"/>
      <c r="CC111" s="593"/>
      <c r="CD111" s="593"/>
      <c r="CE111" s="593"/>
      <c r="CF111" s="593"/>
      <c r="CG111" s="593"/>
      <c r="CH111" s="593"/>
      <c r="CI111" s="593"/>
      <c r="CJ111" s="593"/>
      <c r="CK111" s="593"/>
      <c r="CL111" s="593"/>
      <c r="CM111" s="593"/>
      <c r="CN111" s="593"/>
    </row>
    <row r="112" spans="1:92" ht="18" customHeight="1" x14ac:dyDescent="0.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row>
    <row r="113" spans="1:92" ht="117" customHeight="1" x14ac:dyDescent="0.2">
      <c r="A113" s="596" t="s">
        <v>141</v>
      </c>
      <c r="B113" s="596"/>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c r="BN113" s="596"/>
      <c r="BO113" s="596"/>
      <c r="BP113" s="596"/>
      <c r="BQ113" s="596"/>
      <c r="BR113" s="596"/>
      <c r="BS113" s="596"/>
      <c r="BT113" s="596"/>
      <c r="BU113" s="596"/>
      <c r="BV113" s="596"/>
      <c r="BW113" s="596"/>
      <c r="BX113" s="596"/>
      <c r="BY113" s="596"/>
      <c r="BZ113" s="596"/>
      <c r="CA113" s="596"/>
      <c r="CB113" s="596"/>
      <c r="CC113" s="596"/>
      <c r="CD113" s="596"/>
      <c r="CE113" s="596"/>
      <c r="CF113" s="596"/>
      <c r="CG113" s="596"/>
      <c r="CH113" s="596"/>
      <c r="CI113" s="596"/>
      <c r="CJ113" s="596"/>
      <c r="CK113" s="596"/>
      <c r="CL113" s="596"/>
      <c r="CM113" s="596"/>
      <c r="CN113" s="596"/>
    </row>
    <row r="114" spans="1:92" ht="18" customHeight="1" x14ac:dyDescent="0.2">
      <c r="A114" s="84"/>
      <c r="B114" s="84"/>
      <c r="C114" s="83"/>
      <c r="D114" s="84"/>
      <c r="E114" s="85"/>
      <c r="F114" s="85"/>
      <c r="G114" s="86"/>
      <c r="H114" s="86"/>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84"/>
      <c r="BY114" s="84"/>
      <c r="BZ114" s="84"/>
      <c r="CA114" s="84"/>
      <c r="CB114" s="84"/>
      <c r="CC114" s="84"/>
      <c r="CD114" s="84"/>
      <c r="CE114" s="84"/>
      <c r="CF114" s="84"/>
      <c r="CG114" s="84"/>
      <c r="CH114" s="84"/>
      <c r="CI114" s="84"/>
      <c r="CJ114" s="84"/>
      <c r="CK114" s="84"/>
      <c r="CL114" s="84"/>
      <c r="CM114" s="84"/>
      <c r="CN114" s="84"/>
    </row>
    <row r="115" spans="1:92" ht="56.25" customHeight="1" x14ac:dyDescent="0.2">
      <c r="A115" s="587" t="s">
        <v>70</v>
      </c>
      <c r="B115" s="587"/>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7"/>
      <c r="AL115" s="587"/>
      <c r="AM115" s="587"/>
      <c r="AN115" s="587"/>
      <c r="AO115" s="587"/>
      <c r="AP115" s="587"/>
      <c r="AQ115" s="587"/>
      <c r="AR115" s="587"/>
      <c r="AS115" s="587"/>
      <c r="AT115" s="587"/>
      <c r="AU115" s="587"/>
      <c r="AV115" s="587"/>
      <c r="AW115" s="587"/>
      <c r="AX115" s="587"/>
      <c r="AY115" s="587"/>
      <c r="AZ115" s="587"/>
      <c r="BA115" s="587"/>
      <c r="BB115" s="587"/>
      <c r="BC115" s="587"/>
      <c r="BD115" s="587"/>
      <c r="BE115" s="587"/>
      <c r="BF115" s="587"/>
      <c r="BG115" s="587"/>
      <c r="BH115" s="587"/>
      <c r="BI115" s="587"/>
      <c r="BJ115" s="587"/>
      <c r="BK115" s="587"/>
      <c r="BL115" s="587"/>
      <c r="BM115" s="587"/>
      <c r="BN115" s="587"/>
      <c r="BO115" s="587"/>
      <c r="BP115" s="587"/>
      <c r="BQ115" s="587"/>
      <c r="BR115" s="587"/>
      <c r="BS115" s="587"/>
      <c r="BT115" s="587"/>
      <c r="BU115" s="587"/>
      <c r="BV115" s="587"/>
      <c r="BW115" s="587"/>
      <c r="BX115" s="587"/>
      <c r="BY115" s="587"/>
      <c r="BZ115" s="587"/>
      <c r="CA115" s="587"/>
      <c r="CB115" s="587"/>
      <c r="CC115" s="587"/>
      <c r="CD115" s="587"/>
      <c r="CE115" s="587"/>
      <c r="CF115" s="587"/>
      <c r="CG115" s="587"/>
      <c r="CH115" s="587"/>
      <c r="CI115" s="587"/>
      <c r="CJ115" s="587"/>
      <c r="CK115" s="587"/>
      <c r="CL115" s="587"/>
      <c r="CM115" s="587"/>
      <c r="CN115" s="587"/>
    </row>
    <row r="116" spans="1:92" ht="18" customHeight="1" x14ac:dyDescent="0.2">
      <c r="A116" s="83"/>
      <c r="B116" s="83"/>
      <c r="C116" s="84"/>
      <c r="D116" s="84"/>
      <c r="E116" s="85"/>
      <c r="F116" s="85"/>
      <c r="G116" s="86"/>
      <c r="H116" s="86"/>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row>
    <row r="117" spans="1:92" ht="56.25" customHeight="1" x14ac:dyDescent="0.2">
      <c r="A117" s="587" t="s">
        <v>71</v>
      </c>
      <c r="B117" s="587"/>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7"/>
      <c r="AL117" s="587"/>
      <c r="AM117" s="587"/>
      <c r="AN117" s="587"/>
      <c r="AO117" s="587"/>
      <c r="AP117" s="587"/>
      <c r="AQ117" s="587"/>
      <c r="AR117" s="587"/>
      <c r="AS117" s="587"/>
      <c r="AT117" s="587"/>
      <c r="AU117" s="587"/>
      <c r="AV117" s="587"/>
      <c r="AW117" s="587"/>
      <c r="AX117" s="587"/>
      <c r="AY117" s="587"/>
      <c r="AZ117" s="587"/>
      <c r="BA117" s="587"/>
      <c r="BB117" s="587"/>
      <c r="BC117" s="587"/>
      <c r="BD117" s="587"/>
      <c r="BE117" s="587"/>
      <c r="BF117" s="587"/>
      <c r="BG117" s="587"/>
      <c r="BH117" s="587"/>
      <c r="BI117" s="587"/>
      <c r="BJ117" s="587"/>
      <c r="BK117" s="587"/>
      <c r="BL117" s="587"/>
      <c r="BM117" s="587"/>
      <c r="BN117" s="587"/>
      <c r="BO117" s="587"/>
      <c r="BP117" s="587"/>
      <c r="BQ117" s="587"/>
      <c r="BR117" s="587"/>
      <c r="BS117" s="587"/>
      <c r="BT117" s="587"/>
      <c r="BU117" s="587"/>
      <c r="BV117" s="587"/>
      <c r="BW117" s="587"/>
      <c r="BX117" s="587"/>
      <c r="BY117" s="587"/>
      <c r="BZ117" s="587"/>
      <c r="CA117" s="587"/>
      <c r="CB117" s="587"/>
      <c r="CC117" s="587"/>
      <c r="CD117" s="587"/>
      <c r="CE117" s="587"/>
      <c r="CF117" s="587"/>
      <c r="CG117" s="587"/>
      <c r="CH117" s="587"/>
      <c r="CI117" s="587"/>
      <c r="CJ117" s="587"/>
      <c r="CK117" s="587"/>
      <c r="CL117" s="587"/>
      <c r="CM117" s="587"/>
      <c r="CN117" s="587"/>
    </row>
    <row r="118" spans="1:92" ht="18" customHeight="1" x14ac:dyDescent="0.2">
      <c r="A118" s="84"/>
      <c r="B118" s="84"/>
      <c r="C118" s="84"/>
      <c r="D118" s="84"/>
      <c r="E118" s="85"/>
      <c r="F118" s="85"/>
      <c r="G118" s="86"/>
      <c r="H118" s="86"/>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84"/>
      <c r="BY118" s="84"/>
      <c r="BZ118" s="84"/>
      <c r="CA118" s="84"/>
      <c r="CB118" s="84"/>
      <c r="CC118" s="84"/>
      <c r="CD118" s="84"/>
      <c r="CE118" s="84"/>
      <c r="CF118" s="84"/>
      <c r="CG118" s="84"/>
      <c r="CH118" s="84"/>
      <c r="CI118" s="84"/>
      <c r="CJ118" s="84"/>
      <c r="CK118" s="84"/>
      <c r="CL118" s="84"/>
      <c r="CM118" s="84"/>
      <c r="CN118" s="84"/>
    </row>
    <row r="119" spans="1:92" ht="57" customHeight="1" x14ac:dyDescent="0.2">
      <c r="A119" s="587" t="s">
        <v>72</v>
      </c>
      <c r="B119" s="587"/>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7"/>
      <c r="AL119" s="587"/>
      <c r="AM119" s="587"/>
      <c r="AN119" s="587"/>
      <c r="AO119" s="587"/>
      <c r="AP119" s="587"/>
      <c r="AQ119" s="587"/>
      <c r="AR119" s="587"/>
      <c r="AS119" s="587"/>
      <c r="AT119" s="587"/>
      <c r="AU119" s="587"/>
      <c r="AV119" s="587"/>
      <c r="AW119" s="587"/>
      <c r="AX119" s="587"/>
      <c r="AY119" s="587"/>
      <c r="AZ119" s="587"/>
      <c r="BA119" s="587"/>
      <c r="BB119" s="587"/>
      <c r="BC119" s="587"/>
      <c r="BD119" s="587"/>
      <c r="BE119" s="587"/>
      <c r="BF119" s="587"/>
      <c r="BG119" s="587"/>
      <c r="BH119" s="587"/>
      <c r="BI119" s="587"/>
      <c r="BJ119" s="587"/>
      <c r="BK119" s="587"/>
      <c r="BL119" s="587"/>
      <c r="BM119" s="587"/>
      <c r="BN119" s="587"/>
      <c r="BO119" s="587"/>
      <c r="BP119" s="587"/>
      <c r="BQ119" s="587"/>
      <c r="BR119" s="587"/>
      <c r="BS119" s="587"/>
      <c r="BT119" s="587"/>
      <c r="BU119" s="587"/>
      <c r="BV119" s="587"/>
      <c r="BW119" s="587"/>
      <c r="BX119" s="587"/>
      <c r="BY119" s="587"/>
      <c r="BZ119" s="587"/>
      <c r="CA119" s="587"/>
      <c r="CB119" s="587"/>
      <c r="CC119" s="587"/>
      <c r="CD119" s="587"/>
      <c r="CE119" s="587"/>
      <c r="CF119" s="587"/>
      <c r="CG119" s="587"/>
      <c r="CH119" s="587"/>
      <c r="CI119" s="587"/>
      <c r="CJ119" s="587"/>
      <c r="CK119" s="587"/>
      <c r="CL119" s="587"/>
      <c r="CM119" s="587"/>
      <c r="CN119" s="587"/>
    </row>
    <row r="120" spans="1:92" ht="57" customHeight="1" x14ac:dyDescent="0.2">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row>
    <row r="121" spans="1:92" ht="57" customHeight="1" x14ac:dyDescent="0.2">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row>
    <row r="122" spans="1:92" ht="57" customHeight="1" x14ac:dyDescent="0.2">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row>
    <row r="123" spans="1:92" ht="57" customHeight="1" x14ac:dyDescent="0.2">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row>
    <row r="124" spans="1:92" ht="57" customHeight="1" x14ac:dyDescent="0.2">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row>
    <row r="125" spans="1:92" ht="57" customHeight="1" x14ac:dyDescent="0.2">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row>
    <row r="126" spans="1:92" ht="57" customHeight="1" x14ac:dyDescent="0.2">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row>
    <row r="127" spans="1:92" ht="11.15" customHeight="1" x14ac:dyDescent="0.2">
      <c r="A127" s="590"/>
      <c r="B127" s="590"/>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0"/>
      <c r="AY127" s="590"/>
      <c r="AZ127" s="590"/>
      <c r="BA127" s="590"/>
      <c r="BB127" s="590"/>
      <c r="BC127" s="590"/>
      <c r="BD127" s="590"/>
      <c r="BE127" s="590"/>
      <c r="BF127" s="590"/>
      <c r="BG127" s="590"/>
      <c r="BH127" s="590"/>
      <c r="BI127" s="590"/>
      <c r="BJ127" s="590"/>
      <c r="BK127" s="590"/>
      <c r="BL127" s="590"/>
      <c r="BM127" s="590"/>
      <c r="BN127" s="590"/>
      <c r="BO127" s="590"/>
      <c r="BP127" s="590"/>
      <c r="BQ127" s="590"/>
      <c r="BR127" s="590"/>
      <c r="BS127" s="590"/>
      <c r="BT127" s="590"/>
      <c r="BU127" s="590"/>
      <c r="BV127" s="590"/>
      <c r="BW127" s="590"/>
      <c r="BX127" s="590"/>
      <c r="BY127" s="590"/>
      <c r="BZ127" s="590"/>
      <c r="CA127" s="590"/>
      <c r="CB127" s="590"/>
      <c r="CC127" s="590"/>
      <c r="CD127" s="590"/>
      <c r="CE127" s="590"/>
      <c r="CF127" s="590"/>
      <c r="CG127" s="590"/>
      <c r="CH127" s="590"/>
      <c r="CI127" s="590"/>
      <c r="CJ127" s="590"/>
      <c r="CK127" s="590"/>
      <c r="CL127" s="590"/>
      <c r="CM127" s="590"/>
      <c r="CN127" s="590"/>
    </row>
    <row r="128" spans="1:92" s="62" customFormat="1" ht="7.5" customHeight="1" x14ac:dyDescent="0.2">
      <c r="C128" s="63"/>
      <c r="D128" s="63"/>
      <c r="E128" s="64"/>
      <c r="F128" s="64"/>
      <c r="G128" s="65"/>
      <c r="H128" s="65"/>
      <c r="I128" s="63"/>
      <c r="J128" s="66"/>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BN128" s="80"/>
      <c r="BP128" s="161"/>
      <c r="BQ128" s="161"/>
      <c r="BR128" s="161"/>
      <c r="BS128" s="161"/>
      <c r="BT128" s="161"/>
      <c r="BU128" s="161"/>
      <c r="BV128" s="161"/>
      <c r="BW128" s="161"/>
      <c r="BX128" s="161"/>
      <c r="BY128" s="161"/>
      <c r="BZ128" s="161"/>
      <c r="CA128" s="161"/>
      <c r="CB128" s="161"/>
      <c r="CC128" s="161"/>
      <c r="CD128" s="161"/>
      <c r="CE128" s="161"/>
      <c r="CF128" s="161"/>
      <c r="CG128" s="161"/>
      <c r="CH128" s="161"/>
      <c r="CI128" s="161"/>
      <c r="CJ128" s="161"/>
      <c r="CK128" s="161"/>
      <c r="CL128" s="161"/>
      <c r="CM128" s="161"/>
      <c r="CN128" s="161"/>
    </row>
    <row r="129" spans="1:92" s="62" customFormat="1" ht="9.75" customHeight="1" x14ac:dyDescent="0.2">
      <c r="C129" s="63"/>
      <c r="D129" s="63"/>
      <c r="E129" s="64"/>
      <c r="F129" s="64"/>
      <c r="G129" s="65"/>
      <c r="H129" s="65"/>
      <c r="I129" s="63"/>
      <c r="J129" s="66"/>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row>
    <row r="130" spans="1:92" s="62" customFormat="1" ht="9.75" customHeight="1" x14ac:dyDescent="0.2">
      <c r="C130" s="63"/>
      <c r="D130" s="63"/>
      <c r="E130" s="64"/>
      <c r="F130" s="64"/>
      <c r="G130" s="65"/>
      <c r="H130" s="65"/>
      <c r="I130" s="63"/>
      <c r="J130" s="66"/>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row>
    <row r="131" spans="1:92" s="62" customFormat="1" ht="18" customHeight="1" x14ac:dyDescent="0.2">
      <c r="A131" s="67" t="s">
        <v>152</v>
      </c>
      <c r="B131" s="67"/>
      <c r="C131" s="63"/>
      <c r="D131" s="63"/>
      <c r="E131" s="64"/>
      <c r="F131" s="64"/>
      <c r="G131" s="65"/>
      <c r="H131" s="65"/>
      <c r="I131" s="63"/>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J131" s="67"/>
      <c r="AK131" s="67"/>
      <c r="AL131" s="67"/>
      <c r="AM131" s="67"/>
      <c r="AN131" s="67"/>
      <c r="AO131" s="67"/>
      <c r="AP131" s="67"/>
      <c r="AQ131" s="67"/>
      <c r="AR131" s="67"/>
      <c r="BK131" s="67"/>
      <c r="BL131" s="67"/>
      <c r="BM131" s="67"/>
      <c r="BO131" s="67"/>
      <c r="BP131" s="67"/>
      <c r="BQ131" s="67"/>
      <c r="BR131" s="67"/>
      <c r="BS131" s="67"/>
      <c r="BT131" s="67"/>
      <c r="BU131" s="67"/>
      <c r="BV131" s="67"/>
      <c r="BW131" s="67"/>
      <c r="BX131" s="67"/>
      <c r="BY131" s="67"/>
      <c r="BZ131" s="67"/>
      <c r="CA131" s="67"/>
      <c r="CB131" s="67"/>
      <c r="CC131" s="67"/>
      <c r="CD131" s="67"/>
      <c r="CE131" s="67"/>
      <c r="CF131" s="67"/>
      <c r="CG131" s="588"/>
      <c r="CH131" s="588"/>
      <c r="CI131" s="588"/>
      <c r="CJ131" s="588"/>
      <c r="CK131" s="588"/>
      <c r="CL131" s="588"/>
      <c r="CM131" s="588"/>
      <c r="CN131" s="588"/>
    </row>
    <row r="132" spans="1:92" ht="18" customHeight="1" x14ac:dyDescent="0.2">
      <c r="BS132" s="595" t="str">
        <f>IF(BV5="","",BR5 &amp; " " &amp; BV5)</f>
        <v/>
      </c>
      <c r="BT132" s="595"/>
      <c r="BU132" s="595"/>
      <c r="BV132" s="595"/>
      <c r="BW132" s="595"/>
      <c r="BX132" s="595"/>
      <c r="BY132" s="594" t="s">
        <v>10</v>
      </c>
      <c r="BZ132" s="594"/>
      <c r="CA132" s="595" t="str">
        <f>IF(CB5="","",CB5)</f>
        <v/>
      </c>
      <c r="CB132" s="595"/>
      <c r="CC132" s="595"/>
      <c r="CD132" s="595"/>
      <c r="CE132" s="595"/>
      <c r="CF132" s="594" t="s">
        <v>11</v>
      </c>
      <c r="CG132" s="594"/>
      <c r="CH132" s="595" t="str">
        <f>IF(CH5="","",CH5)</f>
        <v/>
      </c>
      <c r="CI132" s="595"/>
      <c r="CJ132" s="595"/>
      <c r="CK132" s="595"/>
      <c r="CL132" s="595"/>
      <c r="CM132" s="594" t="s">
        <v>12</v>
      </c>
      <c r="CN132" s="594"/>
    </row>
    <row r="133" spans="1:92" ht="18" customHeight="1" x14ac:dyDescent="0.2">
      <c r="A133" s="589" t="s">
        <v>33</v>
      </c>
      <c r="B133" s="589"/>
      <c r="C133" s="589"/>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89"/>
      <c r="AY133" s="589"/>
      <c r="AZ133" s="589"/>
      <c r="BA133" s="589"/>
      <c r="BB133" s="589"/>
      <c r="BC133" s="589"/>
      <c r="BD133" s="589"/>
      <c r="BE133" s="589"/>
      <c r="BF133" s="589"/>
      <c r="BG133" s="589"/>
      <c r="BH133" s="589"/>
      <c r="BI133" s="589"/>
      <c r="BJ133" s="589"/>
      <c r="BK133" s="589"/>
      <c r="BL133" s="589"/>
      <c r="BM133" s="589"/>
      <c r="BN133" s="589"/>
      <c r="BO133" s="589"/>
      <c r="BP133" s="589"/>
      <c r="BQ133" s="589"/>
      <c r="BR133" s="589"/>
      <c r="BS133" s="589"/>
      <c r="BT133" s="589"/>
      <c r="BU133" s="589"/>
      <c r="BV133" s="589"/>
      <c r="BW133" s="589"/>
      <c r="BX133" s="589"/>
      <c r="BY133" s="589"/>
      <c r="BZ133" s="589"/>
      <c r="CA133" s="589"/>
      <c r="CB133" s="589"/>
      <c r="CC133" s="589"/>
      <c r="CD133" s="589"/>
      <c r="CE133" s="589"/>
      <c r="CF133" s="589"/>
      <c r="CG133" s="589"/>
      <c r="CH133" s="589"/>
      <c r="CI133" s="589"/>
      <c r="CJ133" s="589"/>
      <c r="CK133" s="589"/>
      <c r="CL133" s="589"/>
      <c r="CM133" s="589"/>
      <c r="CN133" s="589"/>
    </row>
    <row r="134" spans="1:92" ht="18" customHeight="1" x14ac:dyDescent="0.2">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169"/>
    </row>
    <row r="135" spans="1:92" ht="18" customHeight="1" x14ac:dyDescent="0.2">
      <c r="E135" s="56"/>
      <c r="F135" s="56"/>
      <c r="G135" s="56"/>
      <c r="H135" s="56"/>
    </row>
    <row r="136" spans="1:92" ht="18" customHeight="1" x14ac:dyDescent="0.2">
      <c r="A136" s="90"/>
      <c r="B136" s="90"/>
      <c r="C136" s="90"/>
      <c r="E136" s="90"/>
      <c r="F136" s="90"/>
      <c r="G136" s="90"/>
      <c r="H136" s="573" t="s">
        <v>34</v>
      </c>
      <c r="I136" s="573"/>
      <c r="J136" s="573"/>
      <c r="K136" s="573"/>
      <c r="L136" s="573"/>
      <c r="M136" s="573"/>
      <c r="N136" s="573"/>
      <c r="O136" s="573"/>
      <c r="P136" s="573"/>
      <c r="Q136" s="573"/>
      <c r="R136" s="573"/>
      <c r="S136" s="573"/>
      <c r="T136" s="43" t="s">
        <v>73</v>
      </c>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4"/>
      <c r="AY136" s="574"/>
      <c r="AZ136" s="574"/>
      <c r="BA136" s="574"/>
      <c r="BB136" s="574"/>
      <c r="BC136" s="574"/>
      <c r="BD136" s="574"/>
      <c r="BE136" s="574"/>
      <c r="BF136" s="574"/>
      <c r="BG136" s="574"/>
      <c r="BH136" s="574"/>
      <c r="BI136" s="574"/>
      <c r="BJ136" s="574"/>
      <c r="BK136" s="574"/>
      <c r="BL136" s="574"/>
      <c r="BM136" s="574"/>
      <c r="BN136" s="574"/>
      <c r="BO136" s="574"/>
      <c r="BP136" s="574"/>
      <c r="BQ136" s="574"/>
      <c r="BR136" s="574"/>
      <c r="BS136" s="574"/>
      <c r="BT136" s="574"/>
      <c r="BU136" s="574"/>
      <c r="BV136" s="574"/>
      <c r="BW136" s="574"/>
      <c r="BX136" s="574"/>
      <c r="BY136" s="574"/>
      <c r="BZ136" s="574"/>
    </row>
    <row r="137" spans="1:92" ht="18" customHeight="1" x14ac:dyDescent="0.2">
      <c r="A137" s="1"/>
      <c r="B137" s="1"/>
      <c r="C137" s="170"/>
      <c r="E137" s="171"/>
      <c r="F137" s="171"/>
      <c r="G137" s="171"/>
      <c r="H137" s="56"/>
      <c r="AD137" s="171"/>
      <c r="AE137" s="171"/>
      <c r="AF137" s="171"/>
      <c r="AG137" s="171"/>
      <c r="AH137" s="171"/>
      <c r="AI137" s="171"/>
      <c r="AJ137" s="172"/>
    </row>
    <row r="138" spans="1:92" ht="18" customHeight="1" x14ac:dyDescent="0.2">
      <c r="A138" s="171"/>
      <c r="B138" s="171"/>
      <c r="C138" s="171"/>
      <c r="D138" s="171"/>
      <c r="E138" s="171"/>
      <c r="F138" s="171"/>
      <c r="G138" s="171"/>
      <c r="H138" s="575" t="s">
        <v>35</v>
      </c>
      <c r="I138" s="576"/>
      <c r="J138" s="576"/>
      <c r="K138" s="576"/>
      <c r="L138" s="576"/>
      <c r="M138" s="576"/>
      <c r="N138" s="576"/>
      <c r="O138" s="576"/>
      <c r="P138" s="576"/>
      <c r="Q138" s="576"/>
      <c r="R138" s="576"/>
      <c r="S138" s="576"/>
      <c r="T138" s="576"/>
      <c r="U138" s="576"/>
      <c r="V138" s="576"/>
      <c r="W138" s="576"/>
      <c r="X138" s="576"/>
      <c r="Y138" s="576"/>
      <c r="Z138" s="577"/>
      <c r="AA138" s="575" t="s">
        <v>36</v>
      </c>
      <c r="AB138" s="576"/>
      <c r="AC138" s="576"/>
      <c r="AD138" s="576"/>
      <c r="AE138" s="576"/>
      <c r="AF138" s="576"/>
      <c r="AG138" s="576"/>
      <c r="AH138" s="576"/>
      <c r="AI138" s="576"/>
      <c r="AJ138" s="576"/>
      <c r="AK138" s="576"/>
      <c r="AL138" s="576"/>
      <c r="AM138" s="576"/>
      <c r="AN138" s="576"/>
      <c r="AO138" s="576"/>
      <c r="AP138" s="576"/>
      <c r="AQ138" s="576"/>
      <c r="AR138" s="576"/>
      <c r="AS138" s="577"/>
      <c r="AT138" s="581" t="s">
        <v>37</v>
      </c>
      <c r="AU138" s="582"/>
      <c r="AV138" s="582"/>
      <c r="AW138" s="582"/>
      <c r="AX138" s="582"/>
      <c r="AY138" s="582"/>
      <c r="AZ138" s="582"/>
      <c r="BA138" s="582"/>
      <c r="BB138" s="582"/>
      <c r="BC138" s="582"/>
      <c r="BD138" s="582"/>
      <c r="BE138" s="582"/>
      <c r="BF138" s="582"/>
      <c r="BG138" s="583"/>
      <c r="BH138" s="575" t="s">
        <v>38</v>
      </c>
      <c r="BI138" s="576"/>
      <c r="BJ138" s="576"/>
      <c r="BK138" s="576"/>
      <c r="BL138" s="576"/>
      <c r="BM138" s="577"/>
      <c r="BN138" s="575" t="s">
        <v>39</v>
      </c>
      <c r="BO138" s="576"/>
      <c r="BP138" s="576"/>
      <c r="BQ138" s="576"/>
      <c r="BR138" s="576"/>
      <c r="BS138" s="576"/>
      <c r="BT138" s="576"/>
      <c r="BU138" s="576"/>
      <c r="BV138" s="576"/>
      <c r="BW138" s="576"/>
      <c r="BX138" s="576"/>
      <c r="BY138" s="576"/>
      <c r="BZ138" s="576"/>
      <c r="CA138" s="576"/>
      <c r="CB138" s="576"/>
      <c r="CC138" s="576"/>
      <c r="CD138" s="576"/>
      <c r="CE138" s="576"/>
      <c r="CF138" s="576"/>
      <c r="CG138" s="577"/>
    </row>
    <row r="139" spans="1:92" ht="18" customHeight="1" x14ac:dyDescent="0.2">
      <c r="A139" s="44"/>
      <c r="B139" s="44"/>
      <c r="C139" s="1"/>
      <c r="E139" s="56"/>
      <c r="F139" s="56"/>
      <c r="G139" s="73"/>
      <c r="H139" s="578"/>
      <c r="I139" s="579"/>
      <c r="J139" s="579"/>
      <c r="K139" s="579"/>
      <c r="L139" s="579"/>
      <c r="M139" s="579"/>
      <c r="N139" s="579"/>
      <c r="O139" s="579"/>
      <c r="P139" s="579"/>
      <c r="Q139" s="579"/>
      <c r="R139" s="579"/>
      <c r="S139" s="579"/>
      <c r="T139" s="579"/>
      <c r="U139" s="579"/>
      <c r="V139" s="579"/>
      <c r="W139" s="579"/>
      <c r="X139" s="579"/>
      <c r="Y139" s="579"/>
      <c r="Z139" s="580"/>
      <c r="AA139" s="578"/>
      <c r="AB139" s="579"/>
      <c r="AC139" s="579"/>
      <c r="AD139" s="579"/>
      <c r="AE139" s="579"/>
      <c r="AF139" s="579"/>
      <c r="AG139" s="579"/>
      <c r="AH139" s="579"/>
      <c r="AI139" s="579"/>
      <c r="AJ139" s="579"/>
      <c r="AK139" s="579"/>
      <c r="AL139" s="579"/>
      <c r="AM139" s="579"/>
      <c r="AN139" s="579"/>
      <c r="AO139" s="579"/>
      <c r="AP139" s="579"/>
      <c r="AQ139" s="579"/>
      <c r="AR139" s="579"/>
      <c r="AS139" s="580"/>
      <c r="AT139" s="584" t="s">
        <v>40</v>
      </c>
      <c r="AU139" s="585"/>
      <c r="AV139" s="585"/>
      <c r="AW139" s="585"/>
      <c r="AX139" s="586"/>
      <c r="AY139" s="584" t="s">
        <v>10</v>
      </c>
      <c r="AZ139" s="585"/>
      <c r="BA139" s="586"/>
      <c r="BB139" s="584" t="s">
        <v>41</v>
      </c>
      <c r="BC139" s="585"/>
      <c r="BD139" s="586"/>
      <c r="BE139" s="584" t="s">
        <v>12</v>
      </c>
      <c r="BF139" s="585"/>
      <c r="BG139" s="586"/>
      <c r="BH139" s="578"/>
      <c r="BI139" s="579"/>
      <c r="BJ139" s="579"/>
      <c r="BK139" s="579"/>
      <c r="BL139" s="579"/>
      <c r="BM139" s="580"/>
      <c r="BN139" s="578"/>
      <c r="BO139" s="579"/>
      <c r="BP139" s="579"/>
      <c r="BQ139" s="579"/>
      <c r="BR139" s="579"/>
      <c r="BS139" s="579"/>
      <c r="BT139" s="579"/>
      <c r="BU139" s="579"/>
      <c r="BV139" s="579"/>
      <c r="BW139" s="579"/>
      <c r="BX139" s="579"/>
      <c r="BY139" s="579"/>
      <c r="BZ139" s="579"/>
      <c r="CA139" s="579"/>
      <c r="CB139" s="579"/>
      <c r="CC139" s="579"/>
      <c r="CD139" s="579"/>
      <c r="CE139" s="579"/>
      <c r="CF139" s="579"/>
      <c r="CG139" s="580"/>
      <c r="CH139" s="45"/>
      <c r="CI139" s="45"/>
      <c r="CJ139" s="45"/>
      <c r="CK139" s="73"/>
    </row>
    <row r="140" spans="1:92" ht="27" customHeight="1" x14ac:dyDescent="0.2">
      <c r="A140" s="42"/>
      <c r="B140" s="42"/>
      <c r="C140" s="1"/>
      <c r="E140" s="56"/>
      <c r="F140" s="56"/>
      <c r="G140" s="73"/>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1"/>
      <c r="AU140" s="571"/>
      <c r="AV140" s="571"/>
      <c r="AW140" s="571"/>
      <c r="AX140" s="571"/>
      <c r="AY140" s="572"/>
      <c r="AZ140" s="572"/>
      <c r="BA140" s="572"/>
      <c r="BB140" s="572"/>
      <c r="BC140" s="572"/>
      <c r="BD140" s="572"/>
      <c r="BE140" s="572"/>
      <c r="BF140" s="572"/>
      <c r="BG140" s="572"/>
      <c r="BH140" s="568"/>
      <c r="BI140" s="568"/>
      <c r="BJ140" s="568"/>
      <c r="BK140" s="568"/>
      <c r="BL140" s="568"/>
      <c r="BM140" s="568"/>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45"/>
      <c r="CI140" s="45"/>
      <c r="CJ140" s="45"/>
      <c r="CK140" s="73"/>
    </row>
    <row r="141" spans="1:92" s="121" customFormat="1" ht="27" customHeight="1" x14ac:dyDescent="0.2">
      <c r="A141" s="91"/>
      <c r="B141" s="91"/>
      <c r="C141" s="173"/>
      <c r="D141" s="120"/>
      <c r="E141" s="120"/>
      <c r="F141" s="120"/>
      <c r="G141" s="12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1"/>
      <c r="AU141" s="571"/>
      <c r="AV141" s="571"/>
      <c r="AW141" s="571"/>
      <c r="AX141" s="571"/>
      <c r="AY141" s="572"/>
      <c r="AZ141" s="572"/>
      <c r="BA141" s="572"/>
      <c r="BB141" s="572"/>
      <c r="BC141" s="572"/>
      <c r="BD141" s="572"/>
      <c r="BE141" s="572"/>
      <c r="BF141" s="572"/>
      <c r="BG141" s="572"/>
      <c r="BH141" s="568"/>
      <c r="BI141" s="568"/>
      <c r="BJ141" s="568"/>
      <c r="BK141" s="568"/>
      <c r="BL141" s="568"/>
      <c r="BM141" s="568"/>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91"/>
      <c r="CI141" s="91"/>
      <c r="CJ141" s="91"/>
      <c r="CK141" s="91"/>
      <c r="CL141" s="120"/>
    </row>
    <row r="142" spans="1:92" s="121" customFormat="1" ht="27" customHeight="1" x14ac:dyDescent="0.2">
      <c r="A142" s="91"/>
      <c r="B142" s="91"/>
      <c r="C142" s="91"/>
      <c r="D142" s="120"/>
      <c r="E142" s="120"/>
      <c r="F142" s="120"/>
      <c r="G142" s="12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1"/>
      <c r="AU142" s="571"/>
      <c r="AV142" s="571"/>
      <c r="AW142" s="571"/>
      <c r="AX142" s="571"/>
      <c r="AY142" s="572"/>
      <c r="AZ142" s="572"/>
      <c r="BA142" s="572"/>
      <c r="BB142" s="572"/>
      <c r="BC142" s="572"/>
      <c r="BD142" s="572"/>
      <c r="BE142" s="572"/>
      <c r="BF142" s="572"/>
      <c r="BG142" s="572"/>
      <c r="BH142" s="568"/>
      <c r="BI142" s="568"/>
      <c r="BJ142" s="568"/>
      <c r="BK142" s="568"/>
      <c r="BL142" s="568"/>
      <c r="BM142" s="568"/>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91"/>
      <c r="CI142" s="91"/>
      <c r="CJ142" s="91"/>
      <c r="CK142" s="91"/>
      <c r="CL142" s="120"/>
    </row>
    <row r="143" spans="1:92" s="121" customFormat="1" ht="27" customHeight="1" x14ac:dyDescent="0.2">
      <c r="A143" s="91"/>
      <c r="B143" s="91"/>
      <c r="C143" s="91"/>
      <c r="D143" s="120"/>
      <c r="E143" s="120"/>
      <c r="F143" s="120"/>
      <c r="G143" s="12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1"/>
      <c r="AU143" s="571"/>
      <c r="AV143" s="571"/>
      <c r="AW143" s="571"/>
      <c r="AX143" s="571"/>
      <c r="AY143" s="572"/>
      <c r="AZ143" s="572"/>
      <c r="BA143" s="572"/>
      <c r="BB143" s="572"/>
      <c r="BC143" s="572"/>
      <c r="BD143" s="572"/>
      <c r="BE143" s="572"/>
      <c r="BF143" s="572"/>
      <c r="BG143" s="572"/>
      <c r="BH143" s="568"/>
      <c r="BI143" s="568"/>
      <c r="BJ143" s="568"/>
      <c r="BK143" s="568"/>
      <c r="BL143" s="568"/>
      <c r="BM143" s="568"/>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91"/>
      <c r="CI143" s="91"/>
      <c r="CJ143" s="91"/>
      <c r="CK143" s="91"/>
      <c r="CL143" s="120"/>
    </row>
    <row r="144" spans="1:92" s="121" customFormat="1" ht="27" customHeight="1" x14ac:dyDescent="0.2">
      <c r="A144" s="91"/>
      <c r="B144" s="91"/>
      <c r="C144" s="91"/>
      <c r="D144" s="120"/>
      <c r="E144" s="120"/>
      <c r="F144" s="120"/>
      <c r="G144" s="12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1"/>
      <c r="AU144" s="571"/>
      <c r="AV144" s="571"/>
      <c r="AW144" s="571"/>
      <c r="AX144" s="571"/>
      <c r="AY144" s="572"/>
      <c r="AZ144" s="572"/>
      <c r="BA144" s="572"/>
      <c r="BB144" s="572"/>
      <c r="BC144" s="572"/>
      <c r="BD144" s="572"/>
      <c r="BE144" s="572"/>
      <c r="BF144" s="572"/>
      <c r="BG144" s="572"/>
      <c r="BH144" s="568"/>
      <c r="BI144" s="568"/>
      <c r="BJ144" s="568"/>
      <c r="BK144" s="568"/>
      <c r="BL144" s="568"/>
      <c r="BM144" s="568"/>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91"/>
      <c r="CI144" s="91"/>
      <c r="CJ144" s="91"/>
      <c r="CK144" s="91"/>
      <c r="CL144" s="120"/>
    </row>
    <row r="145" spans="1:92" s="121" customFormat="1" ht="27" customHeight="1" x14ac:dyDescent="0.2">
      <c r="A145" s="91"/>
      <c r="B145" s="91"/>
      <c r="C145" s="91"/>
      <c r="D145" s="120"/>
      <c r="E145" s="120"/>
      <c r="F145" s="120"/>
      <c r="G145" s="12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1"/>
      <c r="AU145" s="571"/>
      <c r="AV145" s="571"/>
      <c r="AW145" s="571"/>
      <c r="AX145" s="571"/>
      <c r="AY145" s="572"/>
      <c r="AZ145" s="572"/>
      <c r="BA145" s="572"/>
      <c r="BB145" s="572"/>
      <c r="BC145" s="572"/>
      <c r="BD145" s="572"/>
      <c r="BE145" s="572"/>
      <c r="BF145" s="572"/>
      <c r="BG145" s="572"/>
      <c r="BH145" s="568"/>
      <c r="BI145" s="568"/>
      <c r="BJ145" s="568"/>
      <c r="BK145" s="568"/>
      <c r="BL145" s="568"/>
      <c r="BM145" s="568"/>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91"/>
      <c r="CI145" s="91"/>
      <c r="CJ145" s="91"/>
      <c r="CK145" s="91"/>
      <c r="CL145" s="120"/>
    </row>
    <row r="146" spans="1:92" s="121" customFormat="1" ht="27" customHeight="1" x14ac:dyDescent="0.2">
      <c r="A146" s="91"/>
      <c r="B146" s="91"/>
      <c r="C146" s="91"/>
      <c r="D146" s="120"/>
      <c r="E146" s="120"/>
      <c r="F146" s="120"/>
      <c r="G146" s="120"/>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1"/>
      <c r="AU146" s="571"/>
      <c r="AV146" s="571"/>
      <c r="AW146" s="571"/>
      <c r="AX146" s="571"/>
      <c r="AY146" s="572"/>
      <c r="AZ146" s="572"/>
      <c r="BA146" s="572"/>
      <c r="BB146" s="572"/>
      <c r="BC146" s="572"/>
      <c r="BD146" s="572"/>
      <c r="BE146" s="572"/>
      <c r="BF146" s="572"/>
      <c r="BG146" s="572"/>
      <c r="BH146" s="568"/>
      <c r="BI146" s="568"/>
      <c r="BJ146" s="568"/>
      <c r="BK146" s="568"/>
      <c r="BL146" s="568"/>
      <c r="BM146" s="568"/>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91"/>
      <c r="CI146" s="91"/>
      <c r="CJ146" s="91"/>
      <c r="CK146" s="91"/>
      <c r="CL146" s="120"/>
    </row>
    <row r="147" spans="1:92" s="121" customFormat="1" ht="27" customHeight="1" x14ac:dyDescent="0.2">
      <c r="A147" s="91"/>
      <c r="B147" s="91"/>
      <c r="C147" s="91"/>
      <c r="D147" s="120"/>
      <c r="E147" s="120"/>
      <c r="F147" s="120"/>
      <c r="G147" s="12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1"/>
      <c r="AU147" s="571"/>
      <c r="AV147" s="571"/>
      <c r="AW147" s="571"/>
      <c r="AX147" s="571"/>
      <c r="AY147" s="572"/>
      <c r="AZ147" s="572"/>
      <c r="BA147" s="572"/>
      <c r="BB147" s="572"/>
      <c r="BC147" s="572"/>
      <c r="BD147" s="572"/>
      <c r="BE147" s="572"/>
      <c r="BF147" s="572"/>
      <c r="BG147" s="572"/>
      <c r="BH147" s="568"/>
      <c r="BI147" s="568"/>
      <c r="BJ147" s="568"/>
      <c r="BK147" s="568"/>
      <c r="BL147" s="568"/>
      <c r="BM147" s="568"/>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91"/>
      <c r="CI147" s="91"/>
      <c r="CJ147" s="91"/>
      <c r="CK147" s="91"/>
      <c r="CL147" s="120"/>
    </row>
    <row r="148" spans="1:92" s="121" customFormat="1" ht="27" customHeight="1" x14ac:dyDescent="0.2">
      <c r="A148" s="91"/>
      <c r="B148" s="91"/>
      <c r="C148" s="91"/>
      <c r="D148" s="120"/>
      <c r="E148" s="120"/>
      <c r="F148" s="120"/>
      <c r="G148" s="12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1"/>
      <c r="AU148" s="571"/>
      <c r="AV148" s="571"/>
      <c r="AW148" s="571"/>
      <c r="AX148" s="571"/>
      <c r="AY148" s="572"/>
      <c r="AZ148" s="572"/>
      <c r="BA148" s="572"/>
      <c r="BB148" s="572"/>
      <c r="BC148" s="572"/>
      <c r="BD148" s="572"/>
      <c r="BE148" s="572"/>
      <c r="BF148" s="572"/>
      <c r="BG148" s="572"/>
      <c r="BH148" s="568"/>
      <c r="BI148" s="568"/>
      <c r="BJ148" s="568"/>
      <c r="BK148" s="568"/>
      <c r="BL148" s="568"/>
      <c r="BM148" s="568"/>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91"/>
      <c r="CI148" s="91"/>
      <c r="CJ148" s="91"/>
      <c r="CK148" s="91"/>
      <c r="CL148" s="120"/>
    </row>
    <row r="149" spans="1:92" s="121" customFormat="1" ht="27" customHeight="1" x14ac:dyDescent="0.2">
      <c r="A149" s="91"/>
      <c r="B149" s="91"/>
      <c r="C149" s="91"/>
      <c r="D149" s="120"/>
      <c r="E149" s="120"/>
      <c r="F149" s="120"/>
      <c r="G149" s="12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1"/>
      <c r="AU149" s="571"/>
      <c r="AV149" s="571"/>
      <c r="AW149" s="571"/>
      <c r="AX149" s="571"/>
      <c r="AY149" s="572"/>
      <c r="AZ149" s="572"/>
      <c r="BA149" s="572"/>
      <c r="BB149" s="572"/>
      <c r="BC149" s="572"/>
      <c r="BD149" s="572"/>
      <c r="BE149" s="572"/>
      <c r="BF149" s="572"/>
      <c r="BG149" s="572"/>
      <c r="BH149" s="568"/>
      <c r="BI149" s="568"/>
      <c r="BJ149" s="568"/>
      <c r="BK149" s="568"/>
      <c r="BL149" s="568"/>
      <c r="BM149" s="568"/>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91"/>
      <c r="CI149" s="91"/>
      <c r="CJ149" s="91"/>
      <c r="CK149" s="91"/>
      <c r="CL149" s="120"/>
    </row>
    <row r="150" spans="1:92" s="121" customFormat="1" ht="27" customHeight="1" x14ac:dyDescent="0.2">
      <c r="A150" s="91"/>
      <c r="B150" s="91"/>
      <c r="C150" s="91"/>
      <c r="D150" s="120"/>
      <c r="E150" s="120"/>
      <c r="F150" s="120"/>
      <c r="G150" s="12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1"/>
      <c r="AU150" s="571"/>
      <c r="AV150" s="571"/>
      <c r="AW150" s="571"/>
      <c r="AX150" s="571"/>
      <c r="AY150" s="572"/>
      <c r="AZ150" s="572"/>
      <c r="BA150" s="572"/>
      <c r="BB150" s="572"/>
      <c r="BC150" s="572"/>
      <c r="BD150" s="572"/>
      <c r="BE150" s="572"/>
      <c r="BF150" s="572"/>
      <c r="BG150" s="572"/>
      <c r="BH150" s="568"/>
      <c r="BI150" s="568"/>
      <c r="BJ150" s="568"/>
      <c r="BK150" s="568"/>
      <c r="BL150" s="568"/>
      <c r="BM150" s="568"/>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91"/>
      <c r="CI150" s="91"/>
      <c r="CJ150" s="91"/>
      <c r="CK150" s="91"/>
      <c r="CL150" s="120"/>
    </row>
    <row r="151" spans="1:92" s="121" customFormat="1" ht="27" customHeight="1" x14ac:dyDescent="0.2">
      <c r="A151" s="91"/>
      <c r="B151" s="91"/>
      <c r="C151" s="91"/>
      <c r="D151" s="120"/>
      <c r="E151" s="120"/>
      <c r="F151" s="120"/>
      <c r="G151" s="12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1"/>
      <c r="AU151" s="571"/>
      <c r="AV151" s="571"/>
      <c r="AW151" s="571"/>
      <c r="AX151" s="571"/>
      <c r="AY151" s="572"/>
      <c r="AZ151" s="572"/>
      <c r="BA151" s="572"/>
      <c r="BB151" s="572"/>
      <c r="BC151" s="572"/>
      <c r="BD151" s="572"/>
      <c r="BE151" s="572"/>
      <c r="BF151" s="572"/>
      <c r="BG151" s="572"/>
      <c r="BH151" s="568"/>
      <c r="BI151" s="568"/>
      <c r="BJ151" s="568"/>
      <c r="BK151" s="568"/>
      <c r="BL151" s="568"/>
      <c r="BM151" s="568"/>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91"/>
      <c r="CI151" s="91"/>
      <c r="CJ151" s="91"/>
      <c r="CK151" s="91"/>
      <c r="CL151" s="120"/>
    </row>
    <row r="152" spans="1:92" s="121" customFormat="1" ht="27" customHeight="1" x14ac:dyDescent="0.2">
      <c r="A152" s="91"/>
      <c r="B152" s="91"/>
      <c r="C152" s="91"/>
      <c r="D152" s="120"/>
      <c r="E152" s="120"/>
      <c r="F152" s="120"/>
      <c r="G152" s="12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1"/>
      <c r="AU152" s="571"/>
      <c r="AV152" s="571"/>
      <c r="AW152" s="571"/>
      <c r="AX152" s="571"/>
      <c r="AY152" s="572"/>
      <c r="AZ152" s="572"/>
      <c r="BA152" s="572"/>
      <c r="BB152" s="572"/>
      <c r="BC152" s="572"/>
      <c r="BD152" s="572"/>
      <c r="BE152" s="572"/>
      <c r="BF152" s="572"/>
      <c r="BG152" s="572"/>
      <c r="BH152" s="568"/>
      <c r="BI152" s="568"/>
      <c r="BJ152" s="568"/>
      <c r="BK152" s="568"/>
      <c r="BL152" s="568"/>
      <c r="BM152" s="568"/>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91"/>
      <c r="CI152" s="91"/>
      <c r="CJ152" s="91"/>
      <c r="CK152" s="91"/>
      <c r="CL152" s="120"/>
    </row>
    <row r="153" spans="1:92" s="121" customFormat="1" ht="27" customHeight="1" x14ac:dyDescent="0.2">
      <c r="A153" s="91"/>
      <c r="B153" s="91"/>
      <c r="C153" s="91"/>
      <c r="D153" s="120"/>
      <c r="E153" s="120"/>
      <c r="F153" s="120"/>
      <c r="G153" s="12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1"/>
      <c r="AU153" s="571"/>
      <c r="AV153" s="571"/>
      <c r="AW153" s="571"/>
      <c r="AX153" s="571"/>
      <c r="AY153" s="572"/>
      <c r="AZ153" s="572"/>
      <c r="BA153" s="572"/>
      <c r="BB153" s="572"/>
      <c r="BC153" s="572"/>
      <c r="BD153" s="572"/>
      <c r="BE153" s="572"/>
      <c r="BF153" s="572"/>
      <c r="BG153" s="572"/>
      <c r="BH153" s="568"/>
      <c r="BI153" s="568"/>
      <c r="BJ153" s="568"/>
      <c r="BK153" s="568"/>
      <c r="BL153" s="568"/>
      <c r="BM153" s="568"/>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91"/>
      <c r="CI153" s="91"/>
      <c r="CJ153" s="91"/>
      <c r="CK153" s="91"/>
      <c r="CL153" s="120"/>
    </row>
    <row r="154" spans="1:92" s="121" customFormat="1" ht="27" customHeight="1" x14ac:dyDescent="0.2">
      <c r="A154" s="91"/>
      <c r="B154" s="91"/>
      <c r="C154" s="91"/>
      <c r="D154" s="120"/>
      <c r="E154" s="120"/>
      <c r="F154" s="120"/>
      <c r="G154" s="12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1"/>
      <c r="AU154" s="571"/>
      <c r="AV154" s="571"/>
      <c r="AW154" s="571"/>
      <c r="AX154" s="571"/>
      <c r="AY154" s="572"/>
      <c r="AZ154" s="572"/>
      <c r="BA154" s="572"/>
      <c r="BB154" s="572"/>
      <c r="BC154" s="572"/>
      <c r="BD154" s="572"/>
      <c r="BE154" s="572"/>
      <c r="BF154" s="572"/>
      <c r="BG154" s="572"/>
      <c r="BH154" s="568"/>
      <c r="BI154" s="568"/>
      <c r="BJ154" s="568"/>
      <c r="BK154" s="568"/>
      <c r="BL154" s="568"/>
      <c r="BM154" s="568"/>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91"/>
      <c r="CI154" s="91"/>
      <c r="CJ154" s="91"/>
      <c r="CK154" s="91"/>
      <c r="CL154" s="120"/>
    </row>
    <row r="155" spans="1:92" ht="27" customHeight="1" x14ac:dyDescent="0.2">
      <c r="A155" s="92"/>
      <c r="B155" s="92"/>
      <c r="C155" s="92"/>
      <c r="D155" s="92"/>
      <c r="E155" s="92"/>
      <c r="F155" s="92"/>
      <c r="G155" s="92"/>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1"/>
      <c r="AU155" s="571"/>
      <c r="AV155" s="571"/>
      <c r="AW155" s="571"/>
      <c r="AX155" s="571"/>
      <c r="AY155" s="572"/>
      <c r="AZ155" s="572"/>
      <c r="BA155" s="572"/>
      <c r="BB155" s="572"/>
      <c r="BC155" s="572"/>
      <c r="BD155" s="572"/>
      <c r="BE155" s="572"/>
      <c r="BF155" s="572"/>
      <c r="BG155" s="572"/>
      <c r="BH155" s="568"/>
      <c r="BI155" s="568"/>
      <c r="BJ155" s="568"/>
      <c r="BK155" s="568"/>
      <c r="BL155" s="568"/>
      <c r="BM155" s="568"/>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row>
    <row r="156" spans="1:92" ht="27" customHeight="1" x14ac:dyDescent="0.2">
      <c r="A156" s="542"/>
      <c r="B156" s="542"/>
      <c r="C156" s="542"/>
      <c r="D156" s="542"/>
      <c r="E156" s="542"/>
      <c r="F156" s="542"/>
      <c r="G156" s="542"/>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1"/>
      <c r="AU156" s="571"/>
      <c r="AV156" s="571"/>
      <c r="AW156" s="571"/>
      <c r="AX156" s="571"/>
      <c r="AY156" s="572"/>
      <c r="AZ156" s="572"/>
      <c r="BA156" s="572"/>
      <c r="BB156" s="572"/>
      <c r="BC156" s="572"/>
      <c r="BD156" s="572"/>
      <c r="BE156" s="572"/>
      <c r="BF156" s="572"/>
      <c r="BG156" s="572"/>
      <c r="BH156" s="568"/>
      <c r="BI156" s="568"/>
      <c r="BJ156" s="568"/>
      <c r="BK156" s="568"/>
      <c r="BL156" s="568"/>
      <c r="BM156" s="568"/>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42"/>
      <c r="CI156" s="542"/>
      <c r="CJ156" s="542"/>
      <c r="CK156" s="542"/>
      <c r="CL156" s="542"/>
      <c r="CM156" s="542"/>
      <c r="CN156" s="542"/>
    </row>
    <row r="157" spans="1:92" ht="27" customHeight="1" x14ac:dyDescent="0.2">
      <c r="A157" s="542"/>
      <c r="B157" s="542"/>
      <c r="C157" s="542"/>
      <c r="D157" s="542"/>
      <c r="E157" s="542"/>
      <c r="F157" s="542"/>
      <c r="G157" s="542"/>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1"/>
      <c r="AU157" s="571"/>
      <c r="AV157" s="571"/>
      <c r="AW157" s="571"/>
      <c r="AX157" s="571"/>
      <c r="AY157" s="572"/>
      <c r="AZ157" s="572"/>
      <c r="BA157" s="572"/>
      <c r="BB157" s="572"/>
      <c r="BC157" s="572"/>
      <c r="BD157" s="572"/>
      <c r="BE157" s="572"/>
      <c r="BF157" s="572"/>
      <c r="BG157" s="572"/>
      <c r="BH157" s="568"/>
      <c r="BI157" s="568"/>
      <c r="BJ157" s="568"/>
      <c r="BK157" s="568"/>
      <c r="BL157" s="568"/>
      <c r="BM157" s="568"/>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42"/>
      <c r="CI157" s="542"/>
      <c r="CJ157" s="542"/>
      <c r="CK157" s="542"/>
      <c r="CL157" s="542"/>
      <c r="CM157" s="542"/>
      <c r="CN157" s="542"/>
    </row>
    <row r="158" spans="1:92" ht="27" customHeight="1" x14ac:dyDescent="0.2">
      <c r="A158" s="542"/>
      <c r="B158" s="542"/>
      <c r="C158" s="542"/>
      <c r="D158" s="542"/>
      <c r="E158" s="542"/>
      <c r="F158" s="542"/>
      <c r="G158" s="542"/>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1"/>
      <c r="AU158" s="571"/>
      <c r="AV158" s="571"/>
      <c r="AW158" s="571"/>
      <c r="AX158" s="571"/>
      <c r="AY158" s="572"/>
      <c r="AZ158" s="572"/>
      <c r="BA158" s="572"/>
      <c r="BB158" s="572"/>
      <c r="BC158" s="572"/>
      <c r="BD158" s="572"/>
      <c r="BE158" s="572"/>
      <c r="BF158" s="572"/>
      <c r="BG158" s="572"/>
      <c r="BH158" s="568"/>
      <c r="BI158" s="568"/>
      <c r="BJ158" s="568"/>
      <c r="BK158" s="568"/>
      <c r="BL158" s="568"/>
      <c r="BM158" s="568"/>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42"/>
      <c r="CI158" s="542"/>
      <c r="CJ158" s="542"/>
      <c r="CK158" s="542"/>
      <c r="CL158" s="542"/>
      <c r="CM158" s="542"/>
      <c r="CN158" s="542"/>
    </row>
    <row r="159" spans="1:92" ht="27" customHeight="1" x14ac:dyDescent="0.2">
      <c r="A159" s="542"/>
      <c r="B159" s="542"/>
      <c r="C159" s="542"/>
      <c r="D159" s="542"/>
      <c r="E159" s="542"/>
      <c r="F159" s="542"/>
      <c r="G159" s="542"/>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1"/>
      <c r="AU159" s="571"/>
      <c r="AV159" s="571"/>
      <c r="AW159" s="571"/>
      <c r="AX159" s="571"/>
      <c r="AY159" s="572"/>
      <c r="AZ159" s="572"/>
      <c r="BA159" s="572"/>
      <c r="BB159" s="572"/>
      <c r="BC159" s="572"/>
      <c r="BD159" s="572"/>
      <c r="BE159" s="572"/>
      <c r="BF159" s="572"/>
      <c r="BG159" s="572"/>
      <c r="BH159" s="568"/>
      <c r="BI159" s="568"/>
      <c r="BJ159" s="568"/>
      <c r="BK159" s="568"/>
      <c r="BL159" s="568"/>
      <c r="BM159" s="568"/>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42"/>
      <c r="CI159" s="542"/>
      <c r="CJ159" s="542"/>
      <c r="CK159" s="542"/>
      <c r="CL159" s="542"/>
      <c r="CM159" s="542"/>
      <c r="CN159" s="542"/>
    </row>
    <row r="160" spans="1:92" ht="18" customHeight="1" x14ac:dyDescent="0.2">
      <c r="A160" s="775" t="s">
        <v>153</v>
      </c>
      <c r="B160" s="775"/>
      <c r="C160" s="775"/>
      <c r="D160" s="775"/>
      <c r="E160" s="775"/>
      <c r="F160" s="775"/>
      <c r="G160" s="775"/>
      <c r="H160" s="775"/>
      <c r="I160" s="775"/>
      <c r="J160" s="775"/>
      <c r="K160" s="775"/>
      <c r="L160" s="775"/>
      <c r="M160" s="775"/>
      <c r="N160" s="775"/>
      <c r="O160" s="775"/>
      <c r="P160" s="775"/>
      <c r="Q160" s="775"/>
      <c r="R160" s="775"/>
      <c r="S160" s="775"/>
      <c r="T160" s="775"/>
      <c r="U160" s="775"/>
      <c r="V160" s="775"/>
      <c r="W160" s="775"/>
      <c r="X160" s="775"/>
      <c r="Y160" s="775"/>
      <c r="Z160" s="775"/>
      <c r="AA160" s="775"/>
      <c r="AB160" s="775"/>
      <c r="AC160" s="775"/>
      <c r="AD160" s="775"/>
      <c r="AE160" s="775"/>
      <c r="AF160" s="775"/>
      <c r="AG160" s="775"/>
      <c r="AH160" s="775"/>
      <c r="AI160" s="775"/>
      <c r="AJ160" s="775"/>
      <c r="AK160" s="775"/>
      <c r="AL160" s="775"/>
      <c r="AM160" s="775"/>
      <c r="AN160" s="775"/>
      <c r="AO160" s="775"/>
      <c r="AP160" s="775"/>
      <c r="AQ160" s="775"/>
      <c r="AR160" s="775"/>
      <c r="AS160" s="775"/>
      <c r="AT160" s="775"/>
      <c r="AU160" s="775"/>
      <c r="AV160" s="775"/>
      <c r="AW160" s="775"/>
      <c r="AX160" s="775"/>
      <c r="AY160" s="775"/>
      <c r="AZ160" s="775"/>
      <c r="BA160" s="775"/>
      <c r="BB160" s="775"/>
      <c r="BC160" s="775"/>
      <c r="BD160" s="775"/>
      <c r="BE160" s="775"/>
      <c r="BF160" s="775"/>
      <c r="BG160" s="775"/>
      <c r="BH160" s="775"/>
      <c r="BI160" s="775"/>
      <c r="BJ160" s="775"/>
      <c r="BK160" s="775"/>
      <c r="BL160" s="775"/>
      <c r="BM160" s="775"/>
      <c r="BN160" s="775"/>
      <c r="BO160" s="775"/>
      <c r="BP160" s="775"/>
      <c r="BQ160" s="775"/>
      <c r="BR160" s="775"/>
      <c r="BS160" s="775"/>
      <c r="BT160" s="775"/>
      <c r="BU160" s="775"/>
      <c r="BV160" s="775"/>
      <c r="BW160" s="775"/>
      <c r="BX160" s="775"/>
      <c r="BY160" s="775"/>
      <c r="BZ160" s="775"/>
      <c r="CA160" s="775"/>
      <c r="CB160" s="775"/>
      <c r="CC160" s="775"/>
      <c r="CD160" s="775"/>
      <c r="CE160" s="775"/>
      <c r="CF160" s="775"/>
      <c r="CG160" s="775"/>
      <c r="CH160" s="775"/>
      <c r="CI160" s="775"/>
      <c r="CJ160" s="775"/>
      <c r="CK160" s="775"/>
      <c r="CL160" s="775"/>
      <c r="CM160" s="775"/>
      <c r="CN160" s="775"/>
    </row>
    <row r="161" spans="1:92" ht="18" customHeight="1" x14ac:dyDescent="0.2">
      <c r="A161" s="775"/>
      <c r="B161" s="775"/>
      <c r="C161" s="775"/>
      <c r="D161" s="775"/>
      <c r="E161" s="775"/>
      <c r="F161" s="775"/>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775"/>
      <c r="AK161" s="775"/>
      <c r="AL161" s="775"/>
      <c r="AM161" s="775"/>
      <c r="AN161" s="775"/>
      <c r="AO161" s="775"/>
      <c r="AP161" s="775"/>
      <c r="AQ161" s="775"/>
      <c r="AR161" s="775"/>
      <c r="AS161" s="775"/>
      <c r="AT161" s="775"/>
      <c r="AU161" s="775"/>
      <c r="AV161" s="775"/>
      <c r="AW161" s="775"/>
      <c r="AX161" s="775"/>
      <c r="AY161" s="775"/>
      <c r="AZ161" s="775"/>
      <c r="BA161" s="775"/>
      <c r="BB161" s="775"/>
      <c r="BC161" s="775"/>
      <c r="BD161" s="775"/>
      <c r="BE161" s="775"/>
      <c r="BF161" s="775"/>
      <c r="BG161" s="775"/>
      <c r="BH161" s="775"/>
      <c r="BI161" s="775"/>
      <c r="BJ161" s="775"/>
      <c r="BK161" s="775"/>
      <c r="BL161" s="775"/>
      <c r="BM161" s="775"/>
      <c r="BN161" s="775"/>
      <c r="BO161" s="775"/>
      <c r="BP161" s="775"/>
      <c r="BQ161" s="775"/>
      <c r="BR161" s="775"/>
      <c r="BS161" s="775"/>
      <c r="BT161" s="775"/>
      <c r="BU161" s="775"/>
      <c r="BV161" s="775"/>
      <c r="BW161" s="775"/>
      <c r="BX161" s="775"/>
      <c r="BY161" s="775"/>
      <c r="BZ161" s="775"/>
      <c r="CA161" s="775"/>
      <c r="CB161" s="775"/>
      <c r="CC161" s="775"/>
      <c r="CD161" s="775"/>
      <c r="CE161" s="775"/>
      <c r="CF161" s="775"/>
      <c r="CG161" s="775"/>
      <c r="CH161" s="775"/>
      <c r="CI161" s="775"/>
      <c r="CJ161" s="775"/>
      <c r="CK161" s="775"/>
      <c r="CL161" s="775"/>
      <c r="CM161" s="775"/>
      <c r="CN161" s="775"/>
    </row>
    <row r="162" spans="1:92" ht="18" customHeight="1" x14ac:dyDescent="0.2">
      <c r="A162" s="774" t="s">
        <v>191</v>
      </c>
      <c r="B162" s="774"/>
      <c r="C162" s="774"/>
      <c r="D162" s="774"/>
      <c r="E162" s="774"/>
      <c r="F162" s="774"/>
      <c r="G162" s="774"/>
      <c r="H162" s="774"/>
      <c r="I162" s="774"/>
      <c r="J162" s="774"/>
      <c r="K162" s="774"/>
      <c r="L162" s="774"/>
      <c r="M162" s="774"/>
      <c r="N162" s="774"/>
      <c r="O162" s="774"/>
      <c r="P162" s="774"/>
      <c r="Q162" s="774"/>
      <c r="R162" s="774"/>
      <c r="S162" s="774"/>
      <c r="T162" s="774"/>
      <c r="U162" s="774"/>
      <c r="V162" s="774"/>
      <c r="W162" s="774"/>
      <c r="X162" s="774"/>
      <c r="Y162" s="774"/>
      <c r="Z162" s="774"/>
      <c r="AA162" s="774"/>
      <c r="AB162" s="774"/>
      <c r="AC162" s="774"/>
      <c r="AD162" s="774"/>
      <c r="AE162" s="774"/>
      <c r="AF162" s="774"/>
      <c r="AG162" s="774"/>
      <c r="AH162" s="774"/>
      <c r="AI162" s="774"/>
      <c r="AJ162" s="774"/>
      <c r="AK162" s="774"/>
      <c r="AL162" s="774"/>
      <c r="AM162" s="774"/>
      <c r="AN162" s="774"/>
      <c r="AO162" s="774"/>
      <c r="AP162" s="774"/>
      <c r="AQ162" s="774"/>
      <c r="AR162" s="774"/>
      <c r="AS162" s="774"/>
      <c r="AT162" s="774"/>
      <c r="AU162" s="774"/>
      <c r="AV162" s="774"/>
      <c r="AW162" s="774"/>
      <c r="AX162" s="774"/>
      <c r="AY162" s="774"/>
      <c r="AZ162" s="774"/>
      <c r="BA162" s="774"/>
      <c r="BB162" s="774"/>
      <c r="BC162" s="774"/>
      <c r="BD162" s="774"/>
      <c r="BE162" s="774"/>
      <c r="BF162" s="774"/>
      <c r="BG162" s="774"/>
      <c r="BH162" s="774"/>
      <c r="BI162" s="774"/>
      <c r="BJ162" s="774"/>
      <c r="BK162" s="774"/>
      <c r="BL162" s="774"/>
      <c r="BM162" s="774"/>
      <c r="BN162" s="774"/>
      <c r="BO162" s="774"/>
      <c r="BP162" s="774"/>
      <c r="BQ162" s="774"/>
      <c r="BR162" s="774"/>
      <c r="BS162" s="774"/>
      <c r="BT162" s="774"/>
      <c r="BU162" s="774"/>
      <c r="BV162" s="774"/>
      <c r="BW162" s="774"/>
      <c r="BX162" s="774"/>
      <c r="BY162" s="774"/>
      <c r="BZ162" s="774"/>
      <c r="CA162" s="774"/>
      <c r="CB162" s="774"/>
      <c r="CC162" s="774"/>
      <c r="CD162" s="774"/>
      <c r="CE162" s="774"/>
      <c r="CF162" s="774"/>
      <c r="CG162" s="774"/>
      <c r="CH162" s="774"/>
      <c r="CI162" s="774"/>
      <c r="CJ162" s="774"/>
      <c r="CK162" s="774"/>
      <c r="CL162" s="774"/>
      <c r="CM162" s="774"/>
      <c r="CN162" s="774"/>
    </row>
    <row r="163" spans="1:92" ht="18" customHeight="1" x14ac:dyDescent="0.2">
      <c r="A163" s="774"/>
      <c r="B163" s="774"/>
      <c r="C163" s="774"/>
      <c r="D163" s="774"/>
      <c r="E163" s="774"/>
      <c r="F163" s="774"/>
      <c r="G163" s="774"/>
      <c r="H163" s="774"/>
      <c r="I163" s="774"/>
      <c r="J163" s="774"/>
      <c r="K163" s="774"/>
      <c r="L163" s="774"/>
      <c r="M163" s="774"/>
      <c r="N163" s="774"/>
      <c r="O163" s="774"/>
      <c r="P163" s="774"/>
      <c r="Q163" s="774"/>
      <c r="R163" s="774"/>
      <c r="S163" s="774"/>
      <c r="T163" s="774"/>
      <c r="U163" s="774"/>
      <c r="V163" s="774"/>
      <c r="W163" s="774"/>
      <c r="X163" s="774"/>
      <c r="Y163" s="774"/>
      <c r="Z163" s="774"/>
      <c r="AA163" s="774"/>
      <c r="AB163" s="774"/>
      <c r="AC163" s="774"/>
      <c r="AD163" s="774"/>
      <c r="AE163" s="774"/>
      <c r="AF163" s="774"/>
      <c r="AG163" s="774"/>
      <c r="AH163" s="774"/>
      <c r="AI163" s="774"/>
      <c r="AJ163" s="774"/>
      <c r="AK163" s="774"/>
      <c r="AL163" s="774"/>
      <c r="AM163" s="774"/>
      <c r="AN163" s="774"/>
      <c r="AO163" s="774"/>
      <c r="AP163" s="774"/>
      <c r="AQ163" s="774"/>
      <c r="AR163" s="774"/>
      <c r="AS163" s="774"/>
      <c r="AT163" s="774"/>
      <c r="AU163" s="774"/>
      <c r="AV163" s="774"/>
      <c r="AW163" s="774"/>
      <c r="AX163" s="774"/>
      <c r="AY163" s="774"/>
      <c r="AZ163" s="774"/>
      <c r="BA163" s="774"/>
      <c r="BB163" s="774"/>
      <c r="BC163" s="774"/>
      <c r="BD163" s="774"/>
      <c r="BE163" s="774"/>
      <c r="BF163" s="774"/>
      <c r="BG163" s="774"/>
      <c r="BH163" s="774"/>
      <c r="BI163" s="774"/>
      <c r="BJ163" s="774"/>
      <c r="BK163" s="774"/>
      <c r="BL163" s="774"/>
      <c r="BM163" s="774"/>
      <c r="BN163" s="774"/>
      <c r="BO163" s="774"/>
      <c r="BP163" s="774"/>
      <c r="BQ163" s="774"/>
      <c r="BR163" s="774"/>
      <c r="BS163" s="774"/>
      <c r="BT163" s="774"/>
      <c r="BU163" s="774"/>
      <c r="BV163" s="774"/>
      <c r="BW163" s="774"/>
      <c r="BX163" s="774"/>
      <c r="BY163" s="774"/>
      <c r="BZ163" s="774"/>
      <c r="CA163" s="774"/>
      <c r="CB163" s="774"/>
      <c r="CC163" s="774"/>
      <c r="CD163" s="774"/>
      <c r="CE163" s="774"/>
      <c r="CF163" s="774"/>
      <c r="CG163" s="774"/>
      <c r="CH163" s="774"/>
      <c r="CI163" s="774"/>
      <c r="CJ163" s="774"/>
      <c r="CK163" s="774"/>
      <c r="CL163" s="774"/>
      <c r="CM163" s="774"/>
      <c r="CN163" s="774"/>
    </row>
    <row r="164" spans="1:92" ht="18" customHeight="1" x14ac:dyDescent="0.2">
      <c r="A164" s="774"/>
      <c r="B164" s="774"/>
      <c r="C164" s="774"/>
      <c r="D164" s="774"/>
      <c r="E164" s="774"/>
      <c r="F164" s="774"/>
      <c r="G164" s="774"/>
      <c r="H164" s="774"/>
      <c r="I164" s="774"/>
      <c r="J164" s="774"/>
      <c r="K164" s="774"/>
      <c r="L164" s="774"/>
      <c r="M164" s="774"/>
      <c r="N164" s="774"/>
      <c r="O164" s="774"/>
      <c r="P164" s="774"/>
      <c r="Q164" s="774"/>
      <c r="R164" s="774"/>
      <c r="S164" s="774"/>
      <c r="T164" s="774"/>
      <c r="U164" s="774"/>
      <c r="V164" s="774"/>
      <c r="W164" s="774"/>
      <c r="X164" s="774"/>
      <c r="Y164" s="774"/>
      <c r="Z164" s="774"/>
      <c r="AA164" s="774"/>
      <c r="AB164" s="774"/>
      <c r="AC164" s="774"/>
      <c r="AD164" s="774"/>
      <c r="AE164" s="774"/>
      <c r="AF164" s="774"/>
      <c r="AG164" s="774"/>
      <c r="AH164" s="774"/>
      <c r="AI164" s="774"/>
      <c r="AJ164" s="774"/>
      <c r="AK164" s="774"/>
      <c r="AL164" s="774"/>
      <c r="AM164" s="774"/>
      <c r="AN164" s="774"/>
      <c r="AO164" s="774"/>
      <c r="AP164" s="774"/>
      <c r="AQ164" s="774"/>
      <c r="AR164" s="774"/>
      <c r="AS164" s="774"/>
      <c r="AT164" s="774"/>
      <c r="AU164" s="774"/>
      <c r="AV164" s="774"/>
      <c r="AW164" s="774"/>
      <c r="AX164" s="774"/>
      <c r="AY164" s="774"/>
      <c r="AZ164" s="774"/>
      <c r="BA164" s="774"/>
      <c r="BB164" s="774"/>
      <c r="BC164" s="774"/>
      <c r="BD164" s="774"/>
      <c r="BE164" s="774"/>
      <c r="BF164" s="774"/>
      <c r="BG164" s="774"/>
      <c r="BH164" s="774"/>
      <c r="BI164" s="774"/>
      <c r="BJ164" s="774"/>
      <c r="BK164" s="774"/>
      <c r="BL164" s="774"/>
      <c r="BM164" s="774"/>
      <c r="BN164" s="774"/>
      <c r="BO164" s="774"/>
      <c r="BP164" s="774"/>
      <c r="BQ164" s="774"/>
      <c r="BR164" s="774"/>
      <c r="BS164" s="774"/>
      <c r="BT164" s="774"/>
      <c r="BU164" s="774"/>
      <c r="BV164" s="774"/>
      <c r="BW164" s="774"/>
      <c r="BX164" s="774"/>
      <c r="BY164" s="774"/>
      <c r="BZ164" s="774"/>
      <c r="CA164" s="774"/>
      <c r="CB164" s="774"/>
      <c r="CC164" s="774"/>
      <c r="CD164" s="774"/>
      <c r="CE164" s="774"/>
      <c r="CF164" s="774"/>
      <c r="CG164" s="774"/>
      <c r="CH164" s="774"/>
      <c r="CI164" s="774"/>
      <c r="CJ164" s="774"/>
      <c r="CK164" s="774"/>
      <c r="CL164" s="774"/>
      <c r="CM164" s="774"/>
      <c r="CN164" s="774"/>
    </row>
  </sheetData>
  <sheetProtection algorithmName="SHA-512" hashValue="wonH5GgzqEXf124fa7j46HUfxB6VHq6qCvp/tU9azdNL9scOQdBFuetdqlaSJ6Suj6ADYpvYLfaFyJ3+RzrbEw==" saltValue="/RWOEdTsOyGcLKed+mvVfw==" spinCount="100000" sheet="1" objects="1" scenarios="1"/>
  <dataConsolidate/>
  <mergeCells count="397">
    <mergeCell ref="BH140:BM140"/>
    <mergeCell ref="BN140:CG140"/>
    <mergeCell ref="BE140:BG140"/>
    <mergeCell ref="BH157:BM157"/>
    <mergeCell ref="BN157:CG157"/>
    <mergeCell ref="A162:CN164"/>
    <mergeCell ref="A160:CN161"/>
    <mergeCell ref="H158:Z158"/>
    <mergeCell ref="AA158:AS158"/>
    <mergeCell ref="AT158:AX158"/>
    <mergeCell ref="AY158:BA158"/>
    <mergeCell ref="BB158:BD158"/>
    <mergeCell ref="BE158:BG158"/>
    <mergeCell ref="BH158:BM158"/>
    <mergeCell ref="BN158:CG158"/>
    <mergeCell ref="H159:Z159"/>
    <mergeCell ref="AA159:AS159"/>
    <mergeCell ref="AT159:AX159"/>
    <mergeCell ref="AY159:BA159"/>
    <mergeCell ref="BB159:BD159"/>
    <mergeCell ref="BE159:BG159"/>
    <mergeCell ref="BH159:BM159"/>
    <mergeCell ref="BN159:CG159"/>
    <mergeCell ref="H157:Z157"/>
    <mergeCell ref="AA157:AS157"/>
    <mergeCell ref="AT157:AX157"/>
    <mergeCell ref="AY157:BA157"/>
    <mergeCell ref="H155:Z155"/>
    <mergeCell ref="AA155:AS155"/>
    <mergeCell ref="AT155:AX155"/>
    <mergeCell ref="AY155:BA155"/>
    <mergeCell ref="BB155:BD155"/>
    <mergeCell ref="BE155:BG155"/>
    <mergeCell ref="BB157:BD157"/>
    <mergeCell ref="BE157:BG157"/>
    <mergeCell ref="BH155:BM155"/>
    <mergeCell ref="BN155:CG155"/>
    <mergeCell ref="H156:Z156"/>
    <mergeCell ref="AA156:AS156"/>
    <mergeCell ref="AT156:AX156"/>
    <mergeCell ref="AY156:BA156"/>
    <mergeCell ref="BB156:BD156"/>
    <mergeCell ref="BE156:BG156"/>
    <mergeCell ref="BH156:BM156"/>
    <mergeCell ref="BN156:CG156"/>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CH5:CK5"/>
    <mergeCell ref="CL5:CN5"/>
    <mergeCell ref="AT12:BC13"/>
    <mergeCell ref="BD12:BK12"/>
    <mergeCell ref="BL12:CL12"/>
    <mergeCell ref="BD13:CL13"/>
    <mergeCell ref="AT14:BC14"/>
    <mergeCell ref="BD14:CJ14"/>
    <mergeCell ref="AT15:BC15"/>
    <mergeCell ref="BD15:CJ15"/>
    <mergeCell ref="CK15:CN15"/>
    <mergeCell ref="CF5:CG5"/>
    <mergeCell ref="AJ11:AR11"/>
    <mergeCell ref="AT11:BC11"/>
    <mergeCell ref="BD11:BH11"/>
    <mergeCell ref="BI11:BJ11"/>
    <mergeCell ref="BK11:BO11"/>
    <mergeCell ref="BR5:BU5"/>
    <mergeCell ref="BV5:BY5"/>
    <mergeCell ref="BZ5:CA5"/>
    <mergeCell ref="CB5:CE5"/>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L67:AB69"/>
    <mergeCell ref="BD77:BF77"/>
    <mergeCell ref="CE65:CI65"/>
    <mergeCell ref="CI77:CL77"/>
    <mergeCell ref="AC67:AS69"/>
    <mergeCell ref="AT67:AU67"/>
    <mergeCell ref="AV67:CL67"/>
    <mergeCell ref="CM67:CN67"/>
    <mergeCell ref="AT68:AU68"/>
    <mergeCell ref="AV68:CL68"/>
    <mergeCell ref="CM68:CN68"/>
    <mergeCell ref="AT69:AU69"/>
    <mergeCell ref="AV69:CL69"/>
    <mergeCell ref="CM69:CN69"/>
    <mergeCell ref="AT66:CN66"/>
    <mergeCell ref="A77:K77"/>
    <mergeCell ref="V77:Y77"/>
    <mergeCell ref="Z77:AD77"/>
    <mergeCell ref="AE77:AH77"/>
    <mergeCell ref="AI77:AM77"/>
    <mergeCell ref="AN77:AQ77"/>
    <mergeCell ref="AS77:BC77"/>
    <mergeCell ref="M77:Q77"/>
    <mergeCell ref="R77:U77"/>
    <mergeCell ref="A66:K69"/>
    <mergeCell ref="L66:N66"/>
    <mergeCell ref="O66:AB66"/>
    <mergeCell ref="AC66:AE66"/>
    <mergeCell ref="AF66:AS66"/>
    <mergeCell ref="BG77:BK77"/>
    <mergeCell ref="BL77:BO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119:CN119"/>
    <mergeCell ref="CG131:CN131"/>
    <mergeCell ref="A133:CN133"/>
    <mergeCell ref="A127:CN127"/>
    <mergeCell ref="A103:CN103"/>
    <mergeCell ref="A106:CN106"/>
    <mergeCell ref="A111:CN111"/>
    <mergeCell ref="BY132:BZ132"/>
    <mergeCell ref="CA132:CE132"/>
    <mergeCell ref="CF132:CG132"/>
    <mergeCell ref="CH132:CL132"/>
    <mergeCell ref="CM132:CN132"/>
    <mergeCell ref="A115:CN115"/>
    <mergeCell ref="A117:CN117"/>
    <mergeCell ref="BS132:BX132"/>
    <mergeCell ref="A113:CN113"/>
    <mergeCell ref="H141:Z141"/>
    <mergeCell ref="AA141:AS141"/>
    <mergeCell ref="AT141:AX141"/>
    <mergeCell ref="AY141:BA141"/>
    <mergeCell ref="BB141:BD141"/>
    <mergeCell ref="BE141:BG141"/>
    <mergeCell ref="H136:S136"/>
    <mergeCell ref="U136:BZ136"/>
    <mergeCell ref="AT140:AX140"/>
    <mergeCell ref="AY140:BA140"/>
    <mergeCell ref="BB140:BD140"/>
    <mergeCell ref="BH141:BM141"/>
    <mergeCell ref="BN141:CG141"/>
    <mergeCell ref="H138:Z139"/>
    <mergeCell ref="AA138:AS139"/>
    <mergeCell ref="AT138:BG138"/>
    <mergeCell ref="AT139:AX139"/>
    <mergeCell ref="AY139:BA139"/>
    <mergeCell ref="BB139:BD139"/>
    <mergeCell ref="BE139:BG139"/>
    <mergeCell ref="BH138:BM139"/>
    <mergeCell ref="BN138:CG139"/>
    <mergeCell ref="H140:Z140"/>
    <mergeCell ref="AA140:AS140"/>
    <mergeCell ref="H142:Z142"/>
    <mergeCell ref="AA142:AS142"/>
    <mergeCell ref="AT142:AX142"/>
    <mergeCell ref="AY142:BA142"/>
    <mergeCell ref="BB142:BD142"/>
    <mergeCell ref="BE142:BG142"/>
    <mergeCell ref="BH142:BM142"/>
    <mergeCell ref="BN142:CG142"/>
    <mergeCell ref="BH143:BM143"/>
    <mergeCell ref="BN143:CG143"/>
    <mergeCell ref="H144:Z144"/>
    <mergeCell ref="AA144:AS144"/>
    <mergeCell ref="AT144:AX144"/>
    <mergeCell ref="AY144:BA144"/>
    <mergeCell ref="BB144:BD144"/>
    <mergeCell ref="BE144:BG144"/>
    <mergeCell ref="BH144:BM144"/>
    <mergeCell ref="BN144:CG144"/>
    <mergeCell ref="H143:Z143"/>
    <mergeCell ref="AA143:AS143"/>
    <mergeCell ref="AT143:AX143"/>
    <mergeCell ref="AY143:BA143"/>
    <mergeCell ref="BB143:BD143"/>
    <mergeCell ref="BE143:BG143"/>
    <mergeCell ref="BH145:BM145"/>
    <mergeCell ref="BN145:CG145"/>
    <mergeCell ref="H146:Z146"/>
    <mergeCell ref="AA146:AS146"/>
    <mergeCell ref="AT146:AX146"/>
    <mergeCell ref="AY146:BA146"/>
    <mergeCell ref="BB146:BD146"/>
    <mergeCell ref="BE146:BG146"/>
    <mergeCell ref="BH146:BM146"/>
    <mergeCell ref="BN146:CG146"/>
    <mergeCell ref="H145:Z145"/>
    <mergeCell ref="AA145:AS145"/>
    <mergeCell ref="AT145:AX145"/>
    <mergeCell ref="AY145:BA145"/>
    <mergeCell ref="BB145:BD145"/>
    <mergeCell ref="BE145:BG145"/>
    <mergeCell ref="BH147:BM147"/>
    <mergeCell ref="BN147:CG147"/>
    <mergeCell ref="H148:Z148"/>
    <mergeCell ref="AA148:AS148"/>
    <mergeCell ref="AT148:AX148"/>
    <mergeCell ref="AY148:BA148"/>
    <mergeCell ref="BB148:BD148"/>
    <mergeCell ref="BE148:BG148"/>
    <mergeCell ref="BH148:BM148"/>
    <mergeCell ref="BN148:CG148"/>
    <mergeCell ref="H147:Z147"/>
    <mergeCell ref="AA147:AS147"/>
    <mergeCell ref="AT147:AX147"/>
    <mergeCell ref="AY147:BA147"/>
    <mergeCell ref="BB147:BD147"/>
    <mergeCell ref="BE147:BG147"/>
    <mergeCell ref="BH149:BM149"/>
    <mergeCell ref="BN149:CG149"/>
    <mergeCell ref="H150:Z150"/>
    <mergeCell ref="AA150:AS150"/>
    <mergeCell ref="AT150:AX150"/>
    <mergeCell ref="AY150:BA150"/>
    <mergeCell ref="BB150:BD150"/>
    <mergeCell ref="BE150:BG150"/>
    <mergeCell ref="BH150:BM150"/>
    <mergeCell ref="BN150:CG150"/>
    <mergeCell ref="H149:Z149"/>
    <mergeCell ref="AA149:AS149"/>
    <mergeCell ref="AT149:AX149"/>
    <mergeCell ref="AY149:BA149"/>
    <mergeCell ref="BB149:BD149"/>
    <mergeCell ref="BE149:BG149"/>
    <mergeCell ref="BB152:BD152"/>
    <mergeCell ref="BE152:BG152"/>
    <mergeCell ref="BH152:BM152"/>
    <mergeCell ref="BN152:CG152"/>
    <mergeCell ref="H151:Z151"/>
    <mergeCell ref="AA151:AS151"/>
    <mergeCell ref="AT151:AX151"/>
    <mergeCell ref="AY151:BA151"/>
    <mergeCell ref="BB151:BD151"/>
    <mergeCell ref="BE151:BG151"/>
    <mergeCell ref="AC85:BD85"/>
    <mergeCell ref="BE85:CN85"/>
    <mergeCell ref="BH153:BM153"/>
    <mergeCell ref="BN153:CG153"/>
    <mergeCell ref="H154:Z154"/>
    <mergeCell ref="AA154:AS154"/>
    <mergeCell ref="AT154:AX154"/>
    <mergeCell ref="AY154:BA154"/>
    <mergeCell ref="BB154:BD154"/>
    <mergeCell ref="BE154:BG154"/>
    <mergeCell ref="BH154:BM154"/>
    <mergeCell ref="BN154:CG154"/>
    <mergeCell ref="H153:Z153"/>
    <mergeCell ref="AA153:AS153"/>
    <mergeCell ref="AT153:AX153"/>
    <mergeCell ref="AY153:BA153"/>
    <mergeCell ref="BB153:BD153"/>
    <mergeCell ref="BE153:BG153"/>
    <mergeCell ref="BH151:BM151"/>
    <mergeCell ref="BN151:CG151"/>
    <mergeCell ref="H152:Z152"/>
    <mergeCell ref="AA152:AS152"/>
    <mergeCell ref="AT152:AX152"/>
    <mergeCell ref="AY152:BA152"/>
  </mergeCells>
  <phoneticPr fontId="43"/>
  <conditionalFormatting sqref="L66 AC66">
    <cfRule type="expression" dxfId="90" priority="86" stopIfTrue="1">
      <formula>AND($L$66="□",$AC$66="□")</formula>
    </cfRule>
  </conditionalFormatting>
  <conditionalFormatting sqref="AC66:AT66">
    <cfRule type="expression" dxfId="89" priority="85" stopIfTrue="1">
      <formula>$L$66="■"</formula>
    </cfRule>
  </conditionalFormatting>
  <conditionalFormatting sqref="L66:AB66">
    <cfRule type="expression" dxfId="88" priority="84" stopIfTrue="1">
      <formula>$AC$66="■"</formula>
    </cfRule>
  </conditionalFormatting>
  <conditionalFormatting sqref="AJ61 L61">
    <cfRule type="expression" dxfId="87" priority="106" stopIfTrue="1">
      <formula>AND($L$61="□",$AJ$61="□")</formula>
    </cfRule>
  </conditionalFormatting>
  <conditionalFormatting sqref="L61:AI61">
    <cfRule type="expression" dxfId="86" priority="108" stopIfTrue="1">
      <formula>$AJ$61="■"</formula>
    </cfRule>
  </conditionalFormatting>
  <conditionalFormatting sqref="AJ61:BF61">
    <cfRule type="expression" dxfId="85" priority="109" stopIfTrue="1">
      <formula>$L$61="■"</formula>
    </cfRule>
  </conditionalFormatting>
  <conditionalFormatting sqref="L64">
    <cfRule type="expression" dxfId="84" priority="68" stopIfTrue="1">
      <formula>L64=""</formula>
    </cfRule>
  </conditionalFormatting>
  <conditionalFormatting sqref="O62 AB62 L63">
    <cfRule type="expression" dxfId="83" priority="67" stopIfTrue="1">
      <formula>L62=""</formula>
    </cfRule>
  </conditionalFormatting>
  <conditionalFormatting sqref="AC63:AS63">
    <cfRule type="expression" dxfId="82" priority="63">
      <formula>$AC$63=""</formula>
    </cfRule>
    <cfRule type="expression" dxfId="81" priority="111" stopIfTrue="1">
      <formula>#REF!=""</formula>
    </cfRule>
  </conditionalFormatting>
  <conditionalFormatting sqref="AT63:CN63">
    <cfRule type="expression" dxfId="80" priority="62">
      <formula>$AT$63=""</formula>
    </cfRule>
    <cfRule type="expression" dxfId="79" priority="112" stopIfTrue="1">
      <formula>#REF!=""</formula>
    </cfRule>
  </conditionalFormatting>
  <conditionalFormatting sqref="AI77">
    <cfRule type="expression" dxfId="78" priority="64" stopIfTrue="1">
      <formula>AI77=""</formula>
    </cfRule>
  </conditionalFormatting>
  <conditionalFormatting sqref="AV67:CL67">
    <cfRule type="expression" dxfId="77" priority="61" stopIfTrue="1">
      <formula>AND($AC$66="■",$AV$67="")</formula>
    </cfRule>
  </conditionalFormatting>
  <conditionalFormatting sqref="AC67:CN69">
    <cfRule type="expression" dxfId="76" priority="60" stopIfTrue="1">
      <formula>$L$66="■"</formula>
    </cfRule>
  </conditionalFormatting>
  <conditionalFormatting sqref="BD12:BK12">
    <cfRule type="expression" dxfId="75" priority="56">
      <formula>$BD$12=""</formula>
    </cfRule>
  </conditionalFormatting>
  <conditionalFormatting sqref="BL12:CL12">
    <cfRule type="expression" dxfId="74" priority="55">
      <formula>$BL$12=""</formula>
    </cfRule>
  </conditionalFormatting>
  <conditionalFormatting sqref="BD13:CL13">
    <cfRule type="expression" dxfId="73" priority="53" stopIfTrue="1">
      <formula>$BL$12=""</formula>
    </cfRule>
  </conditionalFormatting>
  <conditionalFormatting sqref="L65:W65">
    <cfRule type="expression" dxfId="72" priority="50" stopIfTrue="1">
      <formula>$L$65=""</formula>
    </cfRule>
  </conditionalFormatting>
  <conditionalFormatting sqref="AT65:BB65">
    <cfRule type="expression" dxfId="71" priority="49" stopIfTrue="1">
      <formula>$AT$65=""</formula>
    </cfRule>
  </conditionalFormatting>
  <conditionalFormatting sqref="BN65:BR65">
    <cfRule type="expression" dxfId="70" priority="48" stopIfTrue="1">
      <formula>$BN$65=""</formula>
    </cfRule>
  </conditionalFormatting>
  <conditionalFormatting sqref="CE65:CI65">
    <cfRule type="expression" dxfId="69" priority="47" stopIfTrue="1">
      <formula>$CE$65=""</formula>
    </cfRule>
  </conditionalFormatting>
  <conditionalFormatting sqref="BD11:BH11">
    <cfRule type="expression" dxfId="68" priority="44" stopIfTrue="1">
      <formula>$BD$11=""</formula>
    </cfRule>
  </conditionalFormatting>
  <conditionalFormatting sqref="BK11:BO11">
    <cfRule type="expression" dxfId="67" priority="43">
      <formula>$BK$11=""</formula>
    </cfRule>
  </conditionalFormatting>
  <conditionalFormatting sqref="BD14:CJ14">
    <cfRule type="expression" dxfId="66" priority="42" stopIfTrue="1">
      <formula>$BD$14=""</formula>
    </cfRule>
  </conditionalFormatting>
  <conditionalFormatting sqref="BD15:CJ15">
    <cfRule type="expression" dxfId="65" priority="41" stopIfTrue="1">
      <formula>$BD$15=""</formula>
    </cfRule>
  </conditionalFormatting>
  <conditionalFormatting sqref="BO16:BR16">
    <cfRule type="expression" dxfId="64" priority="39" stopIfTrue="1">
      <formula>$BO$16=""</formula>
    </cfRule>
  </conditionalFormatting>
  <conditionalFormatting sqref="BV16:BY16">
    <cfRule type="expression" dxfId="63" priority="38">
      <formula>$BV$16=""</formula>
    </cfRule>
  </conditionalFormatting>
  <conditionalFormatting sqref="L54:BC54">
    <cfRule type="expression" dxfId="62" priority="37">
      <formula>$L$54=""</formula>
    </cfRule>
  </conditionalFormatting>
  <conditionalFormatting sqref="CA132:CE132">
    <cfRule type="expression" dxfId="61" priority="36">
      <formula>$CA$132=""</formula>
    </cfRule>
  </conditionalFormatting>
  <conditionalFormatting sqref="CH132:CL132">
    <cfRule type="expression" dxfId="60" priority="35">
      <formula>$CH$132=""</formula>
    </cfRule>
  </conditionalFormatting>
  <conditionalFormatting sqref="N55:V55">
    <cfRule type="expression" dxfId="59" priority="33" stopIfTrue="1">
      <formula>$N$55=""</formula>
    </cfRule>
  </conditionalFormatting>
  <conditionalFormatting sqref="Y55:AG55">
    <cfRule type="expression" dxfId="58" priority="32" stopIfTrue="1">
      <formula>$Y$55=""</formula>
    </cfRule>
  </conditionalFormatting>
  <conditionalFormatting sqref="AJ55:AR55">
    <cfRule type="expression" dxfId="57" priority="31" stopIfTrue="1">
      <formula>$AJ$55=""</formula>
    </cfRule>
  </conditionalFormatting>
  <conditionalFormatting sqref="Z77:AD77">
    <cfRule type="expression" dxfId="56" priority="26" stopIfTrue="1">
      <formula>$Z$77=""</formula>
    </cfRule>
  </conditionalFormatting>
  <conditionalFormatting sqref="BH16:BK16">
    <cfRule type="expression" dxfId="55" priority="23" stopIfTrue="1">
      <formula>$BH$16=""</formula>
    </cfRule>
  </conditionalFormatting>
  <conditionalFormatting sqref="BD18:CJ18">
    <cfRule type="expression" dxfId="54" priority="18">
      <formula>$BD$18=""</formula>
    </cfRule>
  </conditionalFormatting>
  <conditionalFormatting sqref="BD19:CJ19">
    <cfRule type="expression" dxfId="53" priority="17">
      <formula>$BD$19=""</formula>
    </cfRule>
  </conditionalFormatting>
  <conditionalFormatting sqref="BD20:CJ20">
    <cfRule type="expression" dxfId="52" priority="16">
      <formula>$BD$20=""</formula>
    </cfRule>
  </conditionalFormatting>
  <conditionalFormatting sqref="BD21:CJ21">
    <cfRule type="expression" dxfId="51" priority="15">
      <formula>$BD$21=""</formula>
    </cfRule>
  </conditionalFormatting>
  <conditionalFormatting sqref="R77:U77">
    <cfRule type="expression" dxfId="50" priority="11">
      <formula>$R$77=""</formula>
    </cfRule>
  </conditionalFormatting>
  <conditionalFormatting sqref="BS132">
    <cfRule type="expression" dxfId="49" priority="113">
      <formula>$BS$132=""</formula>
    </cfRule>
  </conditionalFormatting>
  <conditionalFormatting sqref="BV5:BY5">
    <cfRule type="expression" dxfId="48" priority="7">
      <formula>$BV$5=""</formula>
    </cfRule>
  </conditionalFormatting>
  <conditionalFormatting sqref="CB5:CE5">
    <cfRule type="expression" dxfId="47" priority="6">
      <formula>$CB$5=""</formula>
    </cfRule>
  </conditionalFormatting>
  <conditionalFormatting sqref="CH5:CK5">
    <cfRule type="expression" dxfId="46" priority="5">
      <formula>$CH$5=""</formula>
    </cfRule>
  </conditionalFormatting>
  <conditionalFormatting sqref="BU77:BY77">
    <cfRule type="expression" dxfId="45" priority="4" stopIfTrue="1">
      <formula>$BU$77=""</formula>
    </cfRule>
  </conditionalFormatting>
  <conditionalFormatting sqref="CD77:CH77">
    <cfRule type="expression" dxfId="44" priority="3" stopIfTrue="1">
      <formula>$CD$77=""</formula>
    </cfRule>
  </conditionalFormatting>
  <conditionalFormatting sqref="BL77:BO77">
    <cfRule type="expression" dxfId="43" priority="1">
      <formula>$BL$77=""</formula>
    </cfRule>
  </conditionalFormatting>
  <dataValidations count="20">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I77:AM77 BV16:BY16 CD77: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halfAlpha" allowBlank="1" showInputMessage="1" showErrorMessage="1" sqref="AY140:BA159" xr:uid="{00000000-0002-0000-0000-000003000000}"/>
    <dataValidation type="list" imeMode="halfAlpha" allowBlank="1" showInputMessage="1" showErrorMessage="1" sqref="BH140:BM159" xr:uid="{00000000-0002-0000-0000-000004000000}">
      <formula1>"M,F"</formula1>
    </dataValidation>
    <dataValidation type="list" imeMode="halfAlpha" allowBlank="1" showInputMessage="1" showErrorMessage="1" sqref="BE140:BG159" xr:uid="{00000000-0002-0000-0000-000005000000}">
      <formula1>"1,2,3,4,5,6,7,8,9,10,11,12,13,14,15,16,17,18,19,20,21,22,23,24,25,26,27,28,29,30,31"</formula1>
    </dataValidation>
    <dataValidation type="list" imeMode="halfAlpha" allowBlank="1" showInputMessage="1" showErrorMessage="1" sqref="BB140:BD159" xr:uid="{00000000-0002-0000-0000-000006000000}">
      <formula1>"1,2,3,4,5,6,7,8,9,10,11,12"</formula1>
    </dataValidation>
    <dataValidation type="list" imeMode="halfAlpha" allowBlank="1" showInputMessage="1" showErrorMessage="1" sqref="AT140:AX159" xr:uid="{00000000-0002-0000-0000-000007000000}">
      <formula1>"T,S,H"</formula1>
    </dataValidation>
    <dataValidation imeMode="fullKatakana" allowBlank="1" showInputMessage="1" showErrorMessage="1" sqref="H140:Z159" xr:uid="{00000000-0002-0000-0000-000008000000}"/>
    <dataValidation type="list" imeMode="disabled" allowBlank="1" showInputMessage="1" showErrorMessage="1" sqref="BO16:BR16" xr:uid="{00000000-0002-0000-0000-000009000000}">
      <formula1>"1,2,3,4,5,6,7,8,9,10,11,12"</formula1>
    </dataValidation>
    <dataValidation imeMode="disabled" allowBlank="1" showInputMessage="1" showErrorMessage="1" sqref="Y72:BO72 BD83:BR83 BU83:CN83 N86:V87 Y86:AG87 AJ86:AR87 BG86:BO87 BR86:CA87 CD86:CN87 L65:W65 BN65:BR65 CE65:CI65 CH132:CL132 BD55:BR55 BU55:CN55 N55:V56 Y55:AG56 AJ55:AR56 BF56:BN56 BQ56:BZ56 CC56:CN56 CA132:CE132" xr:uid="{00000000-0002-0000-0000-00000B000000}"/>
    <dataValidation type="list" allowBlank="1" showInputMessage="1" showErrorMessage="1" sqref="AJ61:AL61 AC66:AE66 L66:N66 L61:N61"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type="list" allowBlank="1" showInputMessage="1" showErrorMessage="1" sqref="Z77:AD77 CB5:CE5 BU77:BY77" xr:uid="{2828257D-F968-439B-A74B-D78795667AED}">
      <formula1>"1,2,3,4,5,6,7,8,9,10,11,12"</formula1>
    </dataValidation>
    <dataValidation imeMode="off" allowBlank="1" showInputMessage="1" showErrorMessage="1" sqref="BO3" xr:uid="{339331A6-FB1C-48FF-884C-5AF3113BFCF6}"/>
    <dataValidation type="list" allowBlank="1" showInputMessage="1" showErrorMessage="1" sqref="R77:U77 BL77:BO77" xr:uid="{9385ECF9-4C1B-4327-BD6C-FF5F452289C5}">
      <formula1>"3,4"</formula1>
    </dataValidation>
    <dataValidation type="list" allowBlank="1" showInputMessage="1" showErrorMessage="1" sqref="BV5:BY5" xr:uid="{35038687-8589-4FB5-9A00-C413339FD10B}">
      <formula1>"3,4,5,6,7,8,9,10,11"</formula1>
    </dataValidation>
    <dataValidation type="list" allowBlank="1" showInputMessage="1" showErrorMessage="1" sqref="CH5:CK5" xr:uid="{8F2829C2-8625-4A44-9B80-4368FB6D7AC3}">
      <formula1>"1,2,3,4,5,6,7,8,9,10,11,12,13,14,15,16,17,18,19,20,21,22,23,24,25,26,27,28,29,30,31"</formula1>
    </dataValidation>
  </dataValidations>
  <printOptions horizontalCentered="1"/>
  <pageMargins left="0.27559055118110237" right="0.27559055118110237" top="0.27559055118110237" bottom="0.19685039370078741" header="0.39370078740157483" footer="3.937007874015748E-2"/>
  <pageSetup paperSize="9" scale="67"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2"/>
  <sheetViews>
    <sheetView showGridLines="0" view="pageBreakPreview" zoomScale="60" zoomScaleNormal="100" workbookViewId="0">
      <selection activeCell="L7" sqref="L7"/>
    </sheetView>
  </sheetViews>
  <sheetFormatPr defaultColWidth="9" defaultRowHeight="13" x14ac:dyDescent="0.2"/>
  <cols>
    <col min="1" max="1" width="3.6328125" style="2" customWidth="1"/>
    <col min="2" max="35" width="3.453125" style="2" customWidth="1"/>
    <col min="36" max="38" width="3.453125" style="5" customWidth="1"/>
    <col min="39" max="46" width="3.453125" style="225" customWidth="1"/>
    <col min="47" max="55" width="3.453125" style="2" customWidth="1"/>
    <col min="56" max="85" width="3.36328125" style="2" customWidth="1"/>
    <col min="86" max="16384" width="9" style="2"/>
  </cols>
  <sheetData>
    <row r="1" spans="1:57" ht="18.75" customHeight="1" x14ac:dyDescent="0.2">
      <c r="A1" s="351"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52"/>
      <c r="AF1" s="3"/>
      <c r="AG1" s="3"/>
      <c r="AH1" s="373" t="str">
        <f>'様式第１｜交付申請書'!$BM$2</f>
        <v>事業番号</v>
      </c>
      <c r="AI1" s="11"/>
      <c r="AJ1" s="800" t="str">
        <f>'様式第１｜交付申請書'!$BO$2&amp;""</f>
        <v/>
      </c>
      <c r="AK1" s="800"/>
      <c r="AL1" s="800"/>
      <c r="AM1" s="800"/>
      <c r="AN1" s="800"/>
      <c r="AO1" s="800"/>
      <c r="AP1" s="800"/>
      <c r="AQ1" s="800"/>
      <c r="AR1" s="800"/>
      <c r="AS1" s="800"/>
      <c r="AT1" s="800"/>
      <c r="AU1" s="800"/>
      <c r="AV1" s="800"/>
      <c r="AW1" s="800"/>
      <c r="AX1" s="800"/>
      <c r="AY1" s="800"/>
      <c r="AZ1" s="800"/>
      <c r="BA1" s="800"/>
      <c r="BB1" s="800"/>
      <c r="BC1" s="176"/>
    </row>
    <row r="2" spans="1:57" s="26" customFormat="1" ht="18.75" customHeight="1" x14ac:dyDescent="0.2">
      <c r="B2" s="41"/>
      <c r="C2" s="41"/>
      <c r="AE2" s="352"/>
      <c r="AH2" s="373" t="str">
        <f>'様式第１｜交付申請書'!$BM$3</f>
        <v>申請者名</v>
      </c>
      <c r="AI2" s="375"/>
      <c r="AJ2" s="800" t="str">
        <f>'様式第１｜交付申請書'!$BO$3&amp;""</f>
        <v/>
      </c>
      <c r="AK2" s="800"/>
      <c r="AL2" s="800"/>
      <c r="AM2" s="800"/>
      <c r="AN2" s="800"/>
      <c r="AO2" s="800"/>
      <c r="AP2" s="800"/>
      <c r="AQ2" s="800"/>
      <c r="AR2" s="800"/>
      <c r="AS2" s="800"/>
      <c r="AT2" s="800"/>
      <c r="AU2" s="800"/>
      <c r="AV2" s="800"/>
      <c r="AW2" s="800"/>
      <c r="AX2" s="800"/>
      <c r="AY2" s="800"/>
      <c r="AZ2" s="800"/>
      <c r="BA2" s="800"/>
      <c r="BB2" s="800"/>
      <c r="BC2" s="353"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816" t="s">
        <v>74</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6"/>
      <c r="AX3" s="816"/>
      <c r="AY3" s="816"/>
      <c r="AZ3" s="816"/>
      <c r="BA3" s="816"/>
      <c r="BB3" s="816"/>
      <c r="BC3" s="816"/>
    </row>
    <row r="4" spans="1:57" s="1" customFormat="1" ht="30" customHeight="1" x14ac:dyDescent="0.2">
      <c r="B4" s="226" t="s">
        <v>43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row>
    <row r="5" spans="1:57" s="1" customFormat="1" ht="30" customHeight="1" x14ac:dyDescent="0.2">
      <c r="B5" s="179"/>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row>
    <row r="6" spans="1:57" s="54" customFormat="1" ht="34.5" customHeight="1" x14ac:dyDescent="0.2">
      <c r="B6" s="177" t="s">
        <v>75</v>
      </c>
      <c r="C6" s="178"/>
      <c r="D6" s="179"/>
      <c r="E6" s="179"/>
      <c r="F6" s="179"/>
      <c r="G6" s="179"/>
      <c r="H6" s="179"/>
      <c r="I6" s="179"/>
      <c r="J6" s="179"/>
      <c r="K6" s="180"/>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8"/>
      <c r="BB6" s="181"/>
      <c r="BC6" s="181"/>
      <c r="BD6" s="182"/>
      <c r="BE6" s="182"/>
    </row>
    <row r="7" spans="1:57" s="54" customFormat="1" ht="34.5" customHeight="1" x14ac:dyDescent="0.2">
      <c r="B7" s="777" t="s">
        <v>76</v>
      </c>
      <c r="C7" s="777"/>
      <c r="D7" s="777"/>
      <c r="E7" s="777"/>
      <c r="F7" s="777"/>
      <c r="G7" s="777"/>
      <c r="H7" s="777"/>
      <c r="I7" s="777"/>
      <c r="J7" s="777"/>
      <c r="K7" s="179"/>
      <c r="L7" s="184" t="s">
        <v>8</v>
      </c>
      <c r="M7" s="179" t="s">
        <v>77</v>
      </c>
      <c r="N7" s="179"/>
      <c r="O7" s="179"/>
      <c r="P7" s="185"/>
      <c r="Q7" s="185"/>
      <c r="R7" s="185"/>
      <c r="S7" s="185"/>
      <c r="T7" s="185"/>
      <c r="U7" s="184" t="s">
        <v>8</v>
      </c>
      <c r="V7" s="179" t="s">
        <v>78</v>
      </c>
      <c r="W7" s="179"/>
      <c r="X7" s="185"/>
      <c r="Y7" s="185"/>
      <c r="Z7" s="185"/>
      <c r="AA7" s="185"/>
      <c r="AB7" s="185"/>
      <c r="AC7" s="185"/>
      <c r="AD7" s="184" t="s">
        <v>8</v>
      </c>
      <c r="AE7" s="179" t="s">
        <v>79</v>
      </c>
      <c r="AF7" s="179"/>
      <c r="AG7" s="179"/>
      <c r="AH7" s="179"/>
      <c r="AI7" s="179"/>
      <c r="AJ7" s="184" t="s">
        <v>8</v>
      </c>
      <c r="AK7" s="179" t="s">
        <v>80</v>
      </c>
      <c r="AL7" s="179"/>
      <c r="AM7" s="179"/>
      <c r="AN7" s="179"/>
      <c r="AO7" s="179"/>
      <c r="AP7" s="184" t="s">
        <v>8</v>
      </c>
      <c r="AQ7" s="179" t="s">
        <v>81</v>
      </c>
      <c r="AR7" s="179"/>
      <c r="AS7" s="179"/>
      <c r="AT7" s="179"/>
      <c r="AU7" s="179"/>
      <c r="AV7" s="179"/>
      <c r="AW7" s="179"/>
      <c r="AX7" s="179"/>
      <c r="AY7" s="52"/>
      <c r="AZ7" s="52"/>
      <c r="BA7" s="179"/>
      <c r="BB7" s="179"/>
      <c r="BC7" s="179"/>
      <c r="BD7" s="182"/>
      <c r="BE7" s="182"/>
    </row>
    <row r="8" spans="1:57" s="54" customFormat="1" ht="34.5" customHeight="1" x14ac:dyDescent="0.2">
      <c r="B8" s="186"/>
      <c r="C8" s="186"/>
      <c r="D8" s="179"/>
      <c r="E8" s="179"/>
      <c r="F8" s="179"/>
      <c r="G8" s="179"/>
      <c r="H8" s="179"/>
      <c r="I8" s="179"/>
      <c r="J8" s="179"/>
      <c r="K8" s="179"/>
      <c r="L8" s="184" t="s">
        <v>8</v>
      </c>
      <c r="M8" s="179" t="s">
        <v>82</v>
      </c>
      <c r="N8" s="179"/>
      <c r="O8" s="181"/>
      <c r="P8" s="179" t="s">
        <v>83</v>
      </c>
      <c r="Q8" s="817"/>
      <c r="R8" s="817"/>
      <c r="S8" s="817"/>
      <c r="T8" s="817"/>
      <c r="U8" s="817"/>
      <c r="V8" s="817"/>
      <c r="W8" s="817"/>
      <c r="X8" s="817"/>
      <c r="Y8" s="817"/>
      <c r="Z8" s="817"/>
      <c r="AA8" s="817"/>
      <c r="AB8" s="181" t="s">
        <v>84</v>
      </c>
      <c r="AC8" s="181"/>
      <c r="AD8" s="181"/>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182"/>
      <c r="BE8" s="182"/>
    </row>
    <row r="9" spans="1:57" s="54" customFormat="1" ht="34.5" customHeight="1" x14ac:dyDescent="0.2">
      <c r="B9" s="187"/>
      <c r="C9" s="187"/>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8"/>
      <c r="AJ9" s="182"/>
      <c r="AK9" s="182"/>
      <c r="AL9" s="182"/>
      <c r="AM9" s="182"/>
      <c r="AN9" s="182"/>
      <c r="AO9" s="182"/>
      <c r="AP9" s="182"/>
      <c r="AQ9" s="182"/>
      <c r="AR9" s="182"/>
      <c r="AS9" s="182"/>
      <c r="AT9" s="182"/>
      <c r="AU9" s="182"/>
      <c r="AV9" s="182"/>
      <c r="AW9" s="182"/>
      <c r="AX9" s="182"/>
      <c r="AY9" s="182"/>
      <c r="AZ9" s="182"/>
      <c r="BA9" s="187"/>
      <c r="BB9" s="182"/>
      <c r="BC9" s="182"/>
      <c r="BD9" s="182"/>
      <c r="BE9" s="182"/>
    </row>
    <row r="10" spans="1:57" s="54" customFormat="1" ht="62.25" customHeight="1" x14ac:dyDescent="0.2">
      <c r="A10" s="236"/>
      <c r="B10" s="825" t="s">
        <v>138</v>
      </c>
      <c r="C10" s="825"/>
      <c r="D10" s="825"/>
      <c r="E10" s="825"/>
      <c r="F10" s="825"/>
      <c r="G10" s="825"/>
      <c r="H10" s="825"/>
      <c r="I10" s="825"/>
      <c r="J10" s="825"/>
      <c r="K10" s="825"/>
      <c r="L10" s="823"/>
      <c r="M10" s="823"/>
      <c r="N10" s="823"/>
      <c r="O10" s="823"/>
      <c r="P10" s="823"/>
      <c r="Q10" s="823"/>
      <c r="R10" s="823"/>
      <c r="S10" s="823"/>
      <c r="T10" s="823"/>
      <c r="U10" s="823"/>
      <c r="V10" s="182" t="s">
        <v>93</v>
      </c>
      <c r="W10" s="824" t="s">
        <v>197</v>
      </c>
      <c r="X10" s="824"/>
      <c r="Y10" s="824"/>
      <c r="Z10" s="824"/>
      <c r="AA10" s="824"/>
      <c r="AB10" s="824"/>
      <c r="AC10" s="824"/>
      <c r="AD10" s="824"/>
      <c r="AE10" s="824"/>
      <c r="AF10" s="824"/>
      <c r="AG10" s="824"/>
      <c r="AH10" s="824"/>
      <c r="AI10" s="824"/>
      <c r="AJ10" s="824"/>
      <c r="AK10" s="824"/>
      <c r="AL10" s="824"/>
      <c r="AM10" s="824"/>
      <c r="AN10" s="824"/>
      <c r="AO10" s="824"/>
      <c r="AP10" s="824"/>
      <c r="AQ10" s="824"/>
      <c r="AR10" s="824"/>
      <c r="AS10" s="824"/>
      <c r="AT10" s="824"/>
      <c r="AU10" s="824"/>
      <c r="AV10" s="824"/>
      <c r="AW10" s="824"/>
      <c r="AX10" s="824"/>
      <c r="AY10" s="824"/>
      <c r="AZ10" s="824"/>
      <c r="BA10" s="824"/>
      <c r="BB10" s="824"/>
      <c r="BC10" s="824"/>
      <c r="BD10" s="182"/>
      <c r="BE10" s="182"/>
    </row>
    <row r="11" spans="1:57" s="54" customFormat="1" ht="34.5" customHeight="1" x14ac:dyDescent="0.2">
      <c r="B11" s="187"/>
      <c r="C11" s="187"/>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8"/>
      <c r="AJ11" s="182"/>
      <c r="AK11" s="182"/>
      <c r="AL11" s="182"/>
      <c r="AM11" s="182"/>
      <c r="AN11" s="182"/>
      <c r="AO11" s="182"/>
      <c r="AP11" s="182"/>
      <c r="AQ11" s="182"/>
      <c r="AR11" s="182"/>
      <c r="AS11" s="182"/>
      <c r="AT11" s="182"/>
      <c r="AU11" s="182"/>
      <c r="AV11" s="182"/>
      <c r="AW11" s="182"/>
      <c r="AX11" s="182"/>
      <c r="AY11" s="182"/>
      <c r="AZ11" s="182"/>
      <c r="BA11" s="187"/>
      <c r="BB11" s="182"/>
      <c r="BC11" s="182"/>
      <c r="BD11" s="182"/>
      <c r="BE11" s="182"/>
    </row>
    <row r="12" spans="1:57" s="54" customFormat="1" ht="34.5" customHeight="1" x14ac:dyDescent="0.2">
      <c r="B12" s="777" t="s">
        <v>85</v>
      </c>
      <c r="C12" s="777"/>
      <c r="D12" s="777"/>
      <c r="E12" s="777"/>
      <c r="F12" s="777"/>
      <c r="G12" s="777"/>
      <c r="H12" s="777"/>
      <c r="I12" s="777"/>
      <c r="J12" s="777"/>
      <c r="K12" s="182"/>
      <c r="L12" s="822"/>
      <c r="M12" s="822"/>
      <c r="N12" s="822"/>
      <c r="O12" s="822"/>
      <c r="P12" s="8"/>
      <c r="Q12" s="189"/>
      <c r="R12" s="189"/>
      <c r="S12" s="189"/>
      <c r="T12" s="189"/>
      <c r="U12" s="189"/>
      <c r="V12" s="189"/>
      <c r="W12" s="189"/>
      <c r="X12" s="189"/>
      <c r="Y12" s="189"/>
      <c r="Z12" s="189"/>
      <c r="AA12" s="189"/>
      <c r="AB12" s="189"/>
      <c r="AC12" s="189"/>
      <c r="AD12" s="189"/>
      <c r="AE12" s="189"/>
      <c r="AF12" s="189"/>
      <c r="AG12" s="182"/>
      <c r="AH12" s="182"/>
      <c r="AI12" s="182"/>
      <c r="AJ12" s="182"/>
      <c r="AK12" s="182"/>
      <c r="AL12" s="182"/>
      <c r="AM12" s="182"/>
      <c r="AN12" s="182"/>
      <c r="AO12" s="182"/>
      <c r="AP12" s="182"/>
      <c r="AQ12" s="182"/>
      <c r="AR12" s="182"/>
      <c r="AS12" s="182"/>
      <c r="AT12" s="182"/>
      <c r="AU12" s="182"/>
      <c r="AV12" s="182"/>
      <c r="AW12" s="182"/>
      <c r="AX12" s="182"/>
      <c r="AY12" s="182"/>
      <c r="AZ12" s="182"/>
      <c r="BA12" s="190"/>
      <c r="BB12" s="182"/>
      <c r="BC12" s="182"/>
      <c r="BD12" s="182"/>
      <c r="BE12" s="182"/>
    </row>
    <row r="13" spans="1:57" s="54" customFormat="1" ht="34.5" customHeight="1" x14ac:dyDescent="0.2">
      <c r="B13" s="186"/>
      <c r="C13" s="186"/>
      <c r="D13" s="179"/>
      <c r="E13" s="179"/>
      <c r="F13" s="179"/>
      <c r="G13" s="179"/>
      <c r="H13" s="179"/>
      <c r="I13" s="179"/>
      <c r="J13" s="179"/>
      <c r="K13" s="182"/>
      <c r="L13" s="189"/>
      <c r="M13" s="189"/>
      <c r="N13" s="189"/>
      <c r="O13" s="189"/>
      <c r="P13" s="189"/>
      <c r="Q13" s="189"/>
      <c r="R13" s="189"/>
      <c r="S13" s="189"/>
      <c r="T13" s="189"/>
      <c r="U13" s="189"/>
      <c r="V13" s="189"/>
      <c r="W13" s="189"/>
      <c r="X13" s="189"/>
      <c r="Y13" s="189"/>
      <c r="Z13" s="189"/>
      <c r="AA13" s="189"/>
      <c r="AB13" s="189"/>
      <c r="AC13" s="189"/>
      <c r="AD13" s="189"/>
      <c r="AE13" s="189"/>
      <c r="AF13" s="189"/>
      <c r="AG13" s="182"/>
      <c r="AH13" s="182"/>
      <c r="AI13" s="191"/>
      <c r="AJ13" s="192"/>
      <c r="AK13" s="192"/>
      <c r="AL13" s="193"/>
      <c r="AM13" s="193"/>
      <c r="AN13" s="193"/>
      <c r="AO13" s="193"/>
      <c r="AP13" s="193"/>
      <c r="AQ13" s="192"/>
      <c r="AR13" s="190"/>
      <c r="AS13" s="188"/>
      <c r="AT13" s="190"/>
      <c r="AU13" s="190"/>
      <c r="AV13" s="188"/>
      <c r="AW13" s="182"/>
      <c r="AX13" s="182"/>
      <c r="AY13" s="182"/>
      <c r="AZ13" s="182"/>
      <c r="BA13" s="190"/>
      <c r="BD13" s="776"/>
      <c r="BE13" s="776"/>
    </row>
    <row r="14" spans="1:57" s="54" customFormat="1" ht="34.5" customHeight="1" x14ac:dyDescent="0.2">
      <c r="B14" s="777" t="s">
        <v>90</v>
      </c>
      <c r="C14" s="777"/>
      <c r="D14" s="777"/>
      <c r="E14" s="777"/>
      <c r="F14" s="777"/>
      <c r="G14" s="777"/>
      <c r="H14" s="777"/>
      <c r="I14" s="777"/>
      <c r="J14" s="777"/>
      <c r="K14" s="179"/>
      <c r="L14" s="184" t="s">
        <v>8</v>
      </c>
      <c r="M14" s="179" t="s">
        <v>91</v>
      </c>
      <c r="N14" s="179"/>
      <c r="O14" s="179"/>
      <c r="P14" s="185"/>
      <c r="Q14" s="185"/>
      <c r="R14" s="185"/>
      <c r="S14" s="185"/>
      <c r="T14" s="185"/>
      <c r="U14" s="184" t="s">
        <v>8</v>
      </c>
      <c r="V14" s="179" t="s">
        <v>92</v>
      </c>
      <c r="W14" s="179"/>
      <c r="X14" s="185"/>
      <c r="Y14" s="185"/>
      <c r="Z14" s="185"/>
      <c r="AA14" s="185"/>
      <c r="AB14" s="185"/>
      <c r="AC14" s="185"/>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52"/>
      <c r="AZ14" s="52"/>
      <c r="BA14" s="179"/>
      <c r="BB14" s="179"/>
      <c r="BC14" s="179"/>
      <c r="BD14" s="182"/>
      <c r="BE14" s="182"/>
    </row>
    <row r="15" spans="1:57" s="54" customFormat="1" ht="34.5" customHeight="1" x14ac:dyDescent="0.2">
      <c r="B15" s="183"/>
      <c r="C15" s="183"/>
      <c r="D15" s="183"/>
      <c r="E15" s="183"/>
      <c r="F15" s="183"/>
      <c r="G15" s="183"/>
      <c r="H15" s="183"/>
      <c r="I15" s="183"/>
      <c r="J15" s="183"/>
      <c r="K15" s="179"/>
      <c r="L15" s="190"/>
      <c r="M15" s="179"/>
      <c r="N15" s="179"/>
      <c r="O15" s="179"/>
      <c r="P15" s="185"/>
      <c r="Q15" s="185"/>
      <c r="R15" s="185"/>
      <c r="S15" s="185"/>
      <c r="T15" s="185"/>
      <c r="U15" s="190"/>
      <c r="V15" s="179"/>
      <c r="W15" s="179"/>
      <c r="X15" s="185"/>
      <c r="Y15" s="185"/>
      <c r="Z15" s="185"/>
      <c r="AA15" s="185"/>
      <c r="AB15" s="185"/>
      <c r="AC15" s="190"/>
      <c r="AD15" s="190"/>
      <c r="AE15" s="190"/>
      <c r="AF15" s="190"/>
      <c r="AG15" s="190"/>
      <c r="AH15" s="190"/>
      <c r="AI15" s="190"/>
      <c r="AJ15" s="190"/>
      <c r="AK15" s="190"/>
      <c r="AL15" s="190"/>
      <c r="AM15" s="190"/>
      <c r="AN15" s="190"/>
      <c r="AO15" s="190"/>
      <c r="AP15" s="190"/>
      <c r="AQ15" s="190"/>
      <c r="AR15" s="190"/>
      <c r="AS15" s="190"/>
      <c r="AT15" s="190"/>
      <c r="AU15" s="190"/>
      <c r="AV15" s="179"/>
      <c r="AW15" s="179"/>
      <c r="AX15" s="179"/>
      <c r="AY15" s="52"/>
      <c r="AZ15" s="52"/>
      <c r="BA15" s="179"/>
      <c r="BB15" s="179"/>
      <c r="BC15" s="179"/>
      <c r="BD15" s="182"/>
      <c r="BE15" s="182"/>
    </row>
    <row r="16" spans="1:57" s="54" customFormat="1" ht="34.5" customHeight="1" x14ac:dyDescent="0.2">
      <c r="B16" s="777" t="s">
        <v>111</v>
      </c>
      <c r="C16" s="777"/>
      <c r="D16" s="777"/>
      <c r="E16" s="777"/>
      <c r="F16" s="777"/>
      <c r="G16" s="777"/>
      <c r="H16" s="777"/>
      <c r="I16" s="777"/>
      <c r="J16" s="777"/>
      <c r="K16" s="182"/>
      <c r="L16" s="783" t="str">
        <f>IF('様式第１｜交付申請書'!L65="","",'様式第１｜交付申請書'!L65)</f>
        <v/>
      </c>
      <c r="M16" s="783"/>
      <c r="N16" s="783"/>
      <c r="O16" s="783"/>
      <c r="P16" s="784" t="s">
        <v>113</v>
      </c>
      <c r="Q16" s="784"/>
      <c r="R16" s="781" t="s">
        <v>143</v>
      </c>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782"/>
      <c r="AX16" s="782"/>
      <c r="AY16" s="782"/>
      <c r="AZ16" s="782"/>
      <c r="BA16" s="782"/>
      <c r="BB16" s="782"/>
      <c r="BC16" s="782"/>
      <c r="BD16" s="182"/>
      <c r="BE16" s="182"/>
    </row>
    <row r="17" spans="1:57" s="54" customFormat="1" ht="34.5" customHeight="1" x14ac:dyDescent="0.2">
      <c r="B17" s="186"/>
      <c r="C17" s="186"/>
      <c r="D17" s="179"/>
      <c r="E17" s="179"/>
      <c r="F17" s="179"/>
      <c r="G17" s="179"/>
      <c r="H17" s="179"/>
      <c r="I17" s="179"/>
      <c r="J17" s="179"/>
      <c r="K17" s="182"/>
      <c r="L17" s="189"/>
      <c r="M17" s="189"/>
      <c r="N17" s="189"/>
      <c r="O17" s="189"/>
      <c r="P17" s="189"/>
      <c r="Q17" s="189"/>
      <c r="R17" s="189"/>
      <c r="S17" s="189"/>
      <c r="T17" s="189"/>
      <c r="U17" s="189"/>
      <c r="V17" s="189"/>
      <c r="W17" s="189"/>
      <c r="X17" s="189"/>
      <c r="Y17" s="189"/>
      <c r="Z17" s="189"/>
      <c r="AA17" s="189"/>
      <c r="AB17" s="189"/>
      <c r="AC17" s="189"/>
      <c r="AD17" s="189"/>
      <c r="AE17" s="189"/>
      <c r="AF17" s="189"/>
      <c r="AG17" s="182"/>
      <c r="AH17" s="182"/>
      <c r="AI17" s="191"/>
      <c r="AJ17" s="192"/>
      <c r="AK17" s="192"/>
      <c r="AL17" s="193"/>
      <c r="AM17" s="193"/>
      <c r="AN17" s="193"/>
      <c r="AO17" s="193"/>
      <c r="AP17" s="193"/>
      <c r="AQ17" s="192"/>
      <c r="AR17" s="190"/>
      <c r="AS17" s="188"/>
      <c r="AT17" s="190"/>
      <c r="AU17" s="190"/>
      <c r="AV17" s="188"/>
      <c r="AW17" s="182"/>
      <c r="AX17" s="182"/>
      <c r="AY17" s="182"/>
      <c r="AZ17" s="182"/>
      <c r="BA17" s="190"/>
      <c r="BD17" s="776"/>
      <c r="BE17" s="776"/>
    </row>
    <row r="18" spans="1:57" s="54" customFormat="1" ht="34.5" customHeight="1" x14ac:dyDescent="0.2">
      <c r="B18" s="186"/>
      <c r="C18" s="186"/>
      <c r="D18" s="179"/>
      <c r="E18" s="179"/>
      <c r="F18" s="179"/>
      <c r="G18" s="179"/>
      <c r="H18" s="179"/>
      <c r="I18" s="179"/>
      <c r="J18" s="179"/>
      <c r="K18" s="182"/>
      <c r="L18" s="189"/>
      <c r="M18" s="189"/>
      <c r="N18" s="189"/>
      <c r="O18" s="189"/>
      <c r="P18" s="189"/>
      <c r="Q18" s="189"/>
      <c r="R18" s="189"/>
      <c r="S18" s="189"/>
      <c r="T18" s="189"/>
      <c r="U18" s="189"/>
      <c r="V18" s="189"/>
      <c r="W18" s="189"/>
      <c r="X18" s="189"/>
      <c r="Y18" s="189"/>
      <c r="Z18" s="189"/>
      <c r="AA18" s="189"/>
      <c r="AB18" s="189"/>
      <c r="AC18" s="189"/>
      <c r="AD18" s="189"/>
      <c r="AE18" s="189"/>
      <c r="AF18" s="189"/>
      <c r="AG18" s="182"/>
      <c r="AH18" s="182"/>
      <c r="AI18" s="191"/>
      <c r="AJ18" s="192"/>
      <c r="AK18" s="192"/>
      <c r="AL18" s="193"/>
      <c r="AM18" s="193"/>
      <c r="AN18" s="193"/>
      <c r="AO18" s="193"/>
      <c r="AP18" s="193"/>
      <c r="AQ18" s="192"/>
      <c r="AR18" s="190"/>
      <c r="AS18" s="188"/>
      <c r="AT18" s="190"/>
      <c r="AU18" s="190"/>
      <c r="AV18" s="188"/>
      <c r="AW18" s="182"/>
      <c r="AX18" s="182"/>
      <c r="AY18" s="182"/>
      <c r="AZ18" s="182"/>
      <c r="BA18" s="190"/>
      <c r="BD18" s="776"/>
      <c r="BE18" s="776"/>
    </row>
    <row r="19" spans="1:57" s="54" customFormat="1" ht="34.5" customHeight="1" x14ac:dyDescent="0.2">
      <c r="B19" s="779" t="s">
        <v>112</v>
      </c>
      <c r="C19" s="779"/>
      <c r="D19" s="779"/>
      <c r="E19" s="779"/>
      <c r="F19" s="779"/>
      <c r="G19" s="779"/>
      <c r="H19" s="779"/>
      <c r="I19" s="779"/>
      <c r="J19" s="779"/>
      <c r="K19" s="182"/>
      <c r="L19" s="780" t="str">
        <f>IF('様式第１｜交付申請書'!AT65="","",'様式第１｜交付申請書'!AT65)</f>
        <v/>
      </c>
      <c r="M19" s="780"/>
      <c r="N19" s="780"/>
      <c r="O19" s="780"/>
      <c r="P19" s="784" t="s">
        <v>113</v>
      </c>
      <c r="Q19" s="784"/>
      <c r="R19" s="788" t="s">
        <v>179</v>
      </c>
      <c r="S19" s="788"/>
      <c r="T19" s="788"/>
      <c r="U19" s="788"/>
      <c r="V19" s="788"/>
      <c r="W19" s="788"/>
      <c r="X19" s="788"/>
      <c r="Y19" s="788"/>
      <c r="Z19" s="788"/>
      <c r="AA19" s="788"/>
      <c r="AB19" s="788"/>
      <c r="AC19" s="788"/>
      <c r="AD19" s="788"/>
      <c r="AE19" s="788"/>
      <c r="AF19" s="788"/>
      <c r="AG19" s="788"/>
      <c r="AH19" s="788"/>
      <c r="AI19" s="788"/>
      <c r="AJ19" s="788"/>
      <c r="AK19" s="788"/>
      <c r="AL19" s="788"/>
      <c r="AM19" s="788"/>
      <c r="AN19" s="788"/>
      <c r="AO19" s="788"/>
      <c r="AP19" s="788"/>
      <c r="AQ19" s="788"/>
      <c r="AR19" s="788"/>
      <c r="AS19" s="788"/>
      <c r="AT19" s="788"/>
      <c r="AU19" s="788"/>
      <c r="AV19" s="788"/>
      <c r="AW19" s="788"/>
      <c r="AX19" s="788"/>
      <c r="AY19" s="788"/>
      <c r="AZ19" s="788"/>
      <c r="BA19" s="788"/>
      <c r="BB19" s="788"/>
      <c r="BC19" s="788"/>
      <c r="BD19" s="182"/>
      <c r="BE19" s="182"/>
    </row>
    <row r="20" spans="1:57" s="54" customFormat="1" ht="34.5" customHeight="1" x14ac:dyDescent="0.2">
      <c r="B20" s="186"/>
      <c r="C20" s="186"/>
      <c r="D20" s="179"/>
      <c r="E20" s="179"/>
      <c r="F20" s="179"/>
      <c r="G20" s="179"/>
      <c r="H20" s="179"/>
      <c r="I20" s="179"/>
      <c r="J20" s="179"/>
      <c r="K20" s="182"/>
      <c r="L20" s="189"/>
      <c r="M20" s="189"/>
      <c r="N20" s="189"/>
      <c r="O20" s="189"/>
      <c r="P20" s="189"/>
      <c r="Q20" s="189"/>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776"/>
      <c r="BE20" s="776"/>
    </row>
    <row r="21" spans="1:57" s="54" customFormat="1" ht="43.5" customHeight="1" x14ac:dyDescent="0.2">
      <c r="B21" s="820" t="s">
        <v>180</v>
      </c>
      <c r="C21" s="820"/>
      <c r="D21" s="820"/>
      <c r="E21" s="820"/>
      <c r="F21" s="820"/>
      <c r="G21" s="820"/>
      <c r="H21" s="820"/>
      <c r="I21" s="820"/>
      <c r="J21" s="820"/>
      <c r="K21" s="182"/>
      <c r="L21" s="789"/>
      <c r="M21" s="789"/>
      <c r="N21" s="789"/>
      <c r="O21" s="789"/>
      <c r="P21" s="818" t="s">
        <v>126</v>
      </c>
      <c r="Q21" s="818"/>
      <c r="R21" s="821" t="s">
        <v>198</v>
      </c>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1"/>
      <c r="AY21" s="821"/>
      <c r="AZ21" s="821"/>
      <c r="BA21" s="821"/>
      <c r="BB21" s="821"/>
      <c r="BC21" s="821"/>
      <c r="BD21" s="194"/>
      <c r="BE21" s="194"/>
    </row>
    <row r="22" spans="1:57" s="54" customFormat="1" ht="34.5" customHeight="1" x14ac:dyDescent="0.2">
      <c r="K22" s="182"/>
      <c r="L22" s="189"/>
      <c r="M22" s="189"/>
      <c r="N22" s="189"/>
      <c r="O22" s="189"/>
      <c r="P22" s="189"/>
      <c r="Q22" s="189"/>
      <c r="R22" s="189"/>
      <c r="S22" s="189"/>
      <c r="T22" s="189"/>
      <c r="U22" s="189"/>
      <c r="V22" s="189"/>
      <c r="W22" s="189"/>
      <c r="X22" s="189"/>
      <c r="Y22" s="189"/>
      <c r="Z22" s="189"/>
      <c r="AA22" s="189"/>
      <c r="AB22" s="189"/>
      <c r="AC22" s="189"/>
      <c r="AD22" s="189"/>
      <c r="AE22" s="189"/>
      <c r="AF22" s="189"/>
      <c r="AG22" s="182"/>
      <c r="AH22" s="182"/>
      <c r="AI22" s="191"/>
      <c r="AJ22" s="192"/>
      <c r="AK22" s="192"/>
      <c r="AL22" s="193"/>
      <c r="AM22" s="193"/>
      <c r="AN22" s="193"/>
      <c r="AO22" s="193"/>
      <c r="AP22" s="193"/>
      <c r="AQ22" s="192"/>
      <c r="AR22" s="190"/>
      <c r="AS22" s="188"/>
      <c r="AT22" s="190"/>
      <c r="AU22" s="190"/>
      <c r="AV22" s="188"/>
      <c r="AW22" s="182"/>
      <c r="AX22" s="182"/>
      <c r="AY22" s="182"/>
      <c r="AZ22" s="182"/>
      <c r="BA22" s="190"/>
      <c r="BD22" s="194"/>
      <c r="BE22" s="194"/>
    </row>
    <row r="23" spans="1:57" s="54" customFormat="1" ht="34.5" customHeight="1" x14ac:dyDescent="0.2">
      <c r="B23" s="819" t="s">
        <v>86</v>
      </c>
      <c r="C23" s="819"/>
      <c r="D23" s="819"/>
      <c r="E23" s="819"/>
      <c r="F23" s="819"/>
      <c r="G23" s="819"/>
      <c r="H23" s="819"/>
      <c r="I23" s="819"/>
      <c r="J23" s="819"/>
      <c r="K23" s="182"/>
      <c r="L23" s="195" t="s">
        <v>8</v>
      </c>
      <c r="M23" s="778" t="s">
        <v>87</v>
      </c>
      <c r="N23" s="778"/>
      <c r="O23" s="778"/>
      <c r="P23" s="778"/>
      <c r="Q23" s="778"/>
      <c r="R23" s="778"/>
      <c r="S23" s="778"/>
      <c r="T23" s="778"/>
      <c r="U23" s="778"/>
      <c r="V23" s="778"/>
      <c r="W23" s="778"/>
      <c r="X23" s="778"/>
      <c r="Y23" s="778"/>
      <c r="Z23" s="778"/>
      <c r="AA23" s="778"/>
      <c r="AB23" s="778"/>
      <c r="AC23" s="778"/>
      <c r="AD23" s="195" t="s">
        <v>8</v>
      </c>
      <c r="AE23" s="785" t="s">
        <v>88</v>
      </c>
      <c r="AF23" s="785"/>
      <c r="AG23" s="785"/>
      <c r="AH23" s="785"/>
      <c r="AI23" s="785"/>
      <c r="AJ23" s="785"/>
      <c r="AK23" s="785"/>
      <c r="AL23" s="785"/>
      <c r="AM23" s="785"/>
      <c r="AN23" s="785"/>
      <c r="AO23" s="785"/>
      <c r="AP23" s="786"/>
      <c r="AQ23" s="786"/>
      <c r="AR23" s="786"/>
      <c r="AS23" s="786"/>
      <c r="AT23" s="786"/>
      <c r="AU23" s="787"/>
      <c r="AV23" s="182"/>
      <c r="AW23" s="182"/>
      <c r="AX23" s="182"/>
      <c r="AY23" s="182"/>
      <c r="AZ23" s="182"/>
      <c r="BA23" s="196"/>
      <c r="BB23" s="182"/>
      <c r="BC23" s="182"/>
      <c r="BD23" s="182"/>
    </row>
    <row r="24" spans="1:57" s="54" customFormat="1" ht="34.5" customHeight="1" x14ac:dyDescent="0.2">
      <c r="B24" s="178"/>
      <c r="C24" s="178"/>
      <c r="D24" s="179"/>
      <c r="E24" s="179"/>
      <c r="F24" s="179"/>
      <c r="G24" s="179"/>
      <c r="H24" s="179"/>
      <c r="I24" s="179"/>
      <c r="J24" s="179"/>
      <c r="K24" s="182"/>
      <c r="L24" s="190"/>
      <c r="M24" s="182"/>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6"/>
      <c r="BB24" s="182"/>
      <c r="BC24" s="182"/>
      <c r="BD24" s="182"/>
    </row>
    <row r="25" spans="1:57" s="54" customFormat="1" ht="34.5" customHeight="1" x14ac:dyDescent="0.2">
      <c r="B25" s="178"/>
      <c r="C25" s="178"/>
      <c r="D25" s="179"/>
      <c r="E25" s="179"/>
      <c r="F25" s="179"/>
      <c r="G25" s="179"/>
      <c r="H25" s="179"/>
      <c r="I25" s="179"/>
      <c r="J25" s="179"/>
      <c r="K25" s="182"/>
      <c r="L25" s="190"/>
      <c r="M25" s="182"/>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6"/>
      <c r="BB25" s="182"/>
      <c r="BC25" s="182"/>
      <c r="BD25" s="182"/>
    </row>
    <row r="26" spans="1:57" s="198" customFormat="1" ht="34.5" customHeight="1" x14ac:dyDescent="0.2">
      <c r="B26" s="177" t="s">
        <v>154</v>
      </c>
      <c r="C26" s="180"/>
      <c r="D26" s="180"/>
      <c r="E26" s="180"/>
      <c r="F26" s="180"/>
      <c r="G26" s="180"/>
      <c r="H26" s="180"/>
      <c r="I26" s="180"/>
      <c r="J26" s="180"/>
      <c r="L26" s="244"/>
      <c r="M26" s="199"/>
      <c r="N26" s="199"/>
      <c r="O26" s="244"/>
      <c r="P26" s="244"/>
      <c r="Q26" s="244"/>
      <c r="R26" s="244"/>
      <c r="S26" s="244"/>
      <c r="T26" s="244"/>
      <c r="U26" s="244"/>
      <c r="V26" s="244"/>
      <c r="W26" s="244"/>
      <c r="X26" s="244"/>
      <c r="Y26" s="244"/>
      <c r="Z26" s="244"/>
      <c r="AA26" s="244"/>
      <c r="AB26" s="244"/>
      <c r="AC26" s="244"/>
      <c r="AD26" s="244"/>
      <c r="AE26" s="244"/>
      <c r="AF26" s="244"/>
      <c r="AG26" s="197"/>
      <c r="AH26" s="197"/>
      <c r="AI26" s="244"/>
      <c r="AJ26" s="197"/>
      <c r="AK26" s="197"/>
      <c r="AL26" s="197"/>
      <c r="AM26" s="197"/>
      <c r="AN26" s="197"/>
      <c r="AO26" s="197"/>
      <c r="AP26" s="197"/>
      <c r="AQ26" s="197"/>
      <c r="AR26" s="197"/>
      <c r="AS26" s="197"/>
      <c r="AT26" s="197"/>
      <c r="AU26" s="197"/>
      <c r="AV26" s="197"/>
      <c r="AW26" s="197"/>
      <c r="AX26" s="197"/>
      <c r="AY26" s="197"/>
      <c r="AZ26" s="197"/>
      <c r="BA26" s="197"/>
      <c r="BB26" s="197"/>
      <c r="BC26" s="197"/>
      <c r="BD26" s="244"/>
    </row>
    <row r="27" spans="1:57" s="198" customFormat="1" ht="34.5" customHeight="1" x14ac:dyDescent="0.2">
      <c r="B27" s="178"/>
      <c r="C27" s="180"/>
      <c r="D27" s="180"/>
      <c r="E27" s="180"/>
      <c r="F27" s="180"/>
      <c r="G27" s="180"/>
      <c r="H27" s="180"/>
      <c r="I27" s="180"/>
      <c r="J27" s="180"/>
      <c r="L27" s="797" t="s">
        <v>195</v>
      </c>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9"/>
      <c r="AV27" s="794" t="s">
        <v>8</v>
      </c>
      <c r="AW27" s="795"/>
      <c r="AX27" s="795"/>
      <c r="AY27" s="796"/>
      <c r="AZ27" s="197"/>
      <c r="BA27" s="197"/>
      <c r="BB27" s="197"/>
      <c r="BC27" s="197"/>
      <c r="BD27" s="244"/>
    </row>
    <row r="28" spans="1:57" s="198" customFormat="1" ht="34.5" customHeight="1" x14ac:dyDescent="0.2">
      <c r="B28" s="178"/>
      <c r="C28" s="180"/>
      <c r="D28" s="180"/>
      <c r="E28" s="180"/>
      <c r="F28" s="180"/>
      <c r="G28" s="180"/>
      <c r="H28" s="180"/>
      <c r="I28" s="180"/>
      <c r="J28" s="180"/>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82"/>
    </row>
    <row r="29" spans="1:57" s="198" customFormat="1" ht="34.5" customHeight="1" thickBot="1" x14ac:dyDescent="0.25">
      <c r="B29" s="178"/>
      <c r="C29" s="180"/>
      <c r="D29" s="180"/>
      <c r="E29" s="180"/>
      <c r="F29" s="180"/>
      <c r="G29" s="180"/>
      <c r="H29" s="180"/>
      <c r="I29" s="180"/>
      <c r="J29" s="180"/>
      <c r="L29" s="182"/>
      <c r="M29" s="199"/>
      <c r="N29" s="199"/>
      <c r="O29" s="182"/>
      <c r="P29" s="182"/>
      <c r="Q29" s="182"/>
      <c r="R29" s="182"/>
      <c r="S29" s="182"/>
      <c r="T29" s="182"/>
      <c r="U29" s="182"/>
      <c r="V29" s="182"/>
      <c r="W29" s="182"/>
      <c r="X29" s="182"/>
      <c r="Y29" s="182"/>
      <c r="Z29" s="182"/>
      <c r="AA29" s="182"/>
      <c r="AB29" s="182"/>
      <c r="AC29" s="182"/>
      <c r="AD29" s="182"/>
      <c r="AE29" s="182"/>
      <c r="AF29" s="182"/>
      <c r="AG29" s="197"/>
      <c r="AH29" s="197"/>
      <c r="AI29" s="182"/>
      <c r="AJ29" s="197"/>
      <c r="AK29" s="197"/>
      <c r="AL29" s="197"/>
      <c r="AM29" s="197"/>
      <c r="AN29" s="197"/>
      <c r="AO29" s="197"/>
      <c r="AP29" s="197"/>
      <c r="AQ29" s="197"/>
      <c r="AR29" s="197"/>
      <c r="AS29" s="197"/>
      <c r="AT29" s="197"/>
      <c r="AU29" s="197"/>
      <c r="AV29" s="197"/>
      <c r="AW29" s="197"/>
      <c r="AX29" s="197"/>
      <c r="AY29" s="197"/>
      <c r="AZ29" s="197"/>
      <c r="BA29" s="197"/>
      <c r="BB29" s="197"/>
      <c r="BC29" s="197"/>
      <c r="BD29" s="182"/>
    </row>
    <row r="30" spans="1:57" s="198" customFormat="1" ht="34.5" customHeight="1" x14ac:dyDescent="0.2">
      <c r="A30" s="200"/>
      <c r="B30" s="201"/>
      <c r="C30" s="202"/>
      <c r="D30" s="202"/>
      <c r="E30" s="202"/>
      <c r="F30" s="202"/>
      <c r="G30" s="202"/>
      <c r="H30" s="202"/>
      <c r="I30" s="202"/>
      <c r="J30" s="202"/>
      <c r="K30" s="200"/>
      <c r="L30" s="203"/>
      <c r="M30" s="204"/>
      <c r="N30" s="204"/>
      <c r="O30" s="203"/>
      <c r="P30" s="203"/>
      <c r="Q30" s="203"/>
      <c r="R30" s="203"/>
      <c r="S30" s="203"/>
      <c r="T30" s="203"/>
      <c r="U30" s="203"/>
      <c r="V30" s="203"/>
      <c r="W30" s="203"/>
      <c r="X30" s="203"/>
      <c r="Y30" s="203"/>
      <c r="Z30" s="203"/>
      <c r="AA30" s="203"/>
      <c r="AB30" s="203"/>
      <c r="AC30" s="203"/>
      <c r="AD30" s="203"/>
      <c r="AE30" s="203"/>
      <c r="AF30" s="203"/>
      <c r="AG30" s="205"/>
      <c r="AH30" s="205"/>
      <c r="AI30" s="203"/>
      <c r="AJ30" s="205"/>
      <c r="AK30" s="205"/>
      <c r="AL30" s="205"/>
      <c r="AM30" s="205"/>
      <c r="AN30" s="205"/>
      <c r="AO30" s="205"/>
      <c r="AP30" s="205"/>
      <c r="AQ30" s="205"/>
      <c r="AR30" s="205"/>
      <c r="AS30" s="205"/>
      <c r="AT30" s="205"/>
      <c r="AU30" s="205"/>
      <c r="AV30" s="205"/>
      <c r="AW30" s="205"/>
      <c r="AX30" s="205"/>
      <c r="AY30" s="205"/>
      <c r="AZ30" s="205"/>
      <c r="BA30" s="205"/>
      <c r="BB30" s="205"/>
      <c r="BC30" s="205"/>
      <c r="BD30" s="182"/>
    </row>
    <row r="31" spans="1:57" s="198" customFormat="1" ht="34.5" customHeight="1" x14ac:dyDescent="0.2">
      <c r="B31" s="178"/>
      <c r="C31" s="180"/>
      <c r="D31" s="180"/>
      <c r="E31" s="180"/>
      <c r="F31" s="180"/>
      <c r="G31" s="180"/>
      <c r="H31" s="180"/>
      <c r="I31" s="180"/>
      <c r="J31" s="180"/>
      <c r="L31" s="182"/>
      <c r="M31" s="199"/>
      <c r="N31" s="199"/>
      <c r="O31" s="182"/>
      <c r="P31" s="182"/>
      <c r="Q31" s="182"/>
      <c r="R31" s="182"/>
      <c r="S31" s="182"/>
      <c r="T31" s="182"/>
      <c r="U31" s="182"/>
      <c r="V31" s="182"/>
      <c r="W31" s="182"/>
      <c r="X31" s="182"/>
      <c r="Y31" s="182"/>
      <c r="Z31" s="182"/>
      <c r="AA31" s="182"/>
      <c r="AB31" s="182"/>
      <c r="AC31" s="182"/>
      <c r="AD31" s="182"/>
      <c r="AE31" s="182"/>
      <c r="AF31" s="182"/>
      <c r="AG31" s="197"/>
      <c r="AH31" s="197"/>
      <c r="AI31" s="182"/>
      <c r="AJ31" s="197"/>
      <c r="AK31" s="197"/>
      <c r="AL31" s="197"/>
      <c r="AM31" s="197"/>
      <c r="AN31" s="197"/>
      <c r="AO31" s="197"/>
      <c r="AP31" s="197"/>
      <c r="AQ31" s="197"/>
      <c r="AR31" s="197"/>
      <c r="AS31" s="197"/>
      <c r="AT31" s="197"/>
      <c r="AU31" s="197"/>
      <c r="AV31" s="197"/>
      <c r="AW31" s="197"/>
      <c r="AX31" s="197"/>
      <c r="AY31" s="197"/>
      <c r="AZ31" s="197"/>
      <c r="BA31" s="197"/>
      <c r="BB31" s="197"/>
      <c r="BC31" s="197"/>
      <c r="BD31" s="182"/>
    </row>
    <row r="32" spans="1:57" ht="21" x14ac:dyDescent="0.2">
      <c r="B32" s="177" t="s">
        <v>157</v>
      </c>
      <c r="C32" s="177"/>
      <c r="D32" s="206"/>
      <c r="E32" s="206"/>
      <c r="F32" s="206"/>
      <c r="G32" s="206"/>
      <c r="H32" s="206"/>
      <c r="I32" s="206"/>
      <c r="J32" s="206"/>
      <c r="K32" s="3"/>
      <c r="L32" s="3"/>
      <c r="M32" s="3"/>
      <c r="N32" s="3"/>
      <c r="O32" s="3"/>
      <c r="P32" s="3"/>
      <c r="Q32" s="3"/>
      <c r="R32" s="3"/>
      <c r="S32" s="3"/>
      <c r="T32" s="3"/>
      <c r="U32" s="3"/>
      <c r="V32" s="3"/>
      <c r="W32" s="3"/>
      <c r="X32" s="3"/>
      <c r="Y32" s="3"/>
      <c r="Z32" s="3"/>
      <c r="AA32" s="3"/>
      <c r="AB32" s="3"/>
      <c r="AC32" s="3"/>
      <c r="AD32" s="3"/>
      <c r="AE32" s="3"/>
      <c r="AF32" s="3"/>
      <c r="AG32" s="3"/>
      <c r="AH32" s="3"/>
      <c r="AI32" s="3"/>
      <c r="AJ32" s="6"/>
      <c r="AK32" s="6"/>
      <c r="AL32" s="6"/>
      <c r="AM32" s="207"/>
      <c r="AN32" s="207"/>
      <c r="AO32" s="207"/>
      <c r="AP32" s="207"/>
      <c r="AQ32" s="207"/>
      <c r="AR32" s="207"/>
      <c r="AS32" s="207"/>
      <c r="AT32" s="207"/>
      <c r="AU32" s="7"/>
      <c r="AV32" s="7"/>
      <c r="AW32" s="3"/>
      <c r="AX32" s="3"/>
      <c r="AY32" s="208"/>
      <c r="AZ32" s="208"/>
      <c r="BA32" s="208"/>
      <c r="BB32" s="208"/>
      <c r="BC32" s="208"/>
    </row>
    <row r="33" spans="2:57" ht="18" customHeight="1" x14ac:dyDescent="0.2">
      <c r="B33" s="53"/>
      <c r="C33" s="53" t="s">
        <v>199</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197"/>
      <c r="AK33" s="197"/>
      <c r="AL33" s="197"/>
      <c r="AM33" s="197"/>
      <c r="AN33" s="197"/>
      <c r="AO33" s="197"/>
      <c r="AP33" s="197"/>
      <c r="AQ33" s="197"/>
      <c r="AR33" s="197"/>
      <c r="AS33" s="197"/>
      <c r="AT33" s="197"/>
      <c r="AU33" s="197"/>
      <c r="AV33" s="197"/>
      <c r="AW33" s="197"/>
      <c r="AX33" s="197"/>
      <c r="AY33" s="197"/>
      <c r="AZ33" s="197"/>
      <c r="BA33" s="197"/>
      <c r="BB33" s="197"/>
      <c r="BE33" s="4"/>
    </row>
    <row r="34" spans="2:57" ht="18" customHeight="1" x14ac:dyDescent="0.2">
      <c r="B34" s="209"/>
      <c r="C34" s="209"/>
      <c r="D34" s="3"/>
      <c r="E34" s="3"/>
      <c r="F34" s="3"/>
      <c r="G34" s="3"/>
      <c r="H34" s="3"/>
      <c r="I34" s="3"/>
      <c r="J34" s="3"/>
      <c r="K34" s="3"/>
      <c r="L34" s="3"/>
      <c r="M34" s="3"/>
      <c r="N34" s="3"/>
      <c r="O34" s="3"/>
      <c r="P34" s="3"/>
      <c r="Q34" s="3"/>
      <c r="R34" s="3"/>
      <c r="S34" s="3"/>
      <c r="T34" s="3"/>
      <c r="U34" s="207"/>
      <c r="V34" s="207"/>
      <c r="W34" s="207"/>
      <c r="X34" s="207"/>
      <c r="Y34" s="207"/>
      <c r="Z34" s="207"/>
      <c r="AA34" s="207"/>
      <c r="AB34" s="207"/>
      <c r="AC34" s="207"/>
      <c r="AD34" s="207"/>
      <c r="AE34" s="207"/>
      <c r="AF34" s="207"/>
      <c r="AG34" s="207"/>
      <c r="AH34" s="207"/>
      <c r="AI34" s="207"/>
      <c r="AJ34" s="207"/>
      <c r="AK34" s="207"/>
      <c r="AL34" s="2"/>
      <c r="AM34" s="2"/>
      <c r="AN34" s="2"/>
      <c r="AO34" s="207"/>
      <c r="AP34" s="207"/>
      <c r="AQ34" s="207"/>
      <c r="AR34" s="207"/>
      <c r="AS34" s="207"/>
      <c r="AT34" s="207"/>
      <c r="AU34" s="7"/>
      <c r="AV34" s="7"/>
      <c r="AW34" s="3"/>
      <c r="AX34" s="3"/>
      <c r="AY34" s="208"/>
      <c r="AZ34" s="208"/>
      <c r="BA34" s="208"/>
      <c r="BB34" s="208"/>
      <c r="BE34" s="4"/>
    </row>
    <row r="35" spans="2:57" s="25" customFormat="1" ht="17.25" customHeight="1" x14ac:dyDescent="0.2">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1"/>
      <c r="AK35" s="211"/>
      <c r="AL35" s="211"/>
      <c r="AM35" s="211"/>
      <c r="AN35" s="211"/>
      <c r="AO35" s="211"/>
      <c r="AP35" s="211"/>
      <c r="AQ35" s="211"/>
      <c r="AR35" s="211"/>
      <c r="AS35" s="211"/>
      <c r="AT35" s="211"/>
      <c r="AU35" s="211"/>
      <c r="AV35" s="211"/>
      <c r="AW35" s="211"/>
      <c r="AX35" s="211"/>
      <c r="AY35" s="211"/>
      <c r="AZ35" s="211"/>
      <c r="BA35" s="211"/>
      <c r="BB35" s="211"/>
      <c r="BC35" s="211"/>
    </row>
    <row r="36" spans="2:57" s="25" customFormat="1" ht="22.5" customHeight="1" thickBot="1" x14ac:dyDescent="0.25">
      <c r="B36" s="210"/>
      <c r="C36" s="210"/>
      <c r="D36" s="210"/>
      <c r="E36" s="210"/>
      <c r="F36" s="210"/>
      <c r="G36" s="210"/>
      <c r="H36" s="210"/>
      <c r="I36" s="210"/>
      <c r="J36" s="210"/>
      <c r="K36" s="210"/>
      <c r="L36" s="210"/>
      <c r="M36" s="210"/>
      <c r="N36" s="210"/>
      <c r="O36" s="210"/>
      <c r="P36" s="210"/>
      <c r="Q36" s="210"/>
      <c r="R36" s="210"/>
      <c r="S36" s="212"/>
      <c r="T36" s="210"/>
      <c r="U36" s="212" t="s">
        <v>161</v>
      </c>
      <c r="V36" s="210"/>
      <c r="W36" s="210"/>
      <c r="X36" s="210"/>
      <c r="Y36" s="210"/>
      <c r="Z36" s="210"/>
      <c r="AA36" s="210"/>
      <c r="AB36" s="210"/>
      <c r="AC36" s="210"/>
      <c r="AD36" s="210"/>
      <c r="AE36" s="210"/>
      <c r="AF36" s="210"/>
      <c r="AG36" s="210"/>
      <c r="AH36" s="210"/>
      <c r="AI36" s="210"/>
      <c r="AJ36" s="213"/>
      <c r="AK36" s="213"/>
      <c r="AL36" s="212"/>
      <c r="AM36" s="214"/>
      <c r="AN36" s="214"/>
      <c r="AO36" s="214"/>
      <c r="AP36" s="214"/>
      <c r="AQ36" s="214"/>
      <c r="AR36" s="214"/>
      <c r="AS36" s="214"/>
      <c r="AT36" s="214"/>
      <c r="AU36" s="215"/>
      <c r="AV36" s="215"/>
      <c r="AW36" s="216"/>
      <c r="AX36" s="216"/>
      <c r="AY36" s="216"/>
      <c r="AZ36" s="216"/>
      <c r="BA36" s="216"/>
      <c r="BB36" s="216"/>
      <c r="BC36" s="216"/>
    </row>
    <row r="37" spans="2:57" s="25" customFormat="1" ht="65.25" customHeight="1" thickBot="1" x14ac:dyDescent="0.25">
      <c r="B37" s="801" t="s">
        <v>133</v>
      </c>
      <c r="C37" s="802"/>
      <c r="D37" s="802"/>
      <c r="E37" s="802"/>
      <c r="F37" s="802"/>
      <c r="G37" s="802"/>
      <c r="H37" s="802"/>
      <c r="I37" s="802"/>
      <c r="J37" s="802"/>
      <c r="K37" s="802"/>
      <c r="L37" s="802"/>
      <c r="M37" s="802"/>
      <c r="N37" s="802"/>
      <c r="O37" s="802"/>
      <c r="P37" s="802"/>
      <c r="Q37" s="802"/>
      <c r="R37" s="802"/>
      <c r="S37" s="802"/>
      <c r="T37" s="803"/>
      <c r="U37" s="790">
        <f>SUM(串刺用【先頭】:串刺用【末尾】!A150)</f>
        <v>0</v>
      </c>
      <c r="V37" s="790"/>
      <c r="W37" s="790"/>
      <c r="X37" s="790"/>
      <c r="Y37" s="790"/>
      <c r="Z37" s="790"/>
      <c r="AA37" s="790"/>
      <c r="AB37" s="790"/>
      <c r="AC37" s="790"/>
      <c r="AD37" s="790"/>
      <c r="AE37" s="790"/>
      <c r="AF37" s="790"/>
      <c r="AG37" s="790"/>
      <c r="AH37" s="790"/>
      <c r="AI37" s="790"/>
      <c r="AJ37" s="791" t="s">
        <v>89</v>
      </c>
      <c r="AK37" s="792"/>
      <c r="AL37" s="217"/>
      <c r="AM37" s="218"/>
      <c r="AN37" s="218"/>
      <c r="AO37" s="218"/>
      <c r="AP37" s="218"/>
      <c r="AQ37" s="218"/>
      <c r="AR37" s="218"/>
      <c r="AS37" s="218"/>
      <c r="AT37" s="218"/>
      <c r="AU37" s="793"/>
      <c r="AV37" s="793"/>
      <c r="AW37" s="219"/>
      <c r="AX37" s="219"/>
      <c r="AY37" s="219"/>
      <c r="AZ37" s="219"/>
      <c r="BA37" s="219"/>
      <c r="BB37" s="219"/>
      <c r="BC37" s="219"/>
    </row>
    <row r="38" spans="2:57" ht="32.25" customHeight="1" x14ac:dyDescent="0.2">
      <c r="B38" s="288"/>
      <c r="C38" s="288"/>
      <c r="D38" s="288"/>
      <c r="E38" s="288"/>
      <c r="F38" s="288"/>
      <c r="G38" s="289"/>
      <c r="H38" s="290"/>
      <c r="I38" s="289"/>
      <c r="J38" s="289"/>
      <c r="K38" s="289"/>
      <c r="L38" s="289"/>
      <c r="M38" s="289"/>
      <c r="N38" s="289"/>
      <c r="O38" s="289"/>
      <c r="P38" s="289"/>
      <c r="Q38" s="289"/>
      <c r="R38" s="289"/>
      <c r="S38" s="289"/>
      <c r="T38" s="289"/>
      <c r="U38" s="289"/>
      <c r="V38" s="289"/>
      <c r="W38" s="288"/>
      <c r="X38" s="288"/>
      <c r="Y38" s="288"/>
      <c r="Z38" s="288"/>
      <c r="AA38" s="288"/>
      <c r="AB38" s="288"/>
      <c r="AC38" s="288"/>
      <c r="AD38" s="288"/>
      <c r="AE38" s="288"/>
      <c r="AF38" s="288"/>
      <c r="AG38" s="288"/>
      <c r="AH38" s="288"/>
      <c r="AI38" s="288"/>
      <c r="AJ38" s="288"/>
      <c r="AK38" s="288"/>
      <c r="AL38" s="291"/>
      <c r="AM38" s="291"/>
      <c r="AN38" s="292"/>
      <c r="AO38" s="292"/>
      <c r="AP38" s="292"/>
      <c r="AQ38" s="292"/>
      <c r="AR38" s="292"/>
      <c r="AS38" s="292"/>
      <c r="AT38" s="292"/>
      <c r="AU38" s="292"/>
      <c r="AV38" s="292"/>
      <c r="AW38" s="292"/>
      <c r="AX38" s="292"/>
      <c r="AY38" s="291"/>
      <c r="AZ38" s="291"/>
      <c r="BA38" s="291"/>
      <c r="BB38" s="291"/>
      <c r="BC38" s="291"/>
    </row>
    <row r="39" spans="2:57" ht="24.75" customHeight="1" x14ac:dyDescent="0.2">
      <c r="B39" s="805" t="s">
        <v>162</v>
      </c>
      <c r="C39" s="805"/>
      <c r="D39" s="80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292"/>
      <c r="AO39" s="292"/>
      <c r="AP39" s="292"/>
      <c r="AQ39" s="292"/>
      <c r="AR39" s="292"/>
      <c r="AS39" s="292"/>
      <c r="AT39" s="292"/>
      <c r="AU39" s="292"/>
      <c r="AV39" s="292"/>
      <c r="AW39" s="292"/>
      <c r="AX39" s="292"/>
      <c r="AY39" s="291"/>
      <c r="AZ39" s="291"/>
      <c r="BA39" s="291"/>
      <c r="BB39" s="291"/>
      <c r="BC39" s="291"/>
    </row>
    <row r="40" spans="2:57" ht="18.75" customHeight="1" x14ac:dyDescent="0.2">
      <c r="B40" s="806" t="s">
        <v>155</v>
      </c>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7"/>
      <c r="AM40" s="807"/>
      <c r="AN40" s="293"/>
      <c r="AO40" s="290"/>
      <c r="AP40" s="291"/>
      <c r="AQ40" s="294"/>
      <c r="AR40" s="294"/>
      <c r="AS40" s="2"/>
      <c r="AT40" s="2"/>
    </row>
    <row r="41" spans="2:57" s="3" customFormat="1" ht="30" customHeight="1" x14ac:dyDescent="0.2">
      <c r="B41" s="809" t="s">
        <v>8</v>
      </c>
      <c r="C41" s="810"/>
      <c r="D41" s="811" t="s">
        <v>192</v>
      </c>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811"/>
      <c r="AJ41" s="811"/>
      <c r="AK41" s="332"/>
      <c r="AL41" s="333"/>
      <c r="AM41" s="295"/>
      <c r="AN41" s="295"/>
      <c r="AO41" s="295"/>
      <c r="AP41" s="295"/>
      <c r="AQ41" s="295"/>
      <c r="AR41" s="295"/>
      <c r="AS41" s="295"/>
      <c r="AT41" s="295"/>
      <c r="AU41" s="295"/>
      <c r="AV41" s="295"/>
      <c r="AW41" s="295"/>
      <c r="AX41" s="295"/>
      <c r="AY41" s="295"/>
      <c r="AZ41" s="295"/>
      <c r="BA41" s="295"/>
      <c r="BB41" s="295"/>
      <c r="BC41" s="295"/>
    </row>
    <row r="42" spans="2:57" s="3" customFormat="1" ht="30" customHeight="1" x14ac:dyDescent="0.2">
      <c r="B42" s="812" t="s">
        <v>8</v>
      </c>
      <c r="C42" s="813"/>
      <c r="D42" s="814" t="s">
        <v>193</v>
      </c>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334"/>
      <c r="AL42" s="335"/>
      <c r="AM42" s="336"/>
      <c r="AN42" s="295"/>
      <c r="AO42" s="295"/>
      <c r="AP42" s="295"/>
      <c r="AQ42" s="295"/>
      <c r="AR42" s="295"/>
      <c r="AS42" s="295"/>
      <c r="AT42" s="295"/>
      <c r="AU42" s="295"/>
      <c r="AV42" s="295"/>
      <c r="AW42" s="295"/>
      <c r="AX42" s="295"/>
      <c r="AY42" s="295"/>
      <c r="AZ42" s="295"/>
      <c r="BA42" s="295"/>
      <c r="BB42" s="295"/>
      <c r="BC42" s="295"/>
    </row>
    <row r="43" spans="2:57" s="3" customFormat="1" ht="26.25" customHeight="1" x14ac:dyDescent="0.2">
      <c r="B43" s="337"/>
      <c r="C43" s="331"/>
      <c r="D43" s="815" t="s">
        <v>194</v>
      </c>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340"/>
      <c r="AL43" s="339"/>
      <c r="AM43" s="338"/>
      <c r="AN43" s="295"/>
      <c r="AO43" s="295"/>
      <c r="AP43" s="295"/>
      <c r="AQ43" s="295"/>
      <c r="AR43" s="295"/>
      <c r="AS43" s="295"/>
      <c r="AT43" s="295"/>
      <c r="AU43" s="295"/>
      <c r="AV43" s="295"/>
      <c r="AW43" s="295"/>
      <c r="AX43" s="295"/>
      <c r="AY43" s="295"/>
      <c r="AZ43" s="295"/>
      <c r="BA43" s="295"/>
      <c r="BB43" s="295"/>
      <c r="BC43" s="295"/>
    </row>
    <row r="44" spans="2:57" s="3" customFormat="1" ht="30" customHeight="1" x14ac:dyDescent="0.2">
      <c r="B44" s="520"/>
      <c r="C44" s="521"/>
      <c r="D44" s="808" t="s">
        <v>181</v>
      </c>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522"/>
      <c r="AL44" s="517"/>
      <c r="AM44" s="338"/>
      <c r="AN44" s="174"/>
      <c r="AO44" s="296"/>
      <c r="AP44" s="296"/>
      <c r="AQ44" s="296"/>
      <c r="AR44" s="296"/>
      <c r="AS44" s="296"/>
      <c r="AT44" s="296"/>
      <c r="AU44" s="296"/>
      <c r="AV44" s="296"/>
    </row>
    <row r="45" spans="2:57" s="25" customFormat="1" ht="40.5" customHeight="1" x14ac:dyDescent="0.2">
      <c r="B45" s="220"/>
      <c r="C45" s="220"/>
      <c r="D45" s="220"/>
      <c r="E45" s="220"/>
      <c r="F45" s="220"/>
      <c r="G45" s="220"/>
      <c r="H45" s="220"/>
      <c r="I45" s="220"/>
      <c r="J45" s="220"/>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2"/>
      <c r="AN45" s="223"/>
      <c r="AO45" s="224"/>
      <c r="AP45" s="224"/>
    </row>
    <row r="46" spans="2:57" s="25" customFormat="1" ht="22.5" customHeight="1" thickBot="1" x14ac:dyDescent="0.25">
      <c r="B46" s="210"/>
      <c r="C46" s="210"/>
      <c r="D46" s="210"/>
      <c r="E46" s="210"/>
      <c r="F46" s="210"/>
      <c r="G46" s="210"/>
      <c r="H46" s="210"/>
      <c r="I46" s="210"/>
      <c r="J46" s="210"/>
      <c r="K46" s="210"/>
      <c r="L46" s="210"/>
      <c r="M46" s="210"/>
      <c r="N46" s="210"/>
      <c r="O46" s="210"/>
      <c r="P46" s="210"/>
      <c r="Q46" s="210"/>
      <c r="R46" s="210"/>
      <c r="S46" s="212"/>
      <c r="T46" s="210"/>
      <c r="U46" s="212" t="s">
        <v>163</v>
      </c>
      <c r="V46" s="210"/>
      <c r="W46" s="210"/>
      <c r="X46" s="210"/>
      <c r="Y46" s="210"/>
      <c r="Z46" s="210"/>
      <c r="AA46" s="210"/>
      <c r="AB46" s="210"/>
      <c r="AC46" s="210"/>
      <c r="AD46" s="210"/>
      <c r="AE46" s="210"/>
      <c r="AF46" s="210"/>
      <c r="AG46" s="210"/>
      <c r="AH46" s="210"/>
      <c r="AI46" s="210"/>
      <c r="AJ46" s="213"/>
      <c r="AK46" s="213"/>
      <c r="AL46" s="212"/>
      <c r="AM46" s="214"/>
      <c r="AN46" s="214"/>
      <c r="AO46" s="214"/>
      <c r="AP46" s="214"/>
      <c r="AQ46" s="214"/>
      <c r="AR46" s="214"/>
      <c r="AS46" s="214"/>
      <c r="AT46" s="214"/>
      <c r="AU46" s="234"/>
      <c r="AV46" s="234"/>
      <c r="AW46" s="216"/>
      <c r="AX46" s="216"/>
      <c r="AY46" s="216"/>
      <c r="AZ46" s="216"/>
      <c r="BA46" s="216"/>
      <c r="BB46" s="216"/>
      <c r="BC46" s="216"/>
    </row>
    <row r="47" spans="2:57" s="7" customFormat="1" ht="66" customHeight="1" thickBot="1" x14ac:dyDescent="0.25">
      <c r="B47" s="801" t="s">
        <v>156</v>
      </c>
      <c r="C47" s="802"/>
      <c r="D47" s="802"/>
      <c r="E47" s="802"/>
      <c r="F47" s="802"/>
      <c r="G47" s="802"/>
      <c r="H47" s="802"/>
      <c r="I47" s="802"/>
      <c r="J47" s="802"/>
      <c r="K47" s="802"/>
      <c r="L47" s="802"/>
      <c r="M47" s="802"/>
      <c r="N47" s="802"/>
      <c r="O47" s="802"/>
      <c r="P47" s="802"/>
      <c r="Q47" s="802"/>
      <c r="R47" s="802"/>
      <c r="S47" s="802"/>
      <c r="T47" s="803"/>
      <c r="U47" s="804">
        <f>IF(U37="","",ROUNDDOWN(U37,-3))</f>
        <v>0</v>
      </c>
      <c r="V47" s="804"/>
      <c r="W47" s="804"/>
      <c r="X47" s="804"/>
      <c r="Y47" s="804"/>
      <c r="Z47" s="804"/>
      <c r="AA47" s="804"/>
      <c r="AB47" s="804"/>
      <c r="AC47" s="804"/>
      <c r="AD47" s="804"/>
      <c r="AE47" s="804"/>
      <c r="AF47" s="804"/>
      <c r="AG47" s="804"/>
      <c r="AH47" s="804"/>
      <c r="AI47" s="804"/>
      <c r="AJ47" s="791" t="s">
        <v>89</v>
      </c>
      <c r="AK47" s="792"/>
      <c r="AL47" s="6"/>
      <c r="AM47" s="207"/>
      <c r="AN47" s="207"/>
      <c r="AO47" s="207"/>
      <c r="AP47" s="207"/>
      <c r="AQ47" s="207"/>
      <c r="AR47" s="207"/>
      <c r="AS47" s="207"/>
      <c r="AT47" s="207"/>
    </row>
    <row r="48" spans="2:57" s="3" customFormat="1" ht="18.75" customHeight="1" x14ac:dyDescent="0.2">
      <c r="B48" s="11"/>
      <c r="C48" s="11"/>
      <c r="D48" s="11"/>
      <c r="E48" s="11"/>
      <c r="F48" s="11"/>
      <c r="G48" s="11"/>
      <c r="AJ48" s="174"/>
      <c r="AK48" s="174"/>
      <c r="AL48" s="174"/>
      <c r="AM48" s="175"/>
      <c r="AN48" s="175"/>
      <c r="AO48" s="175"/>
      <c r="AP48" s="175"/>
      <c r="AQ48" s="175"/>
      <c r="AR48" s="175"/>
      <c r="AS48" s="175"/>
      <c r="AT48" s="175"/>
    </row>
    <row r="49" spans="2:46" s="3" customFormat="1" ht="18" customHeight="1" x14ac:dyDescent="0.2">
      <c r="B49" s="11"/>
      <c r="C49" s="11"/>
      <c r="D49" s="11"/>
      <c r="E49" s="11"/>
      <c r="F49" s="11"/>
      <c r="G49" s="11"/>
      <c r="AJ49" s="174"/>
      <c r="AK49" s="174"/>
      <c r="AL49" s="174"/>
      <c r="AM49" s="175"/>
      <c r="AN49" s="175"/>
      <c r="AO49" s="175"/>
      <c r="AP49" s="175"/>
      <c r="AQ49" s="175"/>
      <c r="AR49" s="175"/>
      <c r="AS49" s="175"/>
      <c r="AT49" s="175"/>
    </row>
    <row r="50" spans="2:46" s="3" customFormat="1" ht="18" customHeight="1" x14ac:dyDescent="0.2">
      <c r="B50" s="11"/>
      <c r="C50" s="11"/>
      <c r="D50" s="11"/>
      <c r="E50" s="11"/>
      <c r="F50" s="11"/>
      <c r="G50" s="11"/>
      <c r="AJ50" s="174"/>
      <c r="AK50" s="174"/>
      <c r="AL50" s="174"/>
      <c r="AM50" s="175"/>
      <c r="AN50" s="175"/>
      <c r="AO50" s="175"/>
      <c r="AP50" s="175"/>
      <c r="AQ50" s="175"/>
      <c r="AR50" s="175"/>
      <c r="AS50" s="175"/>
      <c r="AT50" s="175"/>
    </row>
    <row r="51" spans="2:46" s="3" customFormat="1" ht="18" customHeight="1" x14ac:dyDescent="0.2">
      <c r="B51" s="11"/>
      <c r="C51" s="11"/>
      <c r="D51" s="11"/>
      <c r="E51" s="11"/>
      <c r="F51" s="11"/>
      <c r="G51" s="11"/>
      <c r="AJ51" s="174"/>
      <c r="AK51" s="174"/>
      <c r="AL51" s="174"/>
      <c r="AM51" s="175"/>
      <c r="AN51" s="175"/>
      <c r="AO51" s="175"/>
      <c r="AP51" s="175"/>
      <c r="AQ51" s="175"/>
      <c r="AR51" s="175"/>
      <c r="AS51" s="175"/>
      <c r="AT51" s="175"/>
    </row>
    <row r="52" spans="2:46" s="3" customFormat="1" ht="18" customHeight="1" x14ac:dyDescent="0.2">
      <c r="B52" s="11"/>
      <c r="C52" s="11"/>
      <c r="D52" s="11"/>
      <c r="E52" s="11"/>
      <c r="F52" s="11"/>
      <c r="G52" s="11"/>
      <c r="AJ52" s="174"/>
      <c r="AK52" s="174"/>
      <c r="AL52" s="174"/>
      <c r="AM52" s="175"/>
      <c r="AN52" s="175"/>
      <c r="AO52" s="175"/>
      <c r="AP52" s="175"/>
      <c r="AQ52" s="175"/>
      <c r="AR52" s="175"/>
      <c r="AS52" s="175"/>
      <c r="AT52" s="175"/>
    </row>
  </sheetData>
  <sheetProtection algorithmName="SHA-512" hashValue="0E9wISt4F102SxcYsxL4HL3RIsUeqTsGMi917iafPj/nD++udpORdy/23HjfSPXfe9Lc/XofnwqDTG3ocsd7zg==" saltValue="Y5Mw8jpvlGleNicNFCtuzA==" spinCount="100000" sheet="1" objects="1" scenarios="1"/>
  <mergeCells count="47">
    <mergeCell ref="P21:Q21"/>
    <mergeCell ref="B23:J23"/>
    <mergeCell ref="B21:J21"/>
    <mergeCell ref="R21:BC21"/>
    <mergeCell ref="AJ2:BB2"/>
    <mergeCell ref="B12:J12"/>
    <mergeCell ref="L12:O12"/>
    <mergeCell ref="L10:U10"/>
    <mergeCell ref="W10:BC10"/>
    <mergeCell ref="B10:K10"/>
    <mergeCell ref="AJ1:BB1"/>
    <mergeCell ref="B47:T47"/>
    <mergeCell ref="U47:AI47"/>
    <mergeCell ref="AJ47:AK47"/>
    <mergeCell ref="B39:AM39"/>
    <mergeCell ref="B40:AM40"/>
    <mergeCell ref="D44:AJ44"/>
    <mergeCell ref="B41:C41"/>
    <mergeCell ref="D41:AJ41"/>
    <mergeCell ref="B42:C42"/>
    <mergeCell ref="D42:AJ42"/>
    <mergeCell ref="D43:AJ43"/>
    <mergeCell ref="A3:BC3"/>
    <mergeCell ref="B7:J7"/>
    <mergeCell ref="Q8:AA8"/>
    <mergeCell ref="B37:T37"/>
    <mergeCell ref="U37:AI37"/>
    <mergeCell ref="AJ37:AK37"/>
    <mergeCell ref="AU37:AV37"/>
    <mergeCell ref="AV27:AY27"/>
    <mergeCell ref="L27:AU27"/>
    <mergeCell ref="BD13:BE13"/>
    <mergeCell ref="B14:J14"/>
    <mergeCell ref="B16:J16"/>
    <mergeCell ref="M23:AC23"/>
    <mergeCell ref="BD17:BE17"/>
    <mergeCell ref="BD18:BE18"/>
    <mergeCell ref="B19:J19"/>
    <mergeCell ref="L19:O19"/>
    <mergeCell ref="R16:BC16"/>
    <mergeCell ref="L16:O16"/>
    <mergeCell ref="P16:Q16"/>
    <mergeCell ref="P19:Q19"/>
    <mergeCell ref="BD20:BE20"/>
    <mergeCell ref="AE23:AU23"/>
    <mergeCell ref="R19:BC19"/>
    <mergeCell ref="L21:O21"/>
  </mergeCells>
  <phoneticPr fontId="3"/>
  <conditionalFormatting sqref="L12:O12">
    <cfRule type="expression" dxfId="42" priority="23" stopIfTrue="1">
      <formula>#REF!=""</formula>
    </cfRule>
  </conditionalFormatting>
  <conditionalFormatting sqref="U7 AD7 AJ7 AP7 L7:L8">
    <cfRule type="expression" dxfId="41" priority="22" stopIfTrue="1">
      <formula>AND($L$7="□",$U$7="□",$AD$7="□",$AJ$7="□",$AP$7="□",$L$8="□")</formula>
    </cfRule>
  </conditionalFormatting>
  <conditionalFormatting sqref="Q8:AA8">
    <cfRule type="expression" dxfId="40" priority="21" stopIfTrue="1">
      <formula>AND($L$8="■",$Q$8="")</formula>
    </cfRule>
  </conditionalFormatting>
  <conditionalFormatting sqref="L10 L12">
    <cfRule type="expression" dxfId="39" priority="20" stopIfTrue="1">
      <formula>L10=""</formula>
    </cfRule>
  </conditionalFormatting>
  <conditionalFormatting sqref="L14 U14">
    <cfRule type="expression" dxfId="38" priority="19" stopIfTrue="1">
      <formula>AND($L$14="□",$U$14="□")</formula>
    </cfRule>
  </conditionalFormatting>
  <conditionalFormatting sqref="L23 AD23">
    <cfRule type="expression" dxfId="37" priority="18" stopIfTrue="1">
      <formula>AND($L$23="□",$AD$23="□")</formula>
    </cfRule>
  </conditionalFormatting>
  <conditionalFormatting sqref="L23:AC23">
    <cfRule type="expression" dxfId="36" priority="14" stopIfTrue="1">
      <formula>$AD$23="■"</formula>
    </cfRule>
    <cfRule type="expression" dxfId="35" priority="17" stopIfTrue="1">
      <formula>OR($L$12=7,$L$12=8)</formula>
    </cfRule>
  </conditionalFormatting>
  <conditionalFormatting sqref="AD23:AU23">
    <cfRule type="expression" dxfId="34" priority="16" stopIfTrue="1">
      <formula>$L$23="■"</formula>
    </cfRule>
  </conditionalFormatting>
  <conditionalFormatting sqref="AV27:AY27">
    <cfRule type="expression" dxfId="33" priority="9" stopIfTrue="1">
      <formula>$AV$27="□"</formula>
    </cfRule>
  </conditionalFormatting>
  <conditionalFormatting sqref="B41:C42">
    <cfRule type="expression" dxfId="32" priority="5" stopIfTrue="1">
      <formula>AND($B$41="□",$B$42="□")</formula>
    </cfRule>
  </conditionalFormatting>
  <conditionalFormatting sqref="L21:O21">
    <cfRule type="expression" dxfId="31" priority="4">
      <formula>$L$21=""</formula>
    </cfRule>
  </conditionalFormatting>
  <conditionalFormatting sqref="B43">
    <cfRule type="expression" dxfId="30" priority="3">
      <formula>AND($N$6="□",$W$6="□",$AF$6="□",$AL$6="□",$AR$6="□",$N$7="□")</formula>
    </cfRule>
  </conditionalFormatting>
  <conditionalFormatting sqref="B42:AK44">
    <cfRule type="expression" dxfId="29" priority="2">
      <formula>$B$41="■"</formula>
    </cfRule>
  </conditionalFormatting>
  <conditionalFormatting sqref="B41:AK41">
    <cfRule type="expression" dxfId="28" priority="1">
      <formula>$B$42="■"</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U14 L14 AV27:AY27 B41:B42"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7:AI47 U37:AI3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8" zoomScaleNormal="100" zoomScaleSheetLayoutView="58" workbookViewId="0">
      <selection activeCell="K7" sqref="K7:L7"/>
    </sheetView>
  </sheetViews>
  <sheetFormatPr defaultColWidth="9" defaultRowHeight="13" x14ac:dyDescent="0.2"/>
  <cols>
    <col min="1" max="1" width="7.26953125" style="20" bestFit="1" customWidth="1"/>
    <col min="2" max="2" width="9.08984375" style="20" customWidth="1"/>
    <col min="3" max="3" width="11.26953125" style="20" customWidth="1"/>
    <col min="4" max="4" width="18.90625" style="20" customWidth="1"/>
    <col min="5" max="5" width="7.90625" style="20" customWidth="1"/>
    <col min="6" max="6" width="7.6328125" style="20" customWidth="1"/>
    <col min="7" max="7" width="3" style="20" bestFit="1" customWidth="1"/>
    <col min="8" max="8" width="7.6328125" style="20" customWidth="1"/>
    <col min="9" max="9" width="2.36328125" style="20" bestFit="1" customWidth="1"/>
    <col min="10" max="10" width="8.6328125" style="20" customWidth="1"/>
    <col min="11" max="11" width="7.08984375" style="20" customWidth="1"/>
    <col min="12" max="12" width="11" style="20" customWidth="1"/>
    <col min="13" max="13" width="7.08984375" style="20" customWidth="1"/>
    <col min="14" max="14" width="10.90625" style="20" customWidth="1"/>
    <col min="15" max="15" width="7.08984375" style="20" customWidth="1"/>
    <col min="16" max="16" width="10.90625" style="20" customWidth="1"/>
    <col min="17" max="17" width="7.08984375" style="20" customWidth="1"/>
    <col min="18" max="18" width="10.90625" style="20" customWidth="1"/>
    <col min="19" max="19" width="7.08984375" style="20" customWidth="1"/>
    <col min="20" max="20" width="10.90625" style="20" customWidth="1"/>
    <col min="21" max="21" width="7.08984375" style="20" customWidth="1"/>
    <col min="22" max="22" width="10.90625" style="20" customWidth="1"/>
    <col min="23" max="23" width="7.08984375" style="20" customWidth="1"/>
    <col min="24" max="24" width="10.90625" style="20" customWidth="1"/>
    <col min="25" max="25" width="7.08984375" style="20" customWidth="1"/>
    <col min="26" max="26" width="10.90625" style="20" customWidth="1"/>
    <col min="27" max="27" width="7.08984375" style="20" customWidth="1"/>
    <col min="28" max="28" width="10.90625" style="20" customWidth="1"/>
    <col min="29" max="29" width="7.08984375" style="20" customWidth="1"/>
    <col min="30" max="30" width="10.90625" style="20" customWidth="1"/>
    <col min="31" max="31" width="2.453125" style="29" customWidth="1"/>
    <col min="32" max="33" width="17.453125" style="20" customWidth="1"/>
    <col min="34" max="63" width="2.6328125" style="20" customWidth="1"/>
    <col min="64" max="16384" width="9" style="20"/>
  </cols>
  <sheetData>
    <row r="1" spans="2:33" s="10" customFormat="1" ht="18.75" customHeight="1" x14ac:dyDescent="0.2">
      <c r="B1" s="9" t="s">
        <v>170</v>
      </c>
      <c r="C1" s="9"/>
      <c r="D1" s="9"/>
      <c r="E1" s="9"/>
      <c r="F1" s="9"/>
      <c r="G1" s="9"/>
      <c r="H1" s="9"/>
      <c r="I1" s="9"/>
      <c r="J1" s="9"/>
      <c r="K1" s="9"/>
      <c r="L1" s="9"/>
      <c r="M1" s="9"/>
      <c r="N1" s="9"/>
      <c r="O1" s="9"/>
      <c r="P1" s="9"/>
      <c r="Q1" s="9"/>
      <c r="R1" s="9"/>
      <c r="S1" s="9"/>
      <c r="T1" s="9"/>
      <c r="U1" s="9"/>
      <c r="V1" s="9"/>
      <c r="W1" s="9"/>
      <c r="X1" s="373" t="str">
        <f>'様式第１｜交付申請書'!$BM$2</f>
        <v>事業番号</v>
      </c>
      <c r="Y1" s="374"/>
      <c r="Z1" s="800" t="str">
        <f>'様式第１｜交付申請書'!$BO$2&amp;""</f>
        <v/>
      </c>
      <c r="AA1" s="800"/>
      <c r="AB1" s="800"/>
      <c r="AC1" s="800"/>
      <c r="AD1" s="800"/>
      <c r="AE1" s="800"/>
      <c r="AF1" s="800"/>
      <c r="AG1" s="176"/>
    </row>
    <row r="2" spans="2:33" s="10" customFormat="1" ht="18.75" customHeight="1" x14ac:dyDescent="0.2">
      <c r="B2" s="9"/>
      <c r="C2" s="9"/>
      <c r="D2" s="9"/>
      <c r="E2" s="9"/>
      <c r="F2" s="9"/>
      <c r="G2" s="9"/>
      <c r="H2" s="9"/>
      <c r="I2" s="9"/>
      <c r="J2" s="9"/>
      <c r="K2" s="9"/>
      <c r="L2" s="9"/>
      <c r="M2" s="9"/>
      <c r="N2" s="9"/>
      <c r="O2" s="9"/>
      <c r="P2" s="9"/>
      <c r="Q2" s="9"/>
      <c r="R2" s="9"/>
      <c r="S2" s="9"/>
      <c r="T2" s="9"/>
      <c r="U2" s="9"/>
      <c r="V2" s="9"/>
      <c r="W2" s="9"/>
      <c r="X2" s="373" t="str">
        <f>'様式第１｜交付申請書'!$BM$3</f>
        <v>申請者名</v>
      </c>
      <c r="Y2" s="374"/>
      <c r="Z2" s="800" t="str">
        <f>'様式第１｜交付申請書'!$BO$3&amp;""</f>
        <v/>
      </c>
      <c r="AA2" s="800"/>
      <c r="AB2" s="800"/>
      <c r="AC2" s="800"/>
      <c r="AD2" s="800"/>
      <c r="AE2" s="800"/>
      <c r="AF2" s="800"/>
      <c r="AG2" s="354" t="str">
        <f>IF(OR('様式第１｜交付申請書'!BD15&lt;&gt;"",'様式第１｜交付申請書'!AJ55&lt;&gt;""),'様式第１｜交付申請書'!BD15&amp;RIGHT(TRIM('様式第１｜交付申請書'!N55&amp;'様式第１｜交付申請書'!Y55&amp;'様式第１｜交付申請書'!AJ55),4),"")</f>
        <v/>
      </c>
    </row>
    <row r="3" spans="2:33" s="10" customFormat="1" ht="20.25" customHeight="1" x14ac:dyDescent="0.2">
      <c r="B3" s="816" t="s">
        <v>54</v>
      </c>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row>
    <row r="4" spans="2:33" s="14" customFormat="1" ht="5.25" customHeight="1" collapsed="1" x14ac:dyDescent="0.25">
      <c r="B4" s="340"/>
      <c r="C4" s="342"/>
      <c r="D4" s="342"/>
      <c r="E4" s="342"/>
      <c r="F4" s="342"/>
      <c r="G4" s="342"/>
      <c r="H4" s="342"/>
      <c r="I4" s="342"/>
      <c r="J4" s="342"/>
      <c r="K4" s="344"/>
      <c r="L4" s="344"/>
      <c r="M4" s="344"/>
      <c r="N4" s="344"/>
      <c r="O4" s="344"/>
      <c r="P4" s="344"/>
      <c r="Q4" s="345"/>
      <c r="R4" s="345"/>
      <c r="S4" s="345"/>
      <c r="T4" s="345"/>
      <c r="U4" s="345"/>
      <c r="V4" s="345"/>
      <c r="W4" s="345"/>
      <c r="X4" s="345"/>
      <c r="Y4" s="345"/>
      <c r="Z4" s="345"/>
      <c r="AA4" s="345"/>
      <c r="AB4" s="345"/>
      <c r="AC4" s="345"/>
      <c r="AD4" s="345"/>
      <c r="AE4" s="346"/>
      <c r="AF4" s="347"/>
      <c r="AG4" s="344"/>
    </row>
    <row r="5" spans="2:33" s="21" customFormat="1" ht="19" collapsed="1" x14ac:dyDescent="0.25">
      <c r="B5" s="341" t="s">
        <v>165</v>
      </c>
      <c r="C5" s="342"/>
      <c r="D5" s="342"/>
      <c r="E5" s="342"/>
      <c r="F5" s="342"/>
      <c r="G5" s="342"/>
      <c r="H5" s="342"/>
      <c r="I5" s="342"/>
      <c r="J5" s="342"/>
      <c r="K5" s="365"/>
      <c r="L5" s="343" t="s">
        <v>159</v>
      </c>
      <c r="M5" s="344"/>
      <c r="N5" s="344"/>
      <c r="O5" s="364"/>
      <c r="P5" s="343" t="s">
        <v>7</v>
      </c>
      <c r="Q5" s="27"/>
      <c r="R5" s="27"/>
      <c r="S5" s="27"/>
      <c r="T5" s="27"/>
      <c r="U5" s="27"/>
      <c r="V5" s="27"/>
      <c r="W5" s="27"/>
      <c r="X5" s="27"/>
      <c r="Y5" s="27"/>
      <c r="Z5" s="27"/>
      <c r="AA5" s="27"/>
      <c r="AB5" s="27"/>
      <c r="AC5" s="27"/>
      <c r="AD5" s="27"/>
      <c r="AE5" s="28"/>
      <c r="AF5" s="46" t="s">
        <v>58</v>
      </c>
      <c r="AG5" s="22"/>
    </row>
    <row r="6" spans="2:33" s="14" customFormat="1" ht="5.25" customHeight="1" collapsed="1" x14ac:dyDescent="0.25">
      <c r="B6" s="340"/>
      <c r="C6" s="342"/>
      <c r="D6" s="342"/>
      <c r="E6" s="342"/>
      <c r="F6" s="342"/>
      <c r="G6" s="342"/>
      <c r="H6" s="342"/>
      <c r="I6" s="342"/>
      <c r="J6" s="342"/>
      <c r="K6" s="344"/>
      <c r="L6" s="344"/>
      <c r="M6" s="344"/>
      <c r="N6" s="344"/>
      <c r="O6" s="344"/>
      <c r="P6" s="344"/>
      <c r="Q6" s="345"/>
      <c r="R6" s="345"/>
      <c r="S6" s="345"/>
      <c r="T6" s="345"/>
      <c r="U6" s="345"/>
      <c r="V6" s="345"/>
      <c r="W6" s="345"/>
      <c r="X6" s="345"/>
      <c r="Y6" s="345"/>
      <c r="Z6" s="345"/>
      <c r="AA6" s="345"/>
      <c r="AB6" s="345"/>
      <c r="AC6" s="345"/>
      <c r="AD6" s="345"/>
      <c r="AE6" s="346"/>
      <c r="AF6" s="347"/>
      <c r="AG6" s="344"/>
    </row>
    <row r="7" spans="2:33" s="21" customFormat="1" ht="23.25" customHeight="1" x14ac:dyDescent="0.2">
      <c r="B7" s="872" t="s">
        <v>9</v>
      </c>
      <c r="C7" s="873"/>
      <c r="D7" s="873"/>
      <c r="E7" s="873"/>
      <c r="F7" s="873"/>
      <c r="G7" s="873"/>
      <c r="H7" s="873"/>
      <c r="I7" s="873"/>
      <c r="J7" s="873"/>
      <c r="K7" s="867"/>
      <c r="L7" s="867"/>
      <c r="M7" s="867"/>
      <c r="N7" s="867"/>
      <c r="O7" s="867"/>
      <c r="P7" s="867"/>
      <c r="Q7" s="867"/>
      <c r="R7" s="867"/>
      <c r="S7" s="867"/>
      <c r="T7" s="867"/>
      <c r="U7" s="867"/>
      <c r="V7" s="867"/>
      <c r="W7" s="867"/>
      <c r="X7" s="867"/>
      <c r="Y7" s="867"/>
      <c r="Z7" s="874"/>
      <c r="AA7" s="867"/>
      <c r="AB7" s="867"/>
      <c r="AC7" s="867"/>
      <c r="AD7" s="867"/>
      <c r="AE7" s="157"/>
      <c r="AF7" s="358" t="s">
        <v>53</v>
      </c>
      <c r="AG7" s="154" t="str">
        <f>IF(K7="","",COUNTA(K7:AD7))</f>
        <v/>
      </c>
    </row>
    <row r="8" spans="2:33" s="21" customFormat="1" ht="23.25" customHeight="1" thickBot="1" x14ac:dyDescent="0.25">
      <c r="B8" s="875" t="s">
        <v>46</v>
      </c>
      <c r="C8" s="876"/>
      <c r="D8" s="876"/>
      <c r="E8" s="876"/>
      <c r="F8" s="876"/>
      <c r="G8" s="876"/>
      <c r="H8" s="876"/>
      <c r="I8" s="876"/>
      <c r="J8" s="876"/>
      <c r="K8" s="868"/>
      <c r="L8" s="868"/>
      <c r="M8" s="868"/>
      <c r="N8" s="868"/>
      <c r="O8" s="868"/>
      <c r="P8" s="868"/>
      <c r="Q8" s="868"/>
      <c r="R8" s="868"/>
      <c r="S8" s="868"/>
      <c r="T8" s="868"/>
      <c r="U8" s="868"/>
      <c r="V8" s="868"/>
      <c r="W8" s="868"/>
      <c r="X8" s="868"/>
      <c r="Y8" s="868"/>
      <c r="Z8" s="869"/>
      <c r="AA8" s="868"/>
      <c r="AB8" s="868"/>
      <c r="AC8" s="868"/>
      <c r="AD8" s="868"/>
      <c r="AE8" s="157"/>
      <c r="AF8" s="358" t="s">
        <v>14</v>
      </c>
      <c r="AG8" s="154" t="str">
        <f>IF(K8="","",SUM(K8:AD8))</f>
        <v/>
      </c>
    </row>
    <row r="9" spans="2:33" s="21" customFormat="1" ht="24" customHeight="1" thickTop="1" x14ac:dyDescent="0.25">
      <c r="B9" s="877" t="s">
        <v>96</v>
      </c>
      <c r="C9" s="877"/>
      <c r="D9" s="877"/>
      <c r="E9" s="877"/>
      <c r="F9" s="877"/>
      <c r="G9" s="877"/>
      <c r="H9" s="877"/>
      <c r="I9" s="877"/>
      <c r="J9" s="877"/>
      <c r="K9" s="856">
        <f>SUM(L69:L70)</f>
        <v>0</v>
      </c>
      <c r="L9" s="857"/>
      <c r="M9" s="856">
        <f>SUM(N69:N70)</f>
        <v>0</v>
      </c>
      <c r="N9" s="857"/>
      <c r="O9" s="856">
        <f>SUM(P69:P70)</f>
        <v>0</v>
      </c>
      <c r="P9" s="857"/>
      <c r="Q9" s="878">
        <f>SUM(R69:R70)</f>
        <v>0</v>
      </c>
      <c r="R9" s="879"/>
      <c r="S9" s="856">
        <f>SUM(T69:T70)</f>
        <v>0</v>
      </c>
      <c r="T9" s="857"/>
      <c r="U9" s="856">
        <f>SUM(V69:V70)</f>
        <v>0</v>
      </c>
      <c r="V9" s="857"/>
      <c r="W9" s="856">
        <f>SUM(X69:X70)</f>
        <v>0</v>
      </c>
      <c r="X9" s="857"/>
      <c r="Y9" s="870">
        <f>SUM(Z69:Z70)</f>
        <v>0</v>
      </c>
      <c r="Z9" s="871"/>
      <c r="AA9" s="857">
        <f>SUM(AB69:AB70)</f>
        <v>0</v>
      </c>
      <c r="AB9" s="857"/>
      <c r="AC9" s="857">
        <f>SUM(AD69:AD70)</f>
        <v>0</v>
      </c>
      <c r="AD9" s="857"/>
      <c r="AE9" s="32"/>
      <c r="AF9" s="46"/>
      <c r="AG9" s="22"/>
    </row>
    <row r="10" spans="2:33" s="21" customFormat="1" ht="24" customHeight="1" x14ac:dyDescent="0.25">
      <c r="B10" s="877" t="s">
        <v>97</v>
      </c>
      <c r="C10" s="877"/>
      <c r="D10" s="877"/>
      <c r="E10" s="877"/>
      <c r="F10" s="877"/>
      <c r="G10" s="877"/>
      <c r="H10" s="877"/>
      <c r="I10" s="877"/>
      <c r="J10" s="877"/>
      <c r="K10" s="856">
        <f>SUM(L112:L113)</f>
        <v>0</v>
      </c>
      <c r="L10" s="857"/>
      <c r="M10" s="856">
        <f>SUM(N112:N113)</f>
        <v>0</v>
      </c>
      <c r="N10" s="857"/>
      <c r="O10" s="856">
        <f>SUM(P112:P113)</f>
        <v>0</v>
      </c>
      <c r="P10" s="857"/>
      <c r="Q10" s="878">
        <f>SUM(R112:R113)</f>
        <v>0</v>
      </c>
      <c r="R10" s="879"/>
      <c r="S10" s="856">
        <f>SUM(T112:T113)</f>
        <v>0</v>
      </c>
      <c r="T10" s="857"/>
      <c r="U10" s="856">
        <f>SUM(V112:V113)</f>
        <v>0</v>
      </c>
      <c r="V10" s="857"/>
      <c r="W10" s="856">
        <f>SUM(X112:X113)</f>
        <v>0</v>
      </c>
      <c r="X10" s="857"/>
      <c r="Y10" s="870">
        <f>SUM(Z112:Z113)</f>
        <v>0</v>
      </c>
      <c r="Z10" s="871"/>
      <c r="AA10" s="857">
        <f>SUM(AB112:AB113)</f>
        <v>0</v>
      </c>
      <c r="AB10" s="857"/>
      <c r="AC10" s="857">
        <f>SUM(AD112:AD113)</f>
        <v>0</v>
      </c>
      <c r="AD10" s="857"/>
      <c r="AE10" s="32"/>
      <c r="AF10" s="46"/>
      <c r="AG10" s="22"/>
    </row>
    <row r="11" spans="2:33" s="21" customFormat="1" ht="24" customHeight="1" x14ac:dyDescent="0.25">
      <c r="B11" s="877" t="s">
        <v>182</v>
      </c>
      <c r="C11" s="877"/>
      <c r="D11" s="877"/>
      <c r="E11" s="877"/>
      <c r="F11" s="877"/>
      <c r="G11" s="877"/>
      <c r="H11" s="877"/>
      <c r="I11" s="877"/>
      <c r="J11" s="877"/>
      <c r="K11" s="856">
        <f>SUM(L118:L121)</f>
        <v>0</v>
      </c>
      <c r="L11" s="857"/>
      <c r="M11" s="856">
        <f>SUM(N118:N121)</f>
        <v>0</v>
      </c>
      <c r="N11" s="857"/>
      <c r="O11" s="856">
        <f>SUM(P118:P121)</f>
        <v>0</v>
      </c>
      <c r="P11" s="857"/>
      <c r="Q11" s="856">
        <f>SUM(R118:R121)</f>
        <v>0</v>
      </c>
      <c r="R11" s="857"/>
      <c r="S11" s="856">
        <f>SUM(T118:T121)</f>
        <v>0</v>
      </c>
      <c r="T11" s="857"/>
      <c r="U11" s="856">
        <f>SUM(V118:V121)</f>
        <v>0</v>
      </c>
      <c r="V11" s="857"/>
      <c r="W11" s="856">
        <f>SUM(X118:X121)</f>
        <v>0</v>
      </c>
      <c r="X11" s="857"/>
      <c r="Y11" s="856">
        <f>SUM(Z118:Z121)</f>
        <v>0</v>
      </c>
      <c r="Z11" s="857"/>
      <c r="AA11" s="856">
        <f>SUM(AB118:AB121)</f>
        <v>0</v>
      </c>
      <c r="AB11" s="857"/>
      <c r="AC11" s="856">
        <f>SUM(AD118:AD121)</f>
        <v>0</v>
      </c>
      <c r="AD11" s="857"/>
      <c r="AE11" s="32"/>
      <c r="AF11" s="46"/>
      <c r="AG11" s="22"/>
    </row>
    <row r="12" spans="2:33" s="21" customFormat="1" ht="24" customHeight="1" x14ac:dyDescent="0.25">
      <c r="B12" s="880" t="s">
        <v>134</v>
      </c>
      <c r="C12" s="880"/>
      <c r="D12" s="880"/>
      <c r="E12" s="880"/>
      <c r="F12" s="880"/>
      <c r="G12" s="880"/>
      <c r="H12" s="880"/>
      <c r="I12" s="880"/>
      <c r="J12" s="880"/>
      <c r="K12" s="856">
        <f>SUM(K9:L11)</f>
        <v>0</v>
      </c>
      <c r="L12" s="857"/>
      <c r="M12" s="856">
        <f>SUM(M9:N11)</f>
        <v>0</v>
      </c>
      <c r="N12" s="857"/>
      <c r="O12" s="856">
        <f>SUM(O9:P11)</f>
        <v>0</v>
      </c>
      <c r="P12" s="857"/>
      <c r="Q12" s="878">
        <f>SUM(Q9:R11)</f>
        <v>0</v>
      </c>
      <c r="R12" s="879"/>
      <c r="S12" s="856">
        <f>SUM(S9:T11)</f>
        <v>0</v>
      </c>
      <c r="T12" s="857"/>
      <c r="U12" s="856">
        <f>SUM(U9:V11)</f>
        <v>0</v>
      </c>
      <c r="V12" s="857"/>
      <c r="W12" s="856">
        <f>SUM(W9:X11)</f>
        <v>0</v>
      </c>
      <c r="X12" s="857"/>
      <c r="Y12" s="870">
        <f>SUM(Y9:Z11)</f>
        <v>0</v>
      </c>
      <c r="Z12" s="871"/>
      <c r="AA12" s="857">
        <f>SUM(AA9:AB11)</f>
        <v>0</v>
      </c>
      <c r="AB12" s="857"/>
      <c r="AC12" s="857">
        <f>SUM(AC9:AD11)</f>
        <v>0</v>
      </c>
      <c r="AD12" s="857"/>
      <c r="AE12" s="32"/>
      <c r="AF12" s="46"/>
      <c r="AG12" s="22"/>
    </row>
    <row r="13" spans="2:33" s="21" customFormat="1" ht="24" customHeight="1" thickBot="1" x14ac:dyDescent="0.3">
      <c r="B13" s="880" t="s">
        <v>184</v>
      </c>
      <c r="C13" s="880"/>
      <c r="D13" s="880"/>
      <c r="E13" s="880"/>
      <c r="F13" s="880"/>
      <c r="G13" s="880"/>
      <c r="H13" s="880"/>
      <c r="I13" s="880"/>
      <c r="J13" s="880"/>
      <c r="K13" s="856">
        <f>ROUNDDOWN(K12/3,0)</f>
        <v>0</v>
      </c>
      <c r="L13" s="857"/>
      <c r="M13" s="856">
        <f>ROUNDDOWN(M12/3,0)</f>
        <v>0</v>
      </c>
      <c r="N13" s="857"/>
      <c r="O13" s="856">
        <f>ROUNDDOWN(O12/3,0)</f>
        <v>0</v>
      </c>
      <c r="P13" s="857"/>
      <c r="Q13" s="878">
        <f>ROUNDDOWN(Q12/3,0)</f>
        <v>0</v>
      </c>
      <c r="R13" s="879"/>
      <c r="S13" s="856">
        <f>ROUNDDOWN(S12/3,0)</f>
        <v>0</v>
      </c>
      <c r="T13" s="857"/>
      <c r="U13" s="856">
        <f>ROUNDDOWN(U12/3,0)</f>
        <v>0</v>
      </c>
      <c r="V13" s="857"/>
      <c r="W13" s="856">
        <f>ROUNDDOWN(W12/3,0)</f>
        <v>0</v>
      </c>
      <c r="X13" s="857"/>
      <c r="Y13" s="870">
        <f>ROUNDDOWN(Y12/3,0)</f>
        <v>0</v>
      </c>
      <c r="Z13" s="871"/>
      <c r="AA13" s="857">
        <f>ROUNDDOWN(AA12/3,0)</f>
        <v>0</v>
      </c>
      <c r="AB13" s="857"/>
      <c r="AC13" s="857">
        <f>ROUNDDOWN(AC12/3,0)</f>
        <v>0</v>
      </c>
      <c r="AD13" s="857"/>
      <c r="AE13" s="32"/>
      <c r="AF13" s="46"/>
      <c r="AG13" s="22"/>
    </row>
    <row r="14" spans="2:33" s="21" customFormat="1" ht="34.5" customHeight="1" thickTop="1" thickBot="1" x14ac:dyDescent="0.3">
      <c r="B14" s="890" t="s">
        <v>135</v>
      </c>
      <c r="C14" s="891"/>
      <c r="D14" s="891"/>
      <c r="E14" s="891"/>
      <c r="F14" s="891"/>
      <c r="G14" s="891"/>
      <c r="H14" s="891"/>
      <c r="I14" s="891"/>
      <c r="J14" s="892"/>
      <c r="K14" s="884">
        <f>MIN(K13,150000)</f>
        <v>0</v>
      </c>
      <c r="L14" s="888"/>
      <c r="M14" s="884">
        <f>MIN(M13,150000)</f>
        <v>0</v>
      </c>
      <c r="N14" s="888"/>
      <c r="O14" s="884">
        <f>MIN(O13,150000)</f>
        <v>0</v>
      </c>
      <c r="P14" s="888"/>
      <c r="Q14" s="893">
        <f>MIN(Q13,150000)</f>
        <v>0</v>
      </c>
      <c r="R14" s="894"/>
      <c r="S14" s="884">
        <f>MIN(S13,150000)</f>
        <v>0</v>
      </c>
      <c r="T14" s="888"/>
      <c r="U14" s="884">
        <f>MIN(U13,150000)</f>
        <v>0</v>
      </c>
      <c r="V14" s="888"/>
      <c r="W14" s="884">
        <f>MIN(W13,150000)</f>
        <v>0</v>
      </c>
      <c r="X14" s="888"/>
      <c r="Y14" s="884">
        <f>MIN(Y13,150000)</f>
        <v>0</v>
      </c>
      <c r="Z14" s="885"/>
      <c r="AA14" s="888">
        <f>MIN(AA13,150000)</f>
        <v>0</v>
      </c>
      <c r="AB14" s="888"/>
      <c r="AC14" s="888">
        <f>MIN(AC13,150000)</f>
        <v>0</v>
      </c>
      <c r="AD14" s="889"/>
      <c r="AE14" s="32"/>
      <c r="AF14" s="881" t="s">
        <v>137</v>
      </c>
      <c r="AG14" s="882"/>
    </row>
    <row r="15" spans="2:33" s="21" customFormat="1" ht="30" customHeight="1" thickTop="1" thickBot="1" x14ac:dyDescent="0.25">
      <c r="B15" s="883" t="s">
        <v>136</v>
      </c>
      <c r="C15" s="877"/>
      <c r="D15" s="877"/>
      <c r="E15" s="877"/>
      <c r="F15" s="877"/>
      <c r="G15" s="877"/>
      <c r="H15" s="877"/>
      <c r="I15" s="877"/>
      <c r="J15" s="877"/>
      <c r="K15" s="856">
        <f>K14*K8</f>
        <v>0</v>
      </c>
      <c r="L15" s="857"/>
      <c r="M15" s="856">
        <f>M14*M8</f>
        <v>0</v>
      </c>
      <c r="N15" s="857"/>
      <c r="O15" s="856">
        <f>O14*O8</f>
        <v>0</v>
      </c>
      <c r="P15" s="857"/>
      <c r="Q15" s="878">
        <f>Q14*Q8</f>
        <v>0</v>
      </c>
      <c r="R15" s="879"/>
      <c r="S15" s="856">
        <f>S14*S8</f>
        <v>0</v>
      </c>
      <c r="T15" s="857"/>
      <c r="U15" s="856">
        <f>U14*U8</f>
        <v>0</v>
      </c>
      <c r="V15" s="857"/>
      <c r="W15" s="856">
        <f>W14*W8</f>
        <v>0</v>
      </c>
      <c r="X15" s="857"/>
      <c r="Y15" s="856">
        <f>Y14*Y8</f>
        <v>0</v>
      </c>
      <c r="Z15" s="895"/>
      <c r="AA15" s="857">
        <f>AA14*AA8</f>
        <v>0</v>
      </c>
      <c r="AB15" s="857"/>
      <c r="AC15" s="857">
        <f>AC14*AC8</f>
        <v>0</v>
      </c>
      <c r="AD15" s="857"/>
      <c r="AE15" s="158"/>
      <c r="AF15" s="886">
        <f>SUM(K15:AD15)</f>
        <v>0</v>
      </c>
      <c r="AG15" s="887"/>
    </row>
    <row r="16" spans="2:33" s="14" customFormat="1" ht="14.25" customHeight="1" x14ac:dyDescent="0.25">
      <c r="B16" s="40"/>
      <c r="C16" s="40"/>
      <c r="D16" s="39"/>
      <c r="E16" s="39"/>
      <c r="F16" s="38"/>
      <c r="G16" s="38"/>
      <c r="H16" s="38"/>
      <c r="I16" s="38"/>
      <c r="J16" s="37"/>
      <c r="K16" s="127"/>
      <c r="L16" s="127"/>
      <c r="M16" s="127"/>
      <c r="N16" s="127"/>
      <c r="O16" s="127"/>
      <c r="P16" s="127"/>
      <c r="Q16" s="127"/>
      <c r="R16" s="127"/>
      <c r="S16" s="127"/>
      <c r="T16" s="127"/>
      <c r="U16" s="127"/>
      <c r="V16" s="127"/>
      <c r="W16" s="127"/>
      <c r="X16" s="127"/>
      <c r="Y16" s="127"/>
      <c r="Z16" s="127"/>
      <c r="AA16" s="127"/>
      <c r="AB16" s="127"/>
      <c r="AC16" s="127"/>
      <c r="AD16" s="127"/>
      <c r="AE16" s="127"/>
      <c r="AF16" s="46"/>
      <c r="AG16" s="46"/>
    </row>
    <row r="17" spans="1:33" s="10" customFormat="1" ht="23.25" customHeight="1" x14ac:dyDescent="0.25">
      <c r="B17" s="849" t="s">
        <v>0</v>
      </c>
      <c r="C17" s="849"/>
      <c r="D17" s="850" t="s">
        <v>115</v>
      </c>
      <c r="E17" s="851"/>
      <c r="F17" s="851"/>
      <c r="G17" s="851"/>
      <c r="H17" s="851"/>
      <c r="I17" s="851"/>
      <c r="J17" s="852"/>
      <c r="K17" s="47"/>
      <c r="L17" s="12"/>
      <c r="M17" s="12"/>
      <c r="N17" s="12"/>
      <c r="O17" s="12"/>
      <c r="P17" s="12"/>
      <c r="Q17" s="12"/>
      <c r="R17" s="12"/>
      <c r="S17" s="12"/>
      <c r="T17" s="12"/>
      <c r="U17" s="12"/>
      <c r="V17" s="12"/>
      <c r="W17" s="12"/>
      <c r="X17" s="12"/>
      <c r="Y17" s="12"/>
      <c r="Z17" s="12"/>
      <c r="AA17" s="12"/>
      <c r="AB17" s="12"/>
      <c r="AC17" s="12"/>
      <c r="AD17" s="12"/>
      <c r="AE17" s="22"/>
      <c r="AF17" s="46"/>
      <c r="AG17" s="46"/>
    </row>
    <row r="18" spans="1:33" s="10" customFormat="1" ht="21.75" customHeight="1" x14ac:dyDescent="0.2">
      <c r="B18" s="866" t="str">
        <f>IF(COUNTIF(E20:E44,"err")&gt;0,"グレードと一致しない型番があります。登録番号を確認して下さい。","")</f>
        <v/>
      </c>
      <c r="C18" s="866"/>
      <c r="D18" s="866"/>
      <c r="E18" s="866"/>
      <c r="F18" s="866"/>
      <c r="G18" s="866"/>
      <c r="H18" s="866"/>
      <c r="I18" s="866"/>
      <c r="J18" s="866"/>
      <c r="K18" s="55" t="s">
        <v>13</v>
      </c>
      <c r="L18" s="12"/>
      <c r="M18" s="12"/>
      <c r="N18" s="12"/>
      <c r="O18" s="12"/>
      <c r="P18" s="12"/>
      <c r="Q18" s="12"/>
      <c r="R18" s="12"/>
      <c r="S18" s="12"/>
      <c r="T18" s="12"/>
      <c r="U18" s="12"/>
      <c r="V18" s="12"/>
      <c r="W18" s="12"/>
      <c r="X18" s="12"/>
      <c r="Y18" s="12"/>
      <c r="Z18" s="12"/>
      <c r="AA18" s="12"/>
      <c r="AB18" s="12"/>
      <c r="AC18" s="12"/>
      <c r="AD18" s="12"/>
      <c r="AE18" s="22"/>
      <c r="AF18" s="36"/>
      <c r="AG18" s="36"/>
    </row>
    <row r="19" spans="1:33" s="31" customFormat="1" ht="26.25" customHeight="1" thickBot="1" x14ac:dyDescent="0.25">
      <c r="B19" s="858" t="s">
        <v>1</v>
      </c>
      <c r="C19" s="859"/>
      <c r="D19" s="366" t="s">
        <v>176</v>
      </c>
      <c r="E19" s="355" t="s">
        <v>51</v>
      </c>
      <c r="F19" s="860" t="s">
        <v>16</v>
      </c>
      <c r="G19" s="861"/>
      <c r="H19" s="861"/>
      <c r="I19" s="859"/>
      <c r="J19" s="355" t="s">
        <v>3</v>
      </c>
      <c r="K19" s="367" t="s">
        <v>44</v>
      </c>
      <c r="L19" s="355" t="s">
        <v>5</v>
      </c>
      <c r="M19" s="367" t="s">
        <v>44</v>
      </c>
      <c r="N19" s="355" t="s">
        <v>5</v>
      </c>
      <c r="O19" s="367" t="s">
        <v>44</v>
      </c>
      <c r="P19" s="355" t="s">
        <v>5</v>
      </c>
      <c r="Q19" s="367" t="s">
        <v>44</v>
      </c>
      <c r="R19" s="355" t="s">
        <v>5</v>
      </c>
      <c r="S19" s="367" t="s">
        <v>44</v>
      </c>
      <c r="T19" s="355" t="s">
        <v>5</v>
      </c>
      <c r="U19" s="367" t="s">
        <v>44</v>
      </c>
      <c r="V19" s="355" t="s">
        <v>5</v>
      </c>
      <c r="W19" s="367" t="s">
        <v>44</v>
      </c>
      <c r="X19" s="355" t="s">
        <v>5</v>
      </c>
      <c r="Y19" s="367" t="s">
        <v>44</v>
      </c>
      <c r="Z19" s="355" t="s">
        <v>5</v>
      </c>
      <c r="AA19" s="367" t="s">
        <v>44</v>
      </c>
      <c r="AB19" s="355" t="s">
        <v>5</v>
      </c>
      <c r="AC19" s="367" t="s">
        <v>44</v>
      </c>
      <c r="AD19" s="355" t="s">
        <v>5</v>
      </c>
      <c r="AE19" s="30"/>
      <c r="AF19" s="356" t="s">
        <v>94</v>
      </c>
      <c r="AG19" s="357" t="s">
        <v>56</v>
      </c>
    </row>
    <row r="20" spans="1:33" s="15" customFormat="1" ht="21" customHeight="1" thickTop="1" x14ac:dyDescent="0.2">
      <c r="A20" s="14" t="str">
        <f>IF(D20="","",MAX($A$19:$A19)+1)</f>
        <v/>
      </c>
      <c r="B20" s="862"/>
      <c r="C20" s="863"/>
      <c r="D20" s="136"/>
      <c r="E20" s="297" t="str">
        <f t="shared" ref="E20:E44" si="0">IF(D20="","",IF(AND(LEFT(D20,1)&amp;RIGHT(D20,1)&lt;&gt;"G1",LEFT(D20,1)&amp;RIGHT(D20,1)&lt;&gt;"G2"),"err",LEFT(D20,1)&amp;RIGHT(D20,1)))</f>
        <v/>
      </c>
      <c r="F20" s="145"/>
      <c r="G20" s="300" t="s">
        <v>2</v>
      </c>
      <c r="H20" s="147"/>
      <c r="I20" s="303" t="s">
        <v>4</v>
      </c>
      <c r="J20" s="304" t="str">
        <f>IF(AND(F20&lt;&gt;"",H20&lt;&gt;""),ROUNDDOWN(F20*H20/1000000,2),"")</f>
        <v/>
      </c>
      <c r="K20" s="128"/>
      <c r="L20" s="304">
        <f>IF(AND($J20&lt;&gt;"",K20&lt;&gt;""),$J20*K20,0)</f>
        <v>0</v>
      </c>
      <c r="M20" s="128"/>
      <c r="N20" s="304">
        <f>IF(AND($J20&lt;&gt;"",M20&lt;&gt;""),$J20*M20,0)</f>
        <v>0</v>
      </c>
      <c r="O20" s="128"/>
      <c r="P20" s="304">
        <f>IF(AND($J20&lt;&gt;"",O20&lt;&gt;""),$J20*O20,0)</f>
        <v>0</v>
      </c>
      <c r="Q20" s="128"/>
      <c r="R20" s="304">
        <f>IF(AND($J20&lt;&gt;"",Q20&lt;&gt;""),$J20*Q20,0)</f>
        <v>0</v>
      </c>
      <c r="S20" s="128"/>
      <c r="T20" s="304">
        <f>IF(AND($J20&lt;&gt;"",S20&lt;&gt;""),$J20*S20,0)</f>
        <v>0</v>
      </c>
      <c r="U20" s="128"/>
      <c r="V20" s="304">
        <f>IF(AND($J20&lt;&gt;"",U20&lt;&gt;""),$J20*U20,0)</f>
        <v>0</v>
      </c>
      <c r="W20" s="128"/>
      <c r="X20" s="304">
        <f>IF(AND($J20&lt;&gt;"",W20&lt;&gt;""),$J20*W20,0)</f>
        <v>0</v>
      </c>
      <c r="Y20" s="128"/>
      <c r="Z20" s="304">
        <f>IF(AND($J20&lt;&gt;"",Y20&lt;&gt;""),$J20*Y20,0)</f>
        <v>0</v>
      </c>
      <c r="AA20" s="128"/>
      <c r="AB20" s="304">
        <f t="shared" ref="AB20:AB42" si="1">IF(AND($J20&lt;&gt;"",AA20&lt;&gt;""),$J20*AA20,0)</f>
        <v>0</v>
      </c>
      <c r="AC20" s="128"/>
      <c r="AD20" s="304">
        <f t="shared" ref="AD20:AD42" si="2">IF(AND($J20&lt;&gt;"",AC20&lt;&gt;""),$J20*AC20,0)</f>
        <v>0</v>
      </c>
      <c r="AE20" s="49"/>
      <c r="AF20" s="309">
        <f>SUM(K20*$K$8,M20*$M$8,O20*$O$8,Q20*$Q$8,S20*$S$8,U20*$U$8,W20*$W$8,Y20*$Y$8,AA20*$AA$8,AC20*$AC$8)</f>
        <v>0</v>
      </c>
      <c r="AG20" s="310">
        <f>SUM(L20*$K$8,N20*$M$8,P20*$O$8,R20*$Q$8,T20*$S$8,V20*$U$8,X20*$W$8,Z20*$Y$8,AB20*$AA$8,AD20*$AC$8)</f>
        <v>0</v>
      </c>
    </row>
    <row r="21" spans="1:33" s="15" customFormat="1" ht="21" customHeight="1" x14ac:dyDescent="0.2">
      <c r="A21" s="14" t="str">
        <f>IF(D21="","",MAX($A$19:$A20)+1)</f>
        <v/>
      </c>
      <c r="B21" s="864"/>
      <c r="C21" s="865"/>
      <c r="D21" s="137"/>
      <c r="E21" s="298" t="str">
        <f t="shared" si="0"/>
        <v/>
      </c>
      <c r="F21" s="144"/>
      <c r="G21" s="301" t="s">
        <v>2</v>
      </c>
      <c r="H21" s="144"/>
      <c r="I21" s="305" t="s">
        <v>4</v>
      </c>
      <c r="J21" s="306" t="str">
        <f t="shared" ref="J21:J44" si="3">IF(AND(F21&lt;&gt;"",H21&lt;&gt;""),ROUNDDOWN(F21*H21/1000000,2),"")</f>
        <v/>
      </c>
      <c r="K21" s="129"/>
      <c r="L21" s="306">
        <f t="shared" ref="L21:L44" si="4">IF(AND($J21&lt;&gt;"",K21&lt;&gt;""),$J21*K21,0)</f>
        <v>0</v>
      </c>
      <c r="M21" s="129"/>
      <c r="N21" s="306">
        <f t="shared" ref="N21:N44" si="5">IF(AND($J21&lt;&gt;"",M21&lt;&gt;""),$J21*M21,0)</f>
        <v>0</v>
      </c>
      <c r="O21" s="129"/>
      <c r="P21" s="306">
        <f t="shared" ref="P21:P44" si="6">IF(AND($J21&lt;&gt;"",O21&lt;&gt;""),$J21*O21,0)</f>
        <v>0</v>
      </c>
      <c r="Q21" s="129"/>
      <c r="R21" s="306">
        <f t="shared" ref="R21:R44" si="7">IF(AND($J21&lt;&gt;"",Q21&lt;&gt;""),$J21*Q21,0)</f>
        <v>0</v>
      </c>
      <c r="S21" s="129"/>
      <c r="T21" s="306">
        <f t="shared" ref="T21:T44" si="8">IF(AND($J21&lt;&gt;"",S21&lt;&gt;""),$J21*S21,0)</f>
        <v>0</v>
      </c>
      <c r="U21" s="129"/>
      <c r="V21" s="306">
        <f t="shared" ref="V21:V44" si="9">IF(AND($J21&lt;&gt;"",U21&lt;&gt;""),$J21*U21,0)</f>
        <v>0</v>
      </c>
      <c r="W21" s="129"/>
      <c r="X21" s="306">
        <f t="shared" ref="X21:X44" si="10">IF(AND($J21&lt;&gt;"",W21&lt;&gt;""),$J21*W21,0)</f>
        <v>0</v>
      </c>
      <c r="Y21" s="129"/>
      <c r="Z21" s="306">
        <f t="shared" ref="Z21:Z44" si="11">IF(AND($J21&lt;&gt;"",Y21&lt;&gt;""),$J21*Y21,0)</f>
        <v>0</v>
      </c>
      <c r="AA21" s="129"/>
      <c r="AB21" s="306">
        <f t="shared" si="1"/>
        <v>0</v>
      </c>
      <c r="AC21" s="129"/>
      <c r="AD21" s="306">
        <f t="shared" si="2"/>
        <v>0</v>
      </c>
      <c r="AE21" s="311"/>
      <c r="AF21" s="312">
        <f t="shared" ref="AF21:AF44" si="12">SUM(K21*$K$8,M21*$M$8,O21*$O$8,Q21*$Q$8,S21*$S$8,U21*$U$8,W21*$W$8,Y21*$Y$8,AA21*$AA$8,AC21*$AC$8)</f>
        <v>0</v>
      </c>
      <c r="AG21" s="313">
        <f t="shared" ref="AG21:AG44" si="13">SUM(L21*$K$8,N21*$M$8,P21*$O$8,R21*$Q$8,T21*$S$8,V21*$U$8,X21*$W$8,Z21*$Y$8,AB21*$AA$8,AD21*$AC$8)</f>
        <v>0</v>
      </c>
    </row>
    <row r="22" spans="1:33" s="15" customFormat="1" ht="21" customHeight="1" x14ac:dyDescent="0.2">
      <c r="A22" s="14" t="str">
        <f>IF(D22="","",MAX($A$19:$A21)+1)</f>
        <v/>
      </c>
      <c r="B22" s="864"/>
      <c r="C22" s="865"/>
      <c r="D22" s="137"/>
      <c r="E22" s="298" t="str">
        <f t="shared" si="0"/>
        <v/>
      </c>
      <c r="F22" s="144"/>
      <c r="G22" s="301" t="s">
        <v>2</v>
      </c>
      <c r="H22" s="144"/>
      <c r="I22" s="305" t="s">
        <v>4</v>
      </c>
      <c r="J22" s="306" t="str">
        <f t="shared" si="3"/>
        <v/>
      </c>
      <c r="K22" s="129"/>
      <c r="L22" s="306">
        <f t="shared" si="4"/>
        <v>0</v>
      </c>
      <c r="M22" s="129"/>
      <c r="N22" s="306">
        <f t="shared" si="5"/>
        <v>0</v>
      </c>
      <c r="O22" s="129"/>
      <c r="P22" s="306">
        <f t="shared" si="6"/>
        <v>0</v>
      </c>
      <c r="Q22" s="129"/>
      <c r="R22" s="306">
        <f t="shared" si="7"/>
        <v>0</v>
      </c>
      <c r="S22" s="129"/>
      <c r="T22" s="306">
        <f t="shared" si="8"/>
        <v>0</v>
      </c>
      <c r="U22" s="129"/>
      <c r="V22" s="306">
        <f t="shared" si="9"/>
        <v>0</v>
      </c>
      <c r="W22" s="129"/>
      <c r="X22" s="306">
        <f t="shared" si="10"/>
        <v>0</v>
      </c>
      <c r="Y22" s="129"/>
      <c r="Z22" s="306">
        <f t="shared" si="11"/>
        <v>0</v>
      </c>
      <c r="AA22" s="129"/>
      <c r="AB22" s="306">
        <f t="shared" si="1"/>
        <v>0</v>
      </c>
      <c r="AC22" s="129"/>
      <c r="AD22" s="306">
        <f t="shared" si="2"/>
        <v>0</v>
      </c>
      <c r="AE22" s="311"/>
      <c r="AF22" s="312">
        <f t="shared" si="12"/>
        <v>0</v>
      </c>
      <c r="AG22" s="313">
        <f t="shared" si="13"/>
        <v>0</v>
      </c>
    </row>
    <row r="23" spans="1:33" s="15" customFormat="1" ht="21" customHeight="1" x14ac:dyDescent="0.2">
      <c r="A23" s="14" t="str">
        <f>IF(D23="","",MAX($A$19:$A22)+1)</f>
        <v/>
      </c>
      <c r="B23" s="864"/>
      <c r="C23" s="865"/>
      <c r="D23" s="137"/>
      <c r="E23" s="298" t="str">
        <f t="shared" si="0"/>
        <v/>
      </c>
      <c r="F23" s="144"/>
      <c r="G23" s="301" t="s">
        <v>2</v>
      </c>
      <c r="H23" s="144"/>
      <c r="I23" s="305" t="s">
        <v>4</v>
      </c>
      <c r="J23" s="306" t="str">
        <f t="shared" si="3"/>
        <v/>
      </c>
      <c r="K23" s="129"/>
      <c r="L23" s="306">
        <f t="shared" si="4"/>
        <v>0</v>
      </c>
      <c r="M23" s="129"/>
      <c r="N23" s="306">
        <f t="shared" si="5"/>
        <v>0</v>
      </c>
      <c r="O23" s="129"/>
      <c r="P23" s="306">
        <f t="shared" si="6"/>
        <v>0</v>
      </c>
      <c r="Q23" s="129"/>
      <c r="R23" s="306">
        <f t="shared" si="7"/>
        <v>0</v>
      </c>
      <c r="S23" s="129"/>
      <c r="T23" s="306">
        <f t="shared" si="8"/>
        <v>0</v>
      </c>
      <c r="U23" s="129"/>
      <c r="V23" s="306">
        <f t="shared" si="9"/>
        <v>0</v>
      </c>
      <c r="W23" s="129"/>
      <c r="X23" s="306">
        <f t="shared" si="10"/>
        <v>0</v>
      </c>
      <c r="Y23" s="129"/>
      <c r="Z23" s="306">
        <f t="shared" si="11"/>
        <v>0</v>
      </c>
      <c r="AA23" s="129"/>
      <c r="AB23" s="306">
        <f t="shared" si="1"/>
        <v>0</v>
      </c>
      <c r="AC23" s="129"/>
      <c r="AD23" s="306">
        <f t="shared" si="2"/>
        <v>0</v>
      </c>
      <c r="AE23" s="311"/>
      <c r="AF23" s="312">
        <f t="shared" si="12"/>
        <v>0</v>
      </c>
      <c r="AG23" s="313">
        <f t="shared" si="13"/>
        <v>0</v>
      </c>
    </row>
    <row r="24" spans="1:33" s="15" customFormat="1" ht="21" customHeight="1" x14ac:dyDescent="0.2">
      <c r="A24" s="14" t="str">
        <f>IF(D24="","",MAX($A$19:$A23)+1)</f>
        <v/>
      </c>
      <c r="B24" s="864"/>
      <c r="C24" s="865"/>
      <c r="D24" s="137"/>
      <c r="E24" s="298" t="str">
        <f t="shared" ref="E24:E28" si="14">IF(D24="","",IF(AND(LEFT(D24,1)&amp;RIGHT(D24,1)&lt;&gt;"G1",LEFT(D24,1)&amp;RIGHT(D24,1)&lt;&gt;"G2"),"err",LEFT(D24,1)&amp;RIGHT(D24,1)))</f>
        <v/>
      </c>
      <c r="F24" s="144"/>
      <c r="G24" s="301" t="s">
        <v>2</v>
      </c>
      <c r="H24" s="144"/>
      <c r="I24" s="305" t="s">
        <v>4</v>
      </c>
      <c r="J24" s="306" t="str">
        <f t="shared" ref="J24:J28" si="15">IF(AND(F24&lt;&gt;"",H24&lt;&gt;""),ROUNDDOWN(F24*H24/1000000,2),"")</f>
        <v/>
      </c>
      <c r="K24" s="129"/>
      <c r="L24" s="306">
        <f t="shared" ref="L24:L28" si="16">IF(AND($J24&lt;&gt;"",K24&lt;&gt;""),$J24*K24,0)</f>
        <v>0</v>
      </c>
      <c r="M24" s="129"/>
      <c r="N24" s="306">
        <f t="shared" ref="N24:N28" si="17">IF(AND($J24&lt;&gt;"",M24&lt;&gt;""),$J24*M24,0)</f>
        <v>0</v>
      </c>
      <c r="O24" s="129"/>
      <c r="P24" s="306">
        <f t="shared" ref="P24:P28" si="18">IF(AND($J24&lt;&gt;"",O24&lt;&gt;""),$J24*O24,0)</f>
        <v>0</v>
      </c>
      <c r="Q24" s="129"/>
      <c r="R24" s="306">
        <f t="shared" ref="R24:R28" si="19">IF(AND($J24&lt;&gt;"",Q24&lt;&gt;""),$J24*Q24,0)</f>
        <v>0</v>
      </c>
      <c r="S24" s="129"/>
      <c r="T24" s="306">
        <f t="shared" ref="T24:T28" si="20">IF(AND($J24&lt;&gt;"",S24&lt;&gt;""),$J24*S24,0)</f>
        <v>0</v>
      </c>
      <c r="U24" s="129"/>
      <c r="V24" s="306">
        <f t="shared" ref="V24:V28" si="21">IF(AND($J24&lt;&gt;"",U24&lt;&gt;""),$J24*U24,0)</f>
        <v>0</v>
      </c>
      <c r="W24" s="129"/>
      <c r="X24" s="306">
        <f t="shared" ref="X24:X28" si="22">IF(AND($J24&lt;&gt;"",W24&lt;&gt;""),$J24*W24,0)</f>
        <v>0</v>
      </c>
      <c r="Y24" s="129"/>
      <c r="Z24" s="306">
        <f t="shared" ref="Z24:Z28" si="23">IF(AND($J24&lt;&gt;"",Y24&lt;&gt;""),$J24*Y24,0)</f>
        <v>0</v>
      </c>
      <c r="AA24" s="129"/>
      <c r="AB24" s="306">
        <f t="shared" ref="AB24:AB28" si="24">IF(AND($J24&lt;&gt;"",AA24&lt;&gt;""),$J24*AA24,0)</f>
        <v>0</v>
      </c>
      <c r="AC24" s="129"/>
      <c r="AD24" s="306">
        <f t="shared" ref="AD24:AD28" si="25">IF(AND($J24&lt;&gt;"",AC24&lt;&gt;""),$J24*AC24,0)</f>
        <v>0</v>
      </c>
      <c r="AE24" s="311"/>
      <c r="AF24" s="312">
        <f t="shared" ref="AF24:AF28" si="26">SUM(K24*$K$8,M24*$M$8,O24*$O$8,Q24*$Q$8,S24*$S$8,U24*$U$8,W24*$W$8,Y24*$Y$8,AA24*$AA$8,AC24*$AC$8)</f>
        <v>0</v>
      </c>
      <c r="AG24" s="313">
        <f t="shared" ref="AG24:AG28" si="27">SUM(L24*$K$8,N24*$M$8,P24*$O$8,R24*$Q$8,T24*$S$8,V24*$U$8,X24*$W$8,Z24*$Y$8,AB24*$AA$8,AD24*$AC$8)</f>
        <v>0</v>
      </c>
    </row>
    <row r="25" spans="1:33" s="15" customFormat="1" ht="21" customHeight="1" x14ac:dyDescent="0.2">
      <c r="A25" s="14" t="str">
        <f>IF(D25="","",MAX($A$19:$A24)+1)</f>
        <v/>
      </c>
      <c r="B25" s="864"/>
      <c r="C25" s="865"/>
      <c r="D25" s="137"/>
      <c r="E25" s="298" t="str">
        <f t="shared" si="14"/>
        <v/>
      </c>
      <c r="F25" s="144"/>
      <c r="G25" s="301" t="s">
        <v>2</v>
      </c>
      <c r="H25" s="144"/>
      <c r="I25" s="305" t="s">
        <v>4</v>
      </c>
      <c r="J25" s="306" t="str">
        <f t="shared" si="15"/>
        <v/>
      </c>
      <c r="K25" s="129"/>
      <c r="L25" s="306">
        <f t="shared" si="16"/>
        <v>0</v>
      </c>
      <c r="M25" s="129"/>
      <c r="N25" s="306">
        <f t="shared" si="17"/>
        <v>0</v>
      </c>
      <c r="O25" s="129"/>
      <c r="P25" s="306">
        <f t="shared" si="18"/>
        <v>0</v>
      </c>
      <c r="Q25" s="129"/>
      <c r="R25" s="306">
        <f t="shared" si="19"/>
        <v>0</v>
      </c>
      <c r="S25" s="129"/>
      <c r="T25" s="306">
        <f t="shared" si="20"/>
        <v>0</v>
      </c>
      <c r="U25" s="129"/>
      <c r="V25" s="306">
        <f t="shared" si="21"/>
        <v>0</v>
      </c>
      <c r="W25" s="129"/>
      <c r="X25" s="306">
        <f t="shared" si="22"/>
        <v>0</v>
      </c>
      <c r="Y25" s="129"/>
      <c r="Z25" s="306">
        <f t="shared" si="23"/>
        <v>0</v>
      </c>
      <c r="AA25" s="129"/>
      <c r="AB25" s="306">
        <f t="shared" si="24"/>
        <v>0</v>
      </c>
      <c r="AC25" s="129"/>
      <c r="AD25" s="306">
        <f t="shared" si="25"/>
        <v>0</v>
      </c>
      <c r="AE25" s="311"/>
      <c r="AF25" s="312">
        <f t="shared" si="26"/>
        <v>0</v>
      </c>
      <c r="AG25" s="313">
        <f t="shared" si="27"/>
        <v>0</v>
      </c>
    </row>
    <row r="26" spans="1:33" s="15" customFormat="1" ht="21" customHeight="1" x14ac:dyDescent="0.2">
      <c r="A26" s="14" t="str">
        <f>IF(D26="","",MAX($A$19:$A25)+1)</f>
        <v/>
      </c>
      <c r="B26" s="864"/>
      <c r="C26" s="865"/>
      <c r="D26" s="137"/>
      <c r="E26" s="298" t="str">
        <f t="shared" si="14"/>
        <v/>
      </c>
      <c r="F26" s="144"/>
      <c r="G26" s="301" t="s">
        <v>2</v>
      </c>
      <c r="H26" s="144"/>
      <c r="I26" s="305" t="s">
        <v>4</v>
      </c>
      <c r="J26" s="306" t="str">
        <f t="shared" si="15"/>
        <v/>
      </c>
      <c r="K26" s="129"/>
      <c r="L26" s="306">
        <f t="shared" si="16"/>
        <v>0</v>
      </c>
      <c r="M26" s="129"/>
      <c r="N26" s="306">
        <f t="shared" si="17"/>
        <v>0</v>
      </c>
      <c r="O26" s="129"/>
      <c r="P26" s="306">
        <f t="shared" si="18"/>
        <v>0</v>
      </c>
      <c r="Q26" s="129"/>
      <c r="R26" s="306">
        <f t="shared" si="19"/>
        <v>0</v>
      </c>
      <c r="S26" s="129"/>
      <c r="T26" s="306">
        <f t="shared" si="20"/>
        <v>0</v>
      </c>
      <c r="U26" s="129"/>
      <c r="V26" s="306">
        <f t="shared" si="21"/>
        <v>0</v>
      </c>
      <c r="W26" s="129"/>
      <c r="X26" s="306">
        <f t="shared" si="22"/>
        <v>0</v>
      </c>
      <c r="Y26" s="129"/>
      <c r="Z26" s="306">
        <f t="shared" si="23"/>
        <v>0</v>
      </c>
      <c r="AA26" s="129"/>
      <c r="AB26" s="306">
        <f t="shared" si="24"/>
        <v>0</v>
      </c>
      <c r="AC26" s="129"/>
      <c r="AD26" s="306">
        <f t="shared" si="25"/>
        <v>0</v>
      </c>
      <c r="AE26" s="311"/>
      <c r="AF26" s="312">
        <f t="shared" si="26"/>
        <v>0</v>
      </c>
      <c r="AG26" s="313">
        <f t="shared" si="27"/>
        <v>0</v>
      </c>
    </row>
    <row r="27" spans="1:33" s="15" customFormat="1" ht="21" customHeight="1" x14ac:dyDescent="0.2">
      <c r="A27" s="14" t="str">
        <f>IF(D27="","",MAX($A$19:$A26)+1)</f>
        <v/>
      </c>
      <c r="B27" s="864"/>
      <c r="C27" s="865"/>
      <c r="D27" s="137"/>
      <c r="E27" s="298" t="str">
        <f t="shared" si="14"/>
        <v/>
      </c>
      <c r="F27" s="144"/>
      <c r="G27" s="301" t="s">
        <v>2</v>
      </c>
      <c r="H27" s="144"/>
      <c r="I27" s="305" t="s">
        <v>4</v>
      </c>
      <c r="J27" s="306" t="str">
        <f t="shared" si="15"/>
        <v/>
      </c>
      <c r="K27" s="129"/>
      <c r="L27" s="306">
        <f t="shared" si="16"/>
        <v>0</v>
      </c>
      <c r="M27" s="129"/>
      <c r="N27" s="306">
        <f t="shared" si="17"/>
        <v>0</v>
      </c>
      <c r="O27" s="129"/>
      <c r="P27" s="306">
        <f t="shared" si="18"/>
        <v>0</v>
      </c>
      <c r="Q27" s="129"/>
      <c r="R27" s="306">
        <f t="shared" si="19"/>
        <v>0</v>
      </c>
      <c r="S27" s="129"/>
      <c r="T27" s="306">
        <f t="shared" si="20"/>
        <v>0</v>
      </c>
      <c r="U27" s="129"/>
      <c r="V27" s="306">
        <f t="shared" si="21"/>
        <v>0</v>
      </c>
      <c r="W27" s="129"/>
      <c r="X27" s="306">
        <f t="shared" si="22"/>
        <v>0</v>
      </c>
      <c r="Y27" s="129"/>
      <c r="Z27" s="306">
        <f t="shared" si="23"/>
        <v>0</v>
      </c>
      <c r="AA27" s="129"/>
      <c r="AB27" s="306">
        <f t="shared" si="24"/>
        <v>0</v>
      </c>
      <c r="AC27" s="129"/>
      <c r="AD27" s="306">
        <f t="shared" si="25"/>
        <v>0</v>
      </c>
      <c r="AE27" s="311"/>
      <c r="AF27" s="312">
        <f t="shared" si="26"/>
        <v>0</v>
      </c>
      <c r="AG27" s="313">
        <f t="shared" si="27"/>
        <v>0</v>
      </c>
    </row>
    <row r="28" spans="1:33" s="15" customFormat="1" ht="21" customHeight="1" x14ac:dyDescent="0.2">
      <c r="A28" s="14" t="str">
        <f>IF(D28="","",MAX($A$19:$A27)+1)</f>
        <v/>
      </c>
      <c r="B28" s="864"/>
      <c r="C28" s="865"/>
      <c r="D28" s="137"/>
      <c r="E28" s="298" t="str">
        <f t="shared" si="14"/>
        <v/>
      </c>
      <c r="F28" s="144"/>
      <c r="G28" s="301" t="s">
        <v>2</v>
      </c>
      <c r="H28" s="144"/>
      <c r="I28" s="305" t="s">
        <v>4</v>
      </c>
      <c r="J28" s="306" t="str">
        <f t="shared" si="15"/>
        <v/>
      </c>
      <c r="K28" s="129"/>
      <c r="L28" s="306">
        <f t="shared" si="16"/>
        <v>0</v>
      </c>
      <c r="M28" s="129"/>
      <c r="N28" s="306">
        <f t="shared" si="17"/>
        <v>0</v>
      </c>
      <c r="O28" s="129"/>
      <c r="P28" s="306">
        <f t="shared" si="18"/>
        <v>0</v>
      </c>
      <c r="Q28" s="129"/>
      <c r="R28" s="306">
        <f t="shared" si="19"/>
        <v>0</v>
      </c>
      <c r="S28" s="129"/>
      <c r="T28" s="306">
        <f t="shared" si="20"/>
        <v>0</v>
      </c>
      <c r="U28" s="129"/>
      <c r="V28" s="306">
        <f t="shared" si="21"/>
        <v>0</v>
      </c>
      <c r="W28" s="129"/>
      <c r="X28" s="306">
        <f t="shared" si="22"/>
        <v>0</v>
      </c>
      <c r="Y28" s="129"/>
      <c r="Z28" s="306">
        <f t="shared" si="23"/>
        <v>0</v>
      </c>
      <c r="AA28" s="129"/>
      <c r="AB28" s="306">
        <f t="shared" si="24"/>
        <v>0</v>
      </c>
      <c r="AC28" s="129"/>
      <c r="AD28" s="306">
        <f t="shared" si="25"/>
        <v>0</v>
      </c>
      <c r="AE28" s="311"/>
      <c r="AF28" s="312">
        <f t="shared" si="26"/>
        <v>0</v>
      </c>
      <c r="AG28" s="313">
        <f t="shared" si="27"/>
        <v>0</v>
      </c>
    </row>
    <row r="29" spans="1:33" s="15" customFormat="1" ht="21" customHeight="1" x14ac:dyDescent="0.2">
      <c r="A29" s="14" t="str">
        <f>IF(D29="","",MAX($A$19:$A28)+1)</f>
        <v/>
      </c>
      <c r="B29" s="864"/>
      <c r="C29" s="865"/>
      <c r="D29" s="137"/>
      <c r="E29" s="298" t="str">
        <f t="shared" si="0"/>
        <v/>
      </c>
      <c r="F29" s="144"/>
      <c r="G29" s="301" t="s">
        <v>2</v>
      </c>
      <c r="H29" s="144"/>
      <c r="I29" s="305" t="s">
        <v>4</v>
      </c>
      <c r="J29" s="306" t="str">
        <f t="shared" si="3"/>
        <v/>
      </c>
      <c r="K29" s="129"/>
      <c r="L29" s="306">
        <f t="shared" si="4"/>
        <v>0</v>
      </c>
      <c r="M29" s="129"/>
      <c r="N29" s="306">
        <f t="shared" si="5"/>
        <v>0</v>
      </c>
      <c r="O29" s="129"/>
      <c r="P29" s="306">
        <f t="shared" si="6"/>
        <v>0</v>
      </c>
      <c r="Q29" s="129"/>
      <c r="R29" s="306">
        <f t="shared" si="7"/>
        <v>0</v>
      </c>
      <c r="S29" s="129"/>
      <c r="T29" s="306">
        <f t="shared" si="8"/>
        <v>0</v>
      </c>
      <c r="U29" s="129"/>
      <c r="V29" s="306">
        <f t="shared" si="9"/>
        <v>0</v>
      </c>
      <c r="W29" s="129"/>
      <c r="X29" s="306">
        <f t="shared" si="10"/>
        <v>0</v>
      </c>
      <c r="Y29" s="129"/>
      <c r="Z29" s="306">
        <f t="shared" si="11"/>
        <v>0</v>
      </c>
      <c r="AA29" s="129"/>
      <c r="AB29" s="306">
        <f t="shared" si="1"/>
        <v>0</v>
      </c>
      <c r="AC29" s="129"/>
      <c r="AD29" s="306">
        <f t="shared" si="2"/>
        <v>0</v>
      </c>
      <c r="AE29" s="311"/>
      <c r="AF29" s="312">
        <f t="shared" si="12"/>
        <v>0</v>
      </c>
      <c r="AG29" s="313">
        <f t="shared" si="13"/>
        <v>0</v>
      </c>
    </row>
    <row r="30" spans="1:33" s="15" customFormat="1" ht="21" customHeight="1" x14ac:dyDescent="0.2">
      <c r="A30" s="14" t="str">
        <f>IF(D30="","",MAX($A$19:$A29)+1)</f>
        <v/>
      </c>
      <c r="B30" s="864"/>
      <c r="C30" s="865"/>
      <c r="D30" s="137"/>
      <c r="E30" s="298" t="str">
        <f t="shared" si="0"/>
        <v/>
      </c>
      <c r="F30" s="144"/>
      <c r="G30" s="301" t="s">
        <v>2</v>
      </c>
      <c r="H30" s="144"/>
      <c r="I30" s="305" t="s">
        <v>4</v>
      </c>
      <c r="J30" s="306" t="str">
        <f t="shared" si="3"/>
        <v/>
      </c>
      <c r="K30" s="129"/>
      <c r="L30" s="306">
        <f t="shared" si="4"/>
        <v>0</v>
      </c>
      <c r="M30" s="129"/>
      <c r="N30" s="306">
        <f t="shared" si="5"/>
        <v>0</v>
      </c>
      <c r="O30" s="129"/>
      <c r="P30" s="306">
        <f t="shared" si="6"/>
        <v>0</v>
      </c>
      <c r="Q30" s="129"/>
      <c r="R30" s="306">
        <f t="shared" si="7"/>
        <v>0</v>
      </c>
      <c r="S30" s="129"/>
      <c r="T30" s="306">
        <f t="shared" si="8"/>
        <v>0</v>
      </c>
      <c r="U30" s="129"/>
      <c r="V30" s="306">
        <f t="shared" si="9"/>
        <v>0</v>
      </c>
      <c r="W30" s="129"/>
      <c r="X30" s="306">
        <f t="shared" si="10"/>
        <v>0</v>
      </c>
      <c r="Y30" s="129"/>
      <c r="Z30" s="306">
        <f t="shared" si="11"/>
        <v>0</v>
      </c>
      <c r="AA30" s="129"/>
      <c r="AB30" s="306">
        <f t="shared" si="1"/>
        <v>0</v>
      </c>
      <c r="AC30" s="129"/>
      <c r="AD30" s="306">
        <f t="shared" si="2"/>
        <v>0</v>
      </c>
      <c r="AE30" s="311"/>
      <c r="AF30" s="312">
        <f t="shared" si="12"/>
        <v>0</v>
      </c>
      <c r="AG30" s="313">
        <f t="shared" si="13"/>
        <v>0</v>
      </c>
    </row>
    <row r="31" spans="1:33" s="15" customFormat="1" ht="21" customHeight="1" x14ac:dyDescent="0.2">
      <c r="A31" s="14" t="str">
        <f>IF(D31="","",MAX($A$19:$A30)+1)</f>
        <v/>
      </c>
      <c r="B31" s="864"/>
      <c r="C31" s="865"/>
      <c r="D31" s="137"/>
      <c r="E31" s="298" t="str">
        <f t="shared" si="0"/>
        <v/>
      </c>
      <c r="F31" s="144"/>
      <c r="G31" s="301" t="s">
        <v>2</v>
      </c>
      <c r="H31" s="144"/>
      <c r="I31" s="305" t="s">
        <v>4</v>
      </c>
      <c r="J31" s="306" t="str">
        <f t="shared" si="3"/>
        <v/>
      </c>
      <c r="K31" s="129"/>
      <c r="L31" s="306">
        <f t="shared" si="4"/>
        <v>0</v>
      </c>
      <c r="M31" s="129"/>
      <c r="N31" s="306">
        <f t="shared" si="5"/>
        <v>0</v>
      </c>
      <c r="O31" s="129"/>
      <c r="P31" s="306">
        <f t="shared" si="6"/>
        <v>0</v>
      </c>
      <c r="Q31" s="129"/>
      <c r="R31" s="306">
        <f t="shared" si="7"/>
        <v>0</v>
      </c>
      <c r="S31" s="129"/>
      <c r="T31" s="306">
        <f t="shared" si="8"/>
        <v>0</v>
      </c>
      <c r="U31" s="129"/>
      <c r="V31" s="306">
        <f t="shared" si="9"/>
        <v>0</v>
      </c>
      <c r="W31" s="129"/>
      <c r="X31" s="306">
        <f t="shared" si="10"/>
        <v>0</v>
      </c>
      <c r="Y31" s="129"/>
      <c r="Z31" s="306">
        <f t="shared" si="11"/>
        <v>0</v>
      </c>
      <c r="AA31" s="129"/>
      <c r="AB31" s="306">
        <f t="shared" si="1"/>
        <v>0</v>
      </c>
      <c r="AC31" s="129"/>
      <c r="AD31" s="306">
        <f t="shared" si="2"/>
        <v>0</v>
      </c>
      <c r="AE31" s="311"/>
      <c r="AF31" s="312">
        <f t="shared" si="12"/>
        <v>0</v>
      </c>
      <c r="AG31" s="313">
        <f t="shared" si="13"/>
        <v>0</v>
      </c>
    </row>
    <row r="32" spans="1:33" s="15" customFormat="1" ht="21" customHeight="1" x14ac:dyDescent="0.2">
      <c r="A32" s="14" t="str">
        <f>IF(D32="","",MAX($A$19:$A31)+1)</f>
        <v/>
      </c>
      <c r="B32" s="864"/>
      <c r="C32" s="865"/>
      <c r="D32" s="137"/>
      <c r="E32" s="298" t="str">
        <f t="shared" si="0"/>
        <v/>
      </c>
      <c r="F32" s="144"/>
      <c r="G32" s="301" t="s">
        <v>2</v>
      </c>
      <c r="H32" s="144"/>
      <c r="I32" s="305" t="s">
        <v>4</v>
      </c>
      <c r="J32" s="306" t="str">
        <f t="shared" si="3"/>
        <v/>
      </c>
      <c r="K32" s="129"/>
      <c r="L32" s="306">
        <f t="shared" si="4"/>
        <v>0</v>
      </c>
      <c r="M32" s="129"/>
      <c r="N32" s="306">
        <f t="shared" si="5"/>
        <v>0</v>
      </c>
      <c r="O32" s="129"/>
      <c r="P32" s="306">
        <f t="shared" si="6"/>
        <v>0</v>
      </c>
      <c r="Q32" s="129"/>
      <c r="R32" s="306">
        <f t="shared" si="7"/>
        <v>0</v>
      </c>
      <c r="S32" s="129"/>
      <c r="T32" s="306">
        <f t="shared" si="8"/>
        <v>0</v>
      </c>
      <c r="U32" s="129"/>
      <c r="V32" s="306">
        <f t="shared" si="9"/>
        <v>0</v>
      </c>
      <c r="W32" s="129"/>
      <c r="X32" s="306">
        <f t="shared" si="10"/>
        <v>0</v>
      </c>
      <c r="Y32" s="129"/>
      <c r="Z32" s="306">
        <f t="shared" si="11"/>
        <v>0</v>
      </c>
      <c r="AA32" s="129"/>
      <c r="AB32" s="306">
        <f t="shared" si="1"/>
        <v>0</v>
      </c>
      <c r="AC32" s="129"/>
      <c r="AD32" s="306">
        <f t="shared" si="2"/>
        <v>0</v>
      </c>
      <c r="AE32" s="311"/>
      <c r="AF32" s="312">
        <f t="shared" si="12"/>
        <v>0</v>
      </c>
      <c r="AG32" s="313">
        <f t="shared" si="13"/>
        <v>0</v>
      </c>
    </row>
    <row r="33" spans="1:33" s="15" customFormat="1" ht="21" customHeight="1" x14ac:dyDescent="0.2">
      <c r="A33" s="14" t="str">
        <f>IF(D33="","",MAX($A$19:$A32)+1)</f>
        <v/>
      </c>
      <c r="B33" s="864"/>
      <c r="C33" s="865"/>
      <c r="D33" s="137"/>
      <c r="E33" s="298" t="str">
        <f t="shared" si="0"/>
        <v/>
      </c>
      <c r="F33" s="144"/>
      <c r="G33" s="301" t="s">
        <v>2</v>
      </c>
      <c r="H33" s="144"/>
      <c r="I33" s="305" t="s">
        <v>4</v>
      </c>
      <c r="J33" s="306" t="str">
        <f t="shared" si="3"/>
        <v/>
      </c>
      <c r="K33" s="129"/>
      <c r="L33" s="306">
        <f t="shared" si="4"/>
        <v>0</v>
      </c>
      <c r="M33" s="129"/>
      <c r="N33" s="306">
        <f t="shared" si="5"/>
        <v>0</v>
      </c>
      <c r="O33" s="129"/>
      <c r="P33" s="306">
        <f t="shared" si="6"/>
        <v>0</v>
      </c>
      <c r="Q33" s="129"/>
      <c r="R33" s="306">
        <f t="shared" si="7"/>
        <v>0</v>
      </c>
      <c r="S33" s="129"/>
      <c r="T33" s="306">
        <f t="shared" si="8"/>
        <v>0</v>
      </c>
      <c r="U33" s="129"/>
      <c r="V33" s="306">
        <f t="shared" si="9"/>
        <v>0</v>
      </c>
      <c r="W33" s="129"/>
      <c r="X33" s="306">
        <f t="shared" si="10"/>
        <v>0</v>
      </c>
      <c r="Y33" s="129"/>
      <c r="Z33" s="306">
        <f t="shared" si="11"/>
        <v>0</v>
      </c>
      <c r="AA33" s="129"/>
      <c r="AB33" s="306">
        <f t="shared" si="1"/>
        <v>0</v>
      </c>
      <c r="AC33" s="129"/>
      <c r="AD33" s="306">
        <f t="shared" si="2"/>
        <v>0</v>
      </c>
      <c r="AE33" s="311"/>
      <c r="AF33" s="312">
        <f t="shared" si="12"/>
        <v>0</v>
      </c>
      <c r="AG33" s="313">
        <f t="shared" si="13"/>
        <v>0</v>
      </c>
    </row>
    <row r="34" spans="1:33" s="15" customFormat="1" ht="21" customHeight="1" x14ac:dyDescent="0.2">
      <c r="A34" s="14" t="str">
        <f>IF(D34="","",MAX($A$19:$A33)+1)</f>
        <v/>
      </c>
      <c r="B34" s="864"/>
      <c r="C34" s="865"/>
      <c r="D34" s="137"/>
      <c r="E34" s="298" t="str">
        <f t="shared" si="0"/>
        <v/>
      </c>
      <c r="F34" s="144"/>
      <c r="G34" s="301" t="s">
        <v>2</v>
      </c>
      <c r="H34" s="144"/>
      <c r="I34" s="305" t="s">
        <v>4</v>
      </c>
      <c r="J34" s="306" t="str">
        <f t="shared" si="3"/>
        <v/>
      </c>
      <c r="K34" s="129"/>
      <c r="L34" s="306">
        <f t="shared" si="4"/>
        <v>0</v>
      </c>
      <c r="M34" s="129"/>
      <c r="N34" s="306">
        <f t="shared" si="5"/>
        <v>0</v>
      </c>
      <c r="O34" s="129"/>
      <c r="P34" s="306">
        <f t="shared" si="6"/>
        <v>0</v>
      </c>
      <c r="Q34" s="129"/>
      <c r="R34" s="306">
        <f t="shared" si="7"/>
        <v>0</v>
      </c>
      <c r="S34" s="129"/>
      <c r="T34" s="306">
        <f t="shared" si="8"/>
        <v>0</v>
      </c>
      <c r="U34" s="129"/>
      <c r="V34" s="306">
        <f t="shared" si="9"/>
        <v>0</v>
      </c>
      <c r="W34" s="129"/>
      <c r="X34" s="306">
        <f t="shared" si="10"/>
        <v>0</v>
      </c>
      <c r="Y34" s="129"/>
      <c r="Z34" s="306">
        <f t="shared" si="11"/>
        <v>0</v>
      </c>
      <c r="AA34" s="129"/>
      <c r="AB34" s="306">
        <f t="shared" si="1"/>
        <v>0</v>
      </c>
      <c r="AC34" s="129"/>
      <c r="AD34" s="306">
        <f t="shared" si="2"/>
        <v>0</v>
      </c>
      <c r="AE34" s="311"/>
      <c r="AF34" s="312">
        <f t="shared" si="12"/>
        <v>0</v>
      </c>
      <c r="AG34" s="313">
        <f t="shared" si="13"/>
        <v>0</v>
      </c>
    </row>
    <row r="35" spans="1:33" s="15" customFormat="1" ht="21" customHeight="1" x14ac:dyDescent="0.2">
      <c r="A35" s="14" t="str">
        <f>IF(D35="","",MAX($A$19:$A34)+1)</f>
        <v/>
      </c>
      <c r="B35" s="864"/>
      <c r="C35" s="865"/>
      <c r="D35" s="137"/>
      <c r="E35" s="298" t="str">
        <f t="shared" si="0"/>
        <v/>
      </c>
      <c r="F35" s="144"/>
      <c r="G35" s="301" t="s">
        <v>2</v>
      </c>
      <c r="H35" s="144"/>
      <c r="I35" s="305" t="s">
        <v>4</v>
      </c>
      <c r="J35" s="306" t="str">
        <f t="shared" si="3"/>
        <v/>
      </c>
      <c r="K35" s="129"/>
      <c r="L35" s="306">
        <f t="shared" si="4"/>
        <v>0</v>
      </c>
      <c r="M35" s="129"/>
      <c r="N35" s="306">
        <f t="shared" si="5"/>
        <v>0</v>
      </c>
      <c r="O35" s="129"/>
      <c r="P35" s="306">
        <f t="shared" si="6"/>
        <v>0</v>
      </c>
      <c r="Q35" s="129"/>
      <c r="R35" s="306">
        <f t="shared" si="7"/>
        <v>0</v>
      </c>
      <c r="S35" s="129"/>
      <c r="T35" s="306">
        <f t="shared" si="8"/>
        <v>0</v>
      </c>
      <c r="U35" s="129"/>
      <c r="V35" s="306">
        <f t="shared" si="9"/>
        <v>0</v>
      </c>
      <c r="W35" s="129"/>
      <c r="X35" s="306">
        <f t="shared" si="10"/>
        <v>0</v>
      </c>
      <c r="Y35" s="129"/>
      <c r="Z35" s="306">
        <f t="shared" si="11"/>
        <v>0</v>
      </c>
      <c r="AA35" s="129"/>
      <c r="AB35" s="306">
        <f t="shared" si="1"/>
        <v>0</v>
      </c>
      <c r="AC35" s="129"/>
      <c r="AD35" s="306">
        <f t="shared" si="2"/>
        <v>0</v>
      </c>
      <c r="AE35" s="311"/>
      <c r="AF35" s="312">
        <f t="shared" si="12"/>
        <v>0</v>
      </c>
      <c r="AG35" s="313">
        <f t="shared" si="13"/>
        <v>0</v>
      </c>
    </row>
    <row r="36" spans="1:33" s="15" customFormat="1" ht="21" customHeight="1" x14ac:dyDescent="0.2">
      <c r="A36" s="14" t="str">
        <f>IF(D36="","",MAX($A$19:$A35)+1)</f>
        <v/>
      </c>
      <c r="B36" s="864"/>
      <c r="C36" s="865"/>
      <c r="D36" s="137"/>
      <c r="E36" s="298" t="str">
        <f t="shared" si="0"/>
        <v/>
      </c>
      <c r="F36" s="144"/>
      <c r="G36" s="301" t="s">
        <v>2</v>
      </c>
      <c r="H36" s="144"/>
      <c r="I36" s="305" t="s">
        <v>4</v>
      </c>
      <c r="J36" s="306" t="str">
        <f t="shared" si="3"/>
        <v/>
      </c>
      <c r="K36" s="129"/>
      <c r="L36" s="306">
        <f t="shared" si="4"/>
        <v>0</v>
      </c>
      <c r="M36" s="129"/>
      <c r="N36" s="306">
        <f t="shared" si="5"/>
        <v>0</v>
      </c>
      <c r="O36" s="129"/>
      <c r="P36" s="306">
        <f t="shared" si="6"/>
        <v>0</v>
      </c>
      <c r="Q36" s="129"/>
      <c r="R36" s="306">
        <f t="shared" si="7"/>
        <v>0</v>
      </c>
      <c r="S36" s="129"/>
      <c r="T36" s="306">
        <f t="shared" si="8"/>
        <v>0</v>
      </c>
      <c r="U36" s="129"/>
      <c r="V36" s="306">
        <f t="shared" si="9"/>
        <v>0</v>
      </c>
      <c r="W36" s="129"/>
      <c r="X36" s="306">
        <f t="shared" si="10"/>
        <v>0</v>
      </c>
      <c r="Y36" s="129"/>
      <c r="Z36" s="306">
        <f t="shared" si="11"/>
        <v>0</v>
      </c>
      <c r="AA36" s="129"/>
      <c r="AB36" s="306">
        <f t="shared" si="1"/>
        <v>0</v>
      </c>
      <c r="AC36" s="129"/>
      <c r="AD36" s="306">
        <f t="shared" si="2"/>
        <v>0</v>
      </c>
      <c r="AE36" s="311"/>
      <c r="AF36" s="312">
        <f t="shared" si="12"/>
        <v>0</v>
      </c>
      <c r="AG36" s="313">
        <f t="shared" si="13"/>
        <v>0</v>
      </c>
    </row>
    <row r="37" spans="1:33" s="15" customFormat="1" ht="21" customHeight="1" x14ac:dyDescent="0.2">
      <c r="A37" s="14" t="str">
        <f>IF(D37="","",MAX($A$19:$A36)+1)</f>
        <v/>
      </c>
      <c r="B37" s="864"/>
      <c r="C37" s="865"/>
      <c r="D37" s="137"/>
      <c r="E37" s="298" t="str">
        <f t="shared" si="0"/>
        <v/>
      </c>
      <c r="F37" s="144"/>
      <c r="G37" s="301" t="s">
        <v>2</v>
      </c>
      <c r="H37" s="144"/>
      <c r="I37" s="305" t="s">
        <v>4</v>
      </c>
      <c r="J37" s="306" t="str">
        <f t="shared" si="3"/>
        <v/>
      </c>
      <c r="K37" s="129"/>
      <c r="L37" s="306">
        <f t="shared" si="4"/>
        <v>0</v>
      </c>
      <c r="M37" s="129"/>
      <c r="N37" s="306">
        <f t="shared" si="5"/>
        <v>0</v>
      </c>
      <c r="O37" s="129"/>
      <c r="P37" s="306">
        <f t="shared" si="6"/>
        <v>0</v>
      </c>
      <c r="Q37" s="129"/>
      <c r="R37" s="306">
        <f t="shared" si="7"/>
        <v>0</v>
      </c>
      <c r="S37" s="129"/>
      <c r="T37" s="306">
        <f t="shared" si="8"/>
        <v>0</v>
      </c>
      <c r="U37" s="129"/>
      <c r="V37" s="306">
        <f t="shared" si="9"/>
        <v>0</v>
      </c>
      <c r="W37" s="129"/>
      <c r="X37" s="306">
        <f t="shared" si="10"/>
        <v>0</v>
      </c>
      <c r="Y37" s="129"/>
      <c r="Z37" s="306">
        <f t="shared" si="11"/>
        <v>0</v>
      </c>
      <c r="AA37" s="129"/>
      <c r="AB37" s="306">
        <f t="shared" si="1"/>
        <v>0</v>
      </c>
      <c r="AC37" s="129"/>
      <c r="AD37" s="306">
        <f t="shared" si="2"/>
        <v>0</v>
      </c>
      <c r="AE37" s="311"/>
      <c r="AF37" s="312">
        <f t="shared" si="12"/>
        <v>0</v>
      </c>
      <c r="AG37" s="313">
        <f t="shared" si="13"/>
        <v>0</v>
      </c>
    </row>
    <row r="38" spans="1:33" s="15" customFormat="1" ht="21" customHeight="1" x14ac:dyDescent="0.2">
      <c r="A38" s="14" t="str">
        <f>IF(D38="","",MAX($A$19:$A37)+1)</f>
        <v/>
      </c>
      <c r="B38" s="864"/>
      <c r="C38" s="865"/>
      <c r="D38" s="137"/>
      <c r="E38" s="298" t="str">
        <f t="shared" si="0"/>
        <v/>
      </c>
      <c r="F38" s="144"/>
      <c r="G38" s="301" t="s">
        <v>2</v>
      </c>
      <c r="H38" s="144"/>
      <c r="I38" s="305" t="s">
        <v>4</v>
      </c>
      <c r="J38" s="306" t="str">
        <f t="shared" si="3"/>
        <v/>
      </c>
      <c r="K38" s="129"/>
      <c r="L38" s="306">
        <f t="shared" si="4"/>
        <v>0</v>
      </c>
      <c r="M38" s="129"/>
      <c r="N38" s="306">
        <f t="shared" si="5"/>
        <v>0</v>
      </c>
      <c r="O38" s="129"/>
      <c r="P38" s="306">
        <f t="shared" si="6"/>
        <v>0</v>
      </c>
      <c r="Q38" s="129"/>
      <c r="R38" s="306">
        <f t="shared" si="7"/>
        <v>0</v>
      </c>
      <c r="S38" s="129"/>
      <c r="T38" s="306">
        <f t="shared" si="8"/>
        <v>0</v>
      </c>
      <c r="U38" s="129"/>
      <c r="V38" s="306">
        <f t="shared" si="9"/>
        <v>0</v>
      </c>
      <c r="W38" s="129"/>
      <c r="X38" s="306">
        <f t="shared" si="10"/>
        <v>0</v>
      </c>
      <c r="Y38" s="129"/>
      <c r="Z38" s="306">
        <f t="shared" si="11"/>
        <v>0</v>
      </c>
      <c r="AA38" s="129"/>
      <c r="AB38" s="306">
        <f t="shared" si="1"/>
        <v>0</v>
      </c>
      <c r="AC38" s="129"/>
      <c r="AD38" s="306">
        <f t="shared" si="2"/>
        <v>0</v>
      </c>
      <c r="AE38" s="311"/>
      <c r="AF38" s="312">
        <f t="shared" si="12"/>
        <v>0</v>
      </c>
      <c r="AG38" s="313">
        <f t="shared" si="13"/>
        <v>0</v>
      </c>
    </row>
    <row r="39" spans="1:33" s="15" customFormat="1" ht="21" customHeight="1" x14ac:dyDescent="0.2">
      <c r="A39" s="14" t="str">
        <f>IF(D39="","",MAX($A$19:$A38)+1)</f>
        <v/>
      </c>
      <c r="B39" s="864"/>
      <c r="C39" s="865"/>
      <c r="D39" s="137"/>
      <c r="E39" s="298" t="str">
        <f t="shared" si="0"/>
        <v/>
      </c>
      <c r="F39" s="144"/>
      <c r="G39" s="301" t="s">
        <v>2</v>
      </c>
      <c r="H39" s="144"/>
      <c r="I39" s="305" t="s">
        <v>4</v>
      </c>
      <c r="J39" s="306" t="str">
        <f t="shared" si="3"/>
        <v/>
      </c>
      <c r="K39" s="129"/>
      <c r="L39" s="306">
        <f t="shared" si="4"/>
        <v>0</v>
      </c>
      <c r="M39" s="129"/>
      <c r="N39" s="306">
        <f t="shared" si="5"/>
        <v>0</v>
      </c>
      <c r="O39" s="129"/>
      <c r="P39" s="306">
        <f t="shared" si="6"/>
        <v>0</v>
      </c>
      <c r="Q39" s="129"/>
      <c r="R39" s="306">
        <f t="shared" si="7"/>
        <v>0</v>
      </c>
      <c r="S39" s="129"/>
      <c r="T39" s="306">
        <f t="shared" si="8"/>
        <v>0</v>
      </c>
      <c r="U39" s="129"/>
      <c r="V39" s="306">
        <f t="shared" si="9"/>
        <v>0</v>
      </c>
      <c r="W39" s="129"/>
      <c r="X39" s="306">
        <f t="shared" si="10"/>
        <v>0</v>
      </c>
      <c r="Y39" s="129"/>
      <c r="Z39" s="306">
        <f t="shared" si="11"/>
        <v>0</v>
      </c>
      <c r="AA39" s="129"/>
      <c r="AB39" s="306">
        <f t="shared" si="1"/>
        <v>0</v>
      </c>
      <c r="AC39" s="129"/>
      <c r="AD39" s="306">
        <f t="shared" si="2"/>
        <v>0</v>
      </c>
      <c r="AE39" s="311"/>
      <c r="AF39" s="312">
        <f t="shared" si="12"/>
        <v>0</v>
      </c>
      <c r="AG39" s="313">
        <f t="shared" si="13"/>
        <v>0</v>
      </c>
    </row>
    <row r="40" spans="1:33" s="15" customFormat="1" ht="21" customHeight="1" x14ac:dyDescent="0.2">
      <c r="A40" s="14" t="str">
        <f>IF(D40="","",MAX($A$19:$A39)+1)</f>
        <v/>
      </c>
      <c r="B40" s="864"/>
      <c r="C40" s="865"/>
      <c r="D40" s="137"/>
      <c r="E40" s="298" t="str">
        <f t="shared" si="0"/>
        <v/>
      </c>
      <c r="F40" s="144"/>
      <c r="G40" s="301" t="s">
        <v>2</v>
      </c>
      <c r="H40" s="144"/>
      <c r="I40" s="305" t="s">
        <v>4</v>
      </c>
      <c r="J40" s="306" t="str">
        <f t="shared" si="3"/>
        <v/>
      </c>
      <c r="K40" s="129"/>
      <c r="L40" s="306">
        <f t="shared" si="4"/>
        <v>0</v>
      </c>
      <c r="M40" s="129"/>
      <c r="N40" s="306">
        <f t="shared" si="5"/>
        <v>0</v>
      </c>
      <c r="O40" s="129"/>
      <c r="P40" s="306">
        <f t="shared" si="6"/>
        <v>0</v>
      </c>
      <c r="Q40" s="129"/>
      <c r="R40" s="306">
        <f t="shared" si="7"/>
        <v>0</v>
      </c>
      <c r="S40" s="129"/>
      <c r="T40" s="306">
        <f t="shared" si="8"/>
        <v>0</v>
      </c>
      <c r="U40" s="129"/>
      <c r="V40" s="306">
        <f t="shared" si="9"/>
        <v>0</v>
      </c>
      <c r="W40" s="129"/>
      <c r="X40" s="306">
        <f t="shared" si="10"/>
        <v>0</v>
      </c>
      <c r="Y40" s="129"/>
      <c r="Z40" s="306">
        <f t="shared" si="11"/>
        <v>0</v>
      </c>
      <c r="AA40" s="129"/>
      <c r="AB40" s="306">
        <f t="shared" si="1"/>
        <v>0</v>
      </c>
      <c r="AC40" s="129"/>
      <c r="AD40" s="306">
        <f t="shared" si="2"/>
        <v>0</v>
      </c>
      <c r="AE40" s="311"/>
      <c r="AF40" s="312">
        <f t="shared" si="12"/>
        <v>0</v>
      </c>
      <c r="AG40" s="313">
        <f t="shared" si="13"/>
        <v>0</v>
      </c>
    </row>
    <row r="41" spans="1:33" s="15" customFormat="1" ht="21" customHeight="1" x14ac:dyDescent="0.2">
      <c r="A41" s="14" t="str">
        <f>IF(D41="","",MAX($A$19:$A40)+1)</f>
        <v/>
      </c>
      <c r="B41" s="864"/>
      <c r="C41" s="865"/>
      <c r="D41" s="137"/>
      <c r="E41" s="298" t="str">
        <f t="shared" si="0"/>
        <v/>
      </c>
      <c r="F41" s="144"/>
      <c r="G41" s="301" t="s">
        <v>2</v>
      </c>
      <c r="H41" s="144"/>
      <c r="I41" s="305" t="s">
        <v>4</v>
      </c>
      <c r="J41" s="306" t="str">
        <f t="shared" si="3"/>
        <v/>
      </c>
      <c r="K41" s="129"/>
      <c r="L41" s="306">
        <f t="shared" si="4"/>
        <v>0</v>
      </c>
      <c r="M41" s="129"/>
      <c r="N41" s="306">
        <f t="shared" si="5"/>
        <v>0</v>
      </c>
      <c r="O41" s="129"/>
      <c r="P41" s="306">
        <f t="shared" si="6"/>
        <v>0</v>
      </c>
      <c r="Q41" s="129"/>
      <c r="R41" s="306">
        <f t="shared" si="7"/>
        <v>0</v>
      </c>
      <c r="S41" s="129"/>
      <c r="T41" s="306">
        <f t="shared" si="8"/>
        <v>0</v>
      </c>
      <c r="U41" s="129"/>
      <c r="V41" s="306">
        <f t="shared" si="9"/>
        <v>0</v>
      </c>
      <c r="W41" s="129"/>
      <c r="X41" s="306">
        <f t="shared" si="10"/>
        <v>0</v>
      </c>
      <c r="Y41" s="129"/>
      <c r="Z41" s="306">
        <f t="shared" si="11"/>
        <v>0</v>
      </c>
      <c r="AA41" s="129"/>
      <c r="AB41" s="306">
        <f t="shared" si="1"/>
        <v>0</v>
      </c>
      <c r="AC41" s="129"/>
      <c r="AD41" s="306">
        <f t="shared" si="2"/>
        <v>0</v>
      </c>
      <c r="AE41" s="311"/>
      <c r="AF41" s="312">
        <f t="shared" si="12"/>
        <v>0</v>
      </c>
      <c r="AG41" s="313">
        <f t="shared" si="13"/>
        <v>0</v>
      </c>
    </row>
    <row r="42" spans="1:33" s="15" customFormat="1" ht="21" customHeight="1" x14ac:dyDescent="0.2">
      <c r="A42" s="14" t="str">
        <f>IF(D42="","",MAX($A$19:$A41)+1)</f>
        <v/>
      </c>
      <c r="B42" s="864"/>
      <c r="C42" s="865"/>
      <c r="D42" s="137"/>
      <c r="E42" s="298" t="str">
        <f t="shared" si="0"/>
        <v/>
      </c>
      <c r="F42" s="144"/>
      <c r="G42" s="301" t="s">
        <v>2</v>
      </c>
      <c r="H42" s="144"/>
      <c r="I42" s="305" t="s">
        <v>4</v>
      </c>
      <c r="J42" s="306" t="str">
        <f t="shared" si="3"/>
        <v/>
      </c>
      <c r="K42" s="129"/>
      <c r="L42" s="306">
        <f t="shared" si="4"/>
        <v>0</v>
      </c>
      <c r="M42" s="129"/>
      <c r="N42" s="306">
        <f t="shared" si="5"/>
        <v>0</v>
      </c>
      <c r="O42" s="129"/>
      <c r="P42" s="306">
        <f t="shared" si="6"/>
        <v>0</v>
      </c>
      <c r="Q42" s="129"/>
      <c r="R42" s="306">
        <f t="shared" si="7"/>
        <v>0</v>
      </c>
      <c r="S42" s="129"/>
      <c r="T42" s="306">
        <f t="shared" si="8"/>
        <v>0</v>
      </c>
      <c r="U42" s="129"/>
      <c r="V42" s="306">
        <f t="shared" si="9"/>
        <v>0</v>
      </c>
      <c r="W42" s="129"/>
      <c r="X42" s="306">
        <f t="shared" si="10"/>
        <v>0</v>
      </c>
      <c r="Y42" s="129"/>
      <c r="Z42" s="306">
        <f t="shared" si="11"/>
        <v>0</v>
      </c>
      <c r="AA42" s="129"/>
      <c r="AB42" s="306">
        <f t="shared" si="1"/>
        <v>0</v>
      </c>
      <c r="AC42" s="129"/>
      <c r="AD42" s="306">
        <f t="shared" si="2"/>
        <v>0</v>
      </c>
      <c r="AE42" s="311"/>
      <c r="AF42" s="312">
        <f t="shared" si="12"/>
        <v>0</v>
      </c>
      <c r="AG42" s="313">
        <f t="shared" si="13"/>
        <v>0</v>
      </c>
    </row>
    <row r="43" spans="1:33" s="15" customFormat="1" ht="21" customHeight="1" x14ac:dyDescent="0.2">
      <c r="A43" s="14" t="str">
        <f>IF(D43="","",MAX($A$19:$A42)+1)</f>
        <v/>
      </c>
      <c r="B43" s="864"/>
      <c r="C43" s="865"/>
      <c r="D43" s="137"/>
      <c r="E43" s="298" t="str">
        <f t="shared" si="0"/>
        <v/>
      </c>
      <c r="F43" s="144"/>
      <c r="G43" s="301" t="s">
        <v>2</v>
      </c>
      <c r="H43" s="144"/>
      <c r="I43" s="305" t="s">
        <v>4</v>
      </c>
      <c r="J43" s="306" t="str">
        <f t="shared" si="3"/>
        <v/>
      </c>
      <c r="K43" s="129"/>
      <c r="L43" s="306">
        <f t="shared" si="4"/>
        <v>0</v>
      </c>
      <c r="M43" s="129"/>
      <c r="N43" s="306">
        <f t="shared" si="5"/>
        <v>0</v>
      </c>
      <c r="O43" s="129"/>
      <c r="P43" s="306">
        <f t="shared" si="6"/>
        <v>0</v>
      </c>
      <c r="Q43" s="129"/>
      <c r="R43" s="306">
        <f t="shared" si="7"/>
        <v>0</v>
      </c>
      <c r="S43" s="129"/>
      <c r="T43" s="306">
        <f t="shared" si="8"/>
        <v>0</v>
      </c>
      <c r="U43" s="129"/>
      <c r="V43" s="306">
        <f t="shared" si="9"/>
        <v>0</v>
      </c>
      <c r="W43" s="129"/>
      <c r="X43" s="306">
        <f t="shared" si="10"/>
        <v>0</v>
      </c>
      <c r="Y43" s="129"/>
      <c r="Z43" s="306">
        <f t="shared" si="11"/>
        <v>0</v>
      </c>
      <c r="AA43" s="129"/>
      <c r="AB43" s="306">
        <f>IF(AND($J43&lt;&gt;"",AA43&lt;&gt;""),$J43*AA43,0)</f>
        <v>0</v>
      </c>
      <c r="AC43" s="129"/>
      <c r="AD43" s="306">
        <f>IF(AND($J43&lt;&gt;"",AC43&lt;&gt;""),$J43*AC43,0)</f>
        <v>0</v>
      </c>
      <c r="AE43" s="311"/>
      <c r="AF43" s="312">
        <f t="shared" si="12"/>
        <v>0</v>
      </c>
      <c r="AG43" s="313">
        <f t="shared" si="13"/>
        <v>0</v>
      </c>
    </row>
    <row r="44" spans="1:33" s="15" customFormat="1" ht="21" customHeight="1" thickBot="1" x14ac:dyDescent="0.25">
      <c r="A44" s="14" t="str">
        <f>IF(D44="","",MAX($A$19:$A43)+1)</f>
        <v/>
      </c>
      <c r="B44" s="896"/>
      <c r="C44" s="897"/>
      <c r="D44" s="138"/>
      <c r="E44" s="299" t="str">
        <f t="shared" si="0"/>
        <v/>
      </c>
      <c r="F44" s="146"/>
      <c r="G44" s="302" t="s">
        <v>2</v>
      </c>
      <c r="H44" s="148"/>
      <c r="I44" s="307" t="s">
        <v>4</v>
      </c>
      <c r="J44" s="308" t="str">
        <f t="shared" si="3"/>
        <v/>
      </c>
      <c r="K44" s="130"/>
      <c r="L44" s="308">
        <f t="shared" si="4"/>
        <v>0</v>
      </c>
      <c r="M44" s="130"/>
      <c r="N44" s="308">
        <f t="shared" si="5"/>
        <v>0</v>
      </c>
      <c r="O44" s="130"/>
      <c r="P44" s="308">
        <f t="shared" si="6"/>
        <v>0</v>
      </c>
      <c r="Q44" s="130"/>
      <c r="R44" s="308">
        <f t="shared" si="7"/>
        <v>0</v>
      </c>
      <c r="S44" s="130"/>
      <c r="T44" s="308">
        <f t="shared" si="8"/>
        <v>0</v>
      </c>
      <c r="U44" s="130"/>
      <c r="V44" s="308">
        <f t="shared" si="9"/>
        <v>0</v>
      </c>
      <c r="W44" s="130"/>
      <c r="X44" s="308">
        <f t="shared" si="10"/>
        <v>0</v>
      </c>
      <c r="Y44" s="130"/>
      <c r="Z44" s="308">
        <f t="shared" si="11"/>
        <v>0</v>
      </c>
      <c r="AA44" s="130"/>
      <c r="AB44" s="308">
        <f>IF(AND($J44&lt;&gt;"",AA44&lt;&gt;""),$J44*AA44,0)</f>
        <v>0</v>
      </c>
      <c r="AC44" s="130"/>
      <c r="AD44" s="308">
        <f>IF(AND($J44&lt;&gt;"",AC44&lt;&gt;""),$J44*AC44,0)</f>
        <v>0</v>
      </c>
      <c r="AE44" s="311"/>
      <c r="AF44" s="314">
        <f t="shared" si="12"/>
        <v>0</v>
      </c>
      <c r="AG44" s="315">
        <f t="shared" si="13"/>
        <v>0</v>
      </c>
    </row>
    <row r="45" spans="1:33" s="14" customFormat="1" ht="21" customHeight="1" thickTop="1" x14ac:dyDescent="0.2">
      <c r="B45" s="898" t="s">
        <v>6</v>
      </c>
      <c r="C45" s="898"/>
      <c r="D45" s="898"/>
      <c r="E45" s="898"/>
      <c r="F45" s="898"/>
      <c r="G45" s="898"/>
      <c r="H45" s="898"/>
      <c r="I45" s="898"/>
      <c r="J45" s="898"/>
      <c r="K45" s="131">
        <f t="shared" ref="K45:AD45" si="28">SUM(K20:K44)</f>
        <v>0</v>
      </c>
      <c r="L45" s="133">
        <f t="shared" si="28"/>
        <v>0</v>
      </c>
      <c r="M45" s="131">
        <f t="shared" si="28"/>
        <v>0</v>
      </c>
      <c r="N45" s="133">
        <f t="shared" si="28"/>
        <v>0</v>
      </c>
      <c r="O45" s="131">
        <f t="shared" si="28"/>
        <v>0</v>
      </c>
      <c r="P45" s="133">
        <f t="shared" si="28"/>
        <v>0</v>
      </c>
      <c r="Q45" s="131">
        <f t="shared" si="28"/>
        <v>0</v>
      </c>
      <c r="R45" s="133">
        <f t="shared" si="28"/>
        <v>0</v>
      </c>
      <c r="S45" s="131">
        <f t="shared" si="28"/>
        <v>0</v>
      </c>
      <c r="T45" s="133">
        <f t="shared" si="28"/>
        <v>0</v>
      </c>
      <c r="U45" s="131">
        <f t="shared" si="28"/>
        <v>0</v>
      </c>
      <c r="V45" s="133">
        <f t="shared" si="28"/>
        <v>0</v>
      </c>
      <c r="W45" s="131">
        <f t="shared" si="28"/>
        <v>0</v>
      </c>
      <c r="X45" s="133">
        <f t="shared" si="28"/>
        <v>0</v>
      </c>
      <c r="Y45" s="131">
        <f t="shared" si="28"/>
        <v>0</v>
      </c>
      <c r="Z45" s="133">
        <f t="shared" si="28"/>
        <v>0</v>
      </c>
      <c r="AA45" s="131">
        <f t="shared" si="28"/>
        <v>0</v>
      </c>
      <c r="AB45" s="133">
        <f t="shared" si="28"/>
        <v>0</v>
      </c>
      <c r="AC45" s="131">
        <f t="shared" si="28"/>
        <v>0</v>
      </c>
      <c r="AD45" s="133">
        <f t="shared" si="28"/>
        <v>0</v>
      </c>
      <c r="AE45" s="49"/>
      <c r="AF45" s="131">
        <f>SUM(AF20:AF44)</f>
        <v>0</v>
      </c>
      <c r="AG45" s="149">
        <f>SUM(AG20:AG44)</f>
        <v>0</v>
      </c>
    </row>
    <row r="46" spans="1:33" s="21" customFormat="1" ht="15" customHeight="1" x14ac:dyDescent="0.2">
      <c r="B46" s="13"/>
      <c r="C46" s="13"/>
      <c r="D46" s="13"/>
      <c r="E46" s="13"/>
      <c r="F46" s="13"/>
      <c r="G46" s="13"/>
      <c r="H46" s="13"/>
      <c r="I46" s="13"/>
      <c r="J46" s="13"/>
      <c r="K46" s="22"/>
      <c r="L46" s="23"/>
      <c r="M46" s="22"/>
      <c r="N46" s="23"/>
      <c r="O46" s="22"/>
      <c r="P46" s="23"/>
      <c r="Q46" s="22"/>
      <c r="R46" s="23"/>
      <c r="S46" s="22"/>
      <c r="T46" s="23"/>
      <c r="U46" s="22"/>
      <c r="V46" s="23"/>
      <c r="W46" s="22"/>
      <c r="X46" s="23"/>
      <c r="Y46" s="22"/>
      <c r="Z46" s="23"/>
      <c r="AA46" s="22"/>
      <c r="AB46" s="23"/>
      <c r="AC46" s="22"/>
      <c r="AD46" s="23"/>
      <c r="AE46" s="24"/>
      <c r="AF46" s="22"/>
      <c r="AG46" s="23"/>
    </row>
    <row r="47" spans="1:33" s="10" customFormat="1" ht="23.25" customHeight="1" x14ac:dyDescent="0.25">
      <c r="B47" s="849" t="s">
        <v>0</v>
      </c>
      <c r="C47" s="849"/>
      <c r="D47" s="850" t="s">
        <v>116</v>
      </c>
      <c r="E47" s="851"/>
      <c r="F47" s="851"/>
      <c r="G47" s="851"/>
      <c r="H47" s="851"/>
      <c r="I47" s="851"/>
      <c r="J47" s="852"/>
      <c r="K47" s="122"/>
      <c r="L47" s="12"/>
      <c r="M47" s="12"/>
      <c r="N47" s="12"/>
      <c r="O47" s="12"/>
      <c r="P47" s="12"/>
      <c r="Q47" s="12"/>
      <c r="R47" s="12"/>
      <c r="S47" s="12"/>
      <c r="T47" s="12"/>
      <c r="U47" s="12"/>
      <c r="V47" s="12"/>
      <c r="W47" s="12"/>
      <c r="X47" s="12"/>
      <c r="Y47" s="12"/>
      <c r="Z47" s="12"/>
      <c r="AA47" s="12"/>
      <c r="AB47" s="12"/>
      <c r="AC47" s="12"/>
      <c r="AD47" s="12"/>
      <c r="AE47" s="22"/>
      <c r="AF47" s="12"/>
      <c r="AG47" s="12"/>
    </row>
    <row r="48" spans="1:33" s="10" customFormat="1" ht="21.75" customHeight="1" x14ac:dyDescent="0.2">
      <c r="B48" s="866" t="str">
        <f>IF(COUNTIF(E50:E65,"err")&gt;0,"グレードと一致しない型番があります。登録番号を確認して下さい。","")</f>
        <v/>
      </c>
      <c r="C48" s="866"/>
      <c r="D48" s="866"/>
      <c r="E48" s="866"/>
      <c r="F48" s="866"/>
      <c r="G48" s="866"/>
      <c r="H48" s="866"/>
      <c r="I48" s="866"/>
      <c r="J48" s="866"/>
      <c r="K48" s="55" t="s">
        <v>13</v>
      </c>
      <c r="L48" s="12"/>
      <c r="M48" s="12"/>
      <c r="N48" s="12"/>
      <c r="O48" s="12"/>
      <c r="P48" s="12"/>
      <c r="Q48" s="12"/>
      <c r="R48" s="12"/>
      <c r="S48" s="12"/>
      <c r="T48" s="12"/>
      <c r="U48" s="12"/>
      <c r="V48" s="12"/>
      <c r="W48" s="12"/>
      <c r="X48" s="12"/>
      <c r="Y48" s="12"/>
      <c r="Z48" s="12"/>
      <c r="AA48" s="12"/>
      <c r="AB48" s="12"/>
      <c r="AC48" s="12"/>
      <c r="AD48" s="12"/>
      <c r="AE48" s="22"/>
      <c r="AF48" s="36"/>
      <c r="AG48" s="36"/>
    </row>
    <row r="49" spans="1:33" s="31" customFormat="1" ht="26.25" customHeight="1" thickBot="1" x14ac:dyDescent="0.25">
      <c r="B49" s="368" t="s">
        <v>1</v>
      </c>
      <c r="C49" s="369" t="s">
        <v>118</v>
      </c>
      <c r="D49" s="366" t="s">
        <v>176</v>
      </c>
      <c r="E49" s="355" t="s">
        <v>51</v>
      </c>
      <c r="F49" s="861" t="s">
        <v>15</v>
      </c>
      <c r="G49" s="861"/>
      <c r="H49" s="861"/>
      <c r="I49" s="859"/>
      <c r="J49" s="355" t="s">
        <v>3</v>
      </c>
      <c r="K49" s="367" t="s">
        <v>45</v>
      </c>
      <c r="L49" s="355" t="s">
        <v>5</v>
      </c>
      <c r="M49" s="367" t="s">
        <v>45</v>
      </c>
      <c r="N49" s="355" t="s">
        <v>5</v>
      </c>
      <c r="O49" s="367" t="s">
        <v>45</v>
      </c>
      <c r="P49" s="355" t="s">
        <v>5</v>
      </c>
      <c r="Q49" s="367" t="s">
        <v>45</v>
      </c>
      <c r="R49" s="355" t="s">
        <v>5</v>
      </c>
      <c r="S49" s="367" t="s">
        <v>45</v>
      </c>
      <c r="T49" s="355" t="s">
        <v>5</v>
      </c>
      <c r="U49" s="367" t="s">
        <v>45</v>
      </c>
      <c r="V49" s="355" t="s">
        <v>5</v>
      </c>
      <c r="W49" s="367" t="s">
        <v>45</v>
      </c>
      <c r="X49" s="355" t="s">
        <v>5</v>
      </c>
      <c r="Y49" s="367" t="s">
        <v>45</v>
      </c>
      <c r="Z49" s="355" t="s">
        <v>5</v>
      </c>
      <c r="AA49" s="367" t="s">
        <v>45</v>
      </c>
      <c r="AB49" s="355" t="s">
        <v>5</v>
      </c>
      <c r="AC49" s="367" t="s">
        <v>45</v>
      </c>
      <c r="AD49" s="355" t="s">
        <v>5</v>
      </c>
      <c r="AE49" s="30"/>
      <c r="AF49" s="356" t="s">
        <v>57</v>
      </c>
      <c r="AG49" s="357" t="s">
        <v>56</v>
      </c>
    </row>
    <row r="50" spans="1:33" s="15" customFormat="1" ht="21" customHeight="1" thickTop="1" x14ac:dyDescent="0.2">
      <c r="A50" s="14" t="str">
        <f>IF(D50="","",MAX($A$49:$A49)+1)</f>
        <v/>
      </c>
      <c r="B50" s="135"/>
      <c r="C50" s="139"/>
      <c r="D50" s="136"/>
      <c r="E50" s="316" t="str">
        <f t="shared" ref="E50:E65" si="29">IF(D50="","",IF(AND(LEFT(D50,1)&amp;RIGHT(D50,1)&lt;&gt;"G1",LEFT(D50,1)&amp;RIGHT(D50,1)&lt;&gt;"G2"),"err",LEFT(D50,1)&amp;RIGHT(D50,1)))</f>
        <v/>
      </c>
      <c r="F50" s="145"/>
      <c r="G50" s="300" t="s">
        <v>2</v>
      </c>
      <c r="H50" s="147"/>
      <c r="I50" s="303" t="s">
        <v>4</v>
      </c>
      <c r="J50" s="304" t="str">
        <f>IF(AND(F50&lt;&gt;"",H50&lt;&gt;""),ROUNDDOWN(F50*H50/1000000,2),"")</f>
        <v/>
      </c>
      <c r="K50" s="142"/>
      <c r="L50" s="318">
        <f>IF(AND($J50&lt;&gt;"",K50&lt;&gt;""),$J50*K50,0)</f>
        <v>0</v>
      </c>
      <c r="M50" s="142"/>
      <c r="N50" s="318">
        <f>IF(AND($J50&lt;&gt;"",M50&lt;&gt;""),$J50*M50,0)</f>
        <v>0</v>
      </c>
      <c r="O50" s="142"/>
      <c r="P50" s="318">
        <f>IF(AND($J50&lt;&gt;"",O50&lt;&gt;""),$J50*O50,0)</f>
        <v>0</v>
      </c>
      <c r="Q50" s="142"/>
      <c r="R50" s="318">
        <f>IF(AND($J50&lt;&gt;"",Q50&lt;&gt;""),$J50*Q50,0)</f>
        <v>0</v>
      </c>
      <c r="S50" s="142"/>
      <c r="T50" s="318">
        <f>IF(AND($J50&lt;&gt;"",S50&lt;&gt;""),$J50*S50,0)</f>
        <v>0</v>
      </c>
      <c r="U50" s="142"/>
      <c r="V50" s="318">
        <f>IF(AND($J50&lt;&gt;"",U50&lt;&gt;""),$J50*U50,0)</f>
        <v>0</v>
      </c>
      <c r="W50" s="142"/>
      <c r="X50" s="318">
        <f>IF(AND($J50&lt;&gt;"",W50&lt;&gt;""),$J50*W50,0)</f>
        <v>0</v>
      </c>
      <c r="Y50" s="142"/>
      <c r="Z50" s="318">
        <f>IF(AND($J50&lt;&gt;"",Y50&lt;&gt;""),$J50*Y50,0)</f>
        <v>0</v>
      </c>
      <c r="AA50" s="142"/>
      <c r="AB50" s="318">
        <f t="shared" ref="AB50:AB65" si="30">IF(AND($J50&lt;&gt;"",AA50&lt;&gt;""),$J50*AA50,0)</f>
        <v>0</v>
      </c>
      <c r="AC50" s="142"/>
      <c r="AD50" s="318">
        <f t="shared" ref="AD50:AD65" si="31">IF(AND($J50&lt;&gt;"",AC50&lt;&gt;""),$J50*AC50,0)</f>
        <v>0</v>
      </c>
      <c r="AE50" s="49"/>
      <c r="AF50" s="320">
        <f>SUM(K50*$K$8,M50*$M$8,O50*$O$8,Q50*$Q$8,S50*$S$8,U50*$U$8,W50*$W$8,Y50*$Y$8,AA50*$AA$8,AC50*$AC$8)</f>
        <v>0</v>
      </c>
      <c r="AG50" s="321">
        <f>SUM(L50*$K$8,N50*$M$8,P50*$O$8,R50*$Q$8,T50*$S$8,V50*$U$8,X50*$W$8,Z50*$Y$8,AB50*$AA$8,AD50*$AC$8,)</f>
        <v>0</v>
      </c>
    </row>
    <row r="51" spans="1:33" s="15" customFormat="1" ht="21" customHeight="1" x14ac:dyDescent="0.2">
      <c r="A51" s="14" t="str">
        <f>IF(D51="","",MAX($A$49:$A50)+1)</f>
        <v/>
      </c>
      <c r="B51" s="140"/>
      <c r="C51" s="141"/>
      <c r="D51" s="137"/>
      <c r="E51" s="317" t="str">
        <f t="shared" si="29"/>
        <v/>
      </c>
      <c r="F51" s="144"/>
      <c r="G51" s="301" t="s">
        <v>2</v>
      </c>
      <c r="H51" s="144"/>
      <c r="I51" s="305" t="s">
        <v>4</v>
      </c>
      <c r="J51" s="306" t="str">
        <f t="shared" ref="J51:J65" si="32">IF(AND(F51&lt;&gt;"",H51&lt;&gt;""),ROUNDDOWN(F51*H51/1000000,2),"")</f>
        <v/>
      </c>
      <c r="K51" s="143"/>
      <c r="L51" s="319">
        <f t="shared" ref="L51:L65" si="33">IF(AND($J51&lt;&gt;"",K51&lt;&gt;""),$J51*K51,0)</f>
        <v>0</v>
      </c>
      <c r="M51" s="143"/>
      <c r="N51" s="319">
        <f t="shared" ref="N51:N65" si="34">IF(AND($J51&lt;&gt;"",M51&lt;&gt;""),$J51*M51,0)</f>
        <v>0</v>
      </c>
      <c r="O51" s="143"/>
      <c r="P51" s="319">
        <f t="shared" ref="P51:P65" si="35">IF(AND($J51&lt;&gt;"",O51&lt;&gt;""),$J51*O51,0)</f>
        <v>0</v>
      </c>
      <c r="Q51" s="143"/>
      <c r="R51" s="319">
        <f t="shared" ref="R51:R65" si="36">IF(AND($J51&lt;&gt;"",Q51&lt;&gt;""),$J51*Q51,0)</f>
        <v>0</v>
      </c>
      <c r="S51" s="143"/>
      <c r="T51" s="319">
        <f t="shared" ref="T51:T65" si="37">IF(AND($J51&lt;&gt;"",S51&lt;&gt;""),$J51*S51,0)</f>
        <v>0</v>
      </c>
      <c r="U51" s="143"/>
      <c r="V51" s="319">
        <f t="shared" ref="V51:V65" si="38">IF(AND($J51&lt;&gt;"",U51&lt;&gt;""),$J51*U51,0)</f>
        <v>0</v>
      </c>
      <c r="W51" s="143"/>
      <c r="X51" s="319">
        <f t="shared" ref="X51:X65" si="39">IF(AND($J51&lt;&gt;"",W51&lt;&gt;""),$J51*W51,0)</f>
        <v>0</v>
      </c>
      <c r="Y51" s="143"/>
      <c r="Z51" s="319">
        <f t="shared" ref="Z51:Z65" si="40">IF(AND($J51&lt;&gt;"",Y51&lt;&gt;""),$J51*Y51,0)</f>
        <v>0</v>
      </c>
      <c r="AA51" s="143"/>
      <c r="AB51" s="319">
        <f t="shared" si="30"/>
        <v>0</v>
      </c>
      <c r="AC51" s="143"/>
      <c r="AD51" s="319">
        <f t="shared" si="31"/>
        <v>0</v>
      </c>
      <c r="AE51" s="311"/>
      <c r="AF51" s="320">
        <f t="shared" ref="AF51:AF65" si="41">SUM(K51*$K$8,M51*$M$8,O51*$O$8,Q51*$Q$8,S51*$S$8,U51*$U$8,W51*$W$8,Y51*$Y$8,AA51*$AA$8,AC51*$AC$8)</f>
        <v>0</v>
      </c>
      <c r="AG51" s="321">
        <f t="shared" ref="AG51:AG65" si="42">SUM(L51*$K$8,N51*$M$8,P51*$O$8,R51*$Q$8,T51*$S$8,V51*$U$8,X51*$W$8,Z51*$Y$8,AB51*$AA$8,AD51*$AC$8,)</f>
        <v>0</v>
      </c>
    </row>
    <row r="52" spans="1:33" s="15" customFormat="1" ht="21" customHeight="1" x14ac:dyDescent="0.2">
      <c r="A52" s="14" t="str">
        <f>IF(D52="","",MAX($A$49:$A51)+1)</f>
        <v/>
      </c>
      <c r="B52" s="140"/>
      <c r="C52" s="141"/>
      <c r="D52" s="137"/>
      <c r="E52" s="317" t="str">
        <f t="shared" si="29"/>
        <v/>
      </c>
      <c r="F52" s="144"/>
      <c r="G52" s="301" t="s">
        <v>2</v>
      </c>
      <c r="H52" s="144"/>
      <c r="I52" s="305" t="s">
        <v>4</v>
      </c>
      <c r="J52" s="306" t="str">
        <f t="shared" si="32"/>
        <v/>
      </c>
      <c r="K52" s="143"/>
      <c r="L52" s="319">
        <f t="shared" si="33"/>
        <v>0</v>
      </c>
      <c r="M52" s="143"/>
      <c r="N52" s="319">
        <f t="shared" si="34"/>
        <v>0</v>
      </c>
      <c r="O52" s="143"/>
      <c r="P52" s="319">
        <f t="shared" si="35"/>
        <v>0</v>
      </c>
      <c r="Q52" s="143"/>
      <c r="R52" s="319">
        <f t="shared" si="36"/>
        <v>0</v>
      </c>
      <c r="S52" s="143"/>
      <c r="T52" s="319">
        <f t="shared" si="37"/>
        <v>0</v>
      </c>
      <c r="U52" s="143"/>
      <c r="V52" s="319">
        <f t="shared" si="38"/>
        <v>0</v>
      </c>
      <c r="W52" s="143"/>
      <c r="X52" s="319">
        <f t="shared" si="39"/>
        <v>0</v>
      </c>
      <c r="Y52" s="143"/>
      <c r="Z52" s="319">
        <f t="shared" si="40"/>
        <v>0</v>
      </c>
      <c r="AA52" s="143"/>
      <c r="AB52" s="319">
        <f t="shared" si="30"/>
        <v>0</v>
      </c>
      <c r="AC52" s="143"/>
      <c r="AD52" s="319">
        <f t="shared" si="31"/>
        <v>0</v>
      </c>
      <c r="AE52" s="311"/>
      <c r="AF52" s="320">
        <f t="shared" si="41"/>
        <v>0</v>
      </c>
      <c r="AG52" s="321">
        <f t="shared" si="42"/>
        <v>0</v>
      </c>
    </row>
    <row r="53" spans="1:33" s="15" customFormat="1" ht="21" customHeight="1" x14ac:dyDescent="0.2">
      <c r="A53" s="14" t="str">
        <f>IF(D53="","",MAX($A$49:$A52)+1)</f>
        <v/>
      </c>
      <c r="B53" s="140"/>
      <c r="C53" s="141"/>
      <c r="D53" s="137"/>
      <c r="E53" s="317" t="str">
        <f t="shared" si="29"/>
        <v/>
      </c>
      <c r="F53" s="144"/>
      <c r="G53" s="301" t="s">
        <v>2</v>
      </c>
      <c r="H53" s="144"/>
      <c r="I53" s="305" t="s">
        <v>4</v>
      </c>
      <c r="J53" s="306" t="str">
        <f t="shared" si="32"/>
        <v/>
      </c>
      <c r="K53" s="143"/>
      <c r="L53" s="319">
        <f t="shared" si="33"/>
        <v>0</v>
      </c>
      <c r="M53" s="143"/>
      <c r="N53" s="319">
        <f t="shared" si="34"/>
        <v>0</v>
      </c>
      <c r="O53" s="143"/>
      <c r="P53" s="319">
        <f t="shared" si="35"/>
        <v>0</v>
      </c>
      <c r="Q53" s="143"/>
      <c r="R53" s="319">
        <f t="shared" si="36"/>
        <v>0</v>
      </c>
      <c r="S53" s="143"/>
      <c r="T53" s="319">
        <f t="shared" si="37"/>
        <v>0</v>
      </c>
      <c r="U53" s="143"/>
      <c r="V53" s="319">
        <f t="shared" si="38"/>
        <v>0</v>
      </c>
      <c r="W53" s="143"/>
      <c r="X53" s="319">
        <f t="shared" si="39"/>
        <v>0</v>
      </c>
      <c r="Y53" s="143"/>
      <c r="Z53" s="319">
        <f t="shared" si="40"/>
        <v>0</v>
      </c>
      <c r="AA53" s="143"/>
      <c r="AB53" s="319">
        <f t="shared" si="30"/>
        <v>0</v>
      </c>
      <c r="AC53" s="143"/>
      <c r="AD53" s="319">
        <f t="shared" si="31"/>
        <v>0</v>
      </c>
      <c r="AE53" s="311"/>
      <c r="AF53" s="320">
        <f t="shared" si="41"/>
        <v>0</v>
      </c>
      <c r="AG53" s="321">
        <f t="shared" si="42"/>
        <v>0</v>
      </c>
    </row>
    <row r="54" spans="1:33" s="15" customFormat="1" ht="21" customHeight="1" x14ac:dyDescent="0.2">
      <c r="A54" s="14" t="str">
        <f>IF(D54="","",MAX($A$49:$A53)+1)</f>
        <v/>
      </c>
      <c r="B54" s="140"/>
      <c r="C54" s="141"/>
      <c r="D54" s="137"/>
      <c r="E54" s="317" t="str">
        <f t="shared" si="29"/>
        <v/>
      </c>
      <c r="F54" s="144"/>
      <c r="G54" s="301" t="s">
        <v>2</v>
      </c>
      <c r="H54" s="144"/>
      <c r="I54" s="305" t="s">
        <v>4</v>
      </c>
      <c r="J54" s="306" t="str">
        <f t="shared" si="32"/>
        <v/>
      </c>
      <c r="K54" s="143"/>
      <c r="L54" s="319">
        <f t="shared" si="33"/>
        <v>0</v>
      </c>
      <c r="M54" s="143"/>
      <c r="N54" s="319">
        <f t="shared" si="34"/>
        <v>0</v>
      </c>
      <c r="O54" s="143"/>
      <c r="P54" s="319">
        <f t="shared" si="35"/>
        <v>0</v>
      </c>
      <c r="Q54" s="143"/>
      <c r="R54" s="319">
        <f t="shared" si="36"/>
        <v>0</v>
      </c>
      <c r="S54" s="143"/>
      <c r="T54" s="319">
        <f t="shared" si="37"/>
        <v>0</v>
      </c>
      <c r="U54" s="143"/>
      <c r="V54" s="319">
        <f t="shared" si="38"/>
        <v>0</v>
      </c>
      <c r="W54" s="143"/>
      <c r="X54" s="319">
        <f t="shared" si="39"/>
        <v>0</v>
      </c>
      <c r="Y54" s="143"/>
      <c r="Z54" s="319">
        <f t="shared" si="40"/>
        <v>0</v>
      </c>
      <c r="AA54" s="143"/>
      <c r="AB54" s="319">
        <f t="shared" si="30"/>
        <v>0</v>
      </c>
      <c r="AC54" s="143"/>
      <c r="AD54" s="319">
        <f t="shared" si="31"/>
        <v>0</v>
      </c>
      <c r="AE54" s="311"/>
      <c r="AF54" s="320">
        <f t="shared" si="41"/>
        <v>0</v>
      </c>
      <c r="AG54" s="321">
        <f t="shared" si="42"/>
        <v>0</v>
      </c>
    </row>
    <row r="55" spans="1:33" s="15" customFormat="1" ht="21" customHeight="1" x14ac:dyDescent="0.2">
      <c r="A55" s="14" t="str">
        <f>IF(D55="","",MAX($A$49:$A54)+1)</f>
        <v/>
      </c>
      <c r="B55" s="140"/>
      <c r="C55" s="141"/>
      <c r="D55" s="137"/>
      <c r="E55" s="317" t="str">
        <f t="shared" si="29"/>
        <v/>
      </c>
      <c r="F55" s="144"/>
      <c r="G55" s="301" t="s">
        <v>2</v>
      </c>
      <c r="H55" s="144"/>
      <c r="I55" s="305" t="s">
        <v>4</v>
      </c>
      <c r="J55" s="306" t="str">
        <f t="shared" si="32"/>
        <v/>
      </c>
      <c r="K55" s="143"/>
      <c r="L55" s="319">
        <f t="shared" si="33"/>
        <v>0</v>
      </c>
      <c r="M55" s="143"/>
      <c r="N55" s="319">
        <f t="shared" si="34"/>
        <v>0</v>
      </c>
      <c r="O55" s="143"/>
      <c r="P55" s="319">
        <f t="shared" si="35"/>
        <v>0</v>
      </c>
      <c r="Q55" s="143"/>
      <c r="R55" s="319">
        <f t="shared" si="36"/>
        <v>0</v>
      </c>
      <c r="S55" s="143"/>
      <c r="T55" s="319">
        <f t="shared" si="37"/>
        <v>0</v>
      </c>
      <c r="U55" s="143"/>
      <c r="V55" s="319">
        <f t="shared" si="38"/>
        <v>0</v>
      </c>
      <c r="W55" s="143"/>
      <c r="X55" s="319">
        <f t="shared" si="39"/>
        <v>0</v>
      </c>
      <c r="Y55" s="143"/>
      <c r="Z55" s="319">
        <f t="shared" si="40"/>
        <v>0</v>
      </c>
      <c r="AA55" s="143"/>
      <c r="AB55" s="319">
        <f t="shared" si="30"/>
        <v>0</v>
      </c>
      <c r="AC55" s="143"/>
      <c r="AD55" s="319">
        <f t="shared" si="31"/>
        <v>0</v>
      </c>
      <c r="AE55" s="311"/>
      <c r="AF55" s="320">
        <f t="shared" si="41"/>
        <v>0</v>
      </c>
      <c r="AG55" s="321">
        <f t="shared" si="42"/>
        <v>0</v>
      </c>
    </row>
    <row r="56" spans="1:33" s="15" customFormat="1" ht="21" customHeight="1" x14ac:dyDescent="0.2">
      <c r="A56" s="14" t="str">
        <f>IF(D56="","",MAX($A$49:$A55)+1)</f>
        <v/>
      </c>
      <c r="B56" s="140"/>
      <c r="C56" s="141"/>
      <c r="D56" s="137"/>
      <c r="E56" s="317" t="str">
        <f t="shared" si="29"/>
        <v/>
      </c>
      <c r="F56" s="144"/>
      <c r="G56" s="301" t="s">
        <v>2</v>
      </c>
      <c r="H56" s="144"/>
      <c r="I56" s="305" t="s">
        <v>4</v>
      </c>
      <c r="J56" s="306" t="str">
        <f t="shared" si="32"/>
        <v/>
      </c>
      <c r="K56" s="143"/>
      <c r="L56" s="319">
        <f t="shared" si="33"/>
        <v>0</v>
      </c>
      <c r="M56" s="143"/>
      <c r="N56" s="319">
        <f t="shared" si="34"/>
        <v>0</v>
      </c>
      <c r="O56" s="143"/>
      <c r="P56" s="319">
        <f t="shared" si="35"/>
        <v>0</v>
      </c>
      <c r="Q56" s="143"/>
      <c r="R56" s="319">
        <f t="shared" si="36"/>
        <v>0</v>
      </c>
      <c r="S56" s="143"/>
      <c r="T56" s="319">
        <f t="shared" si="37"/>
        <v>0</v>
      </c>
      <c r="U56" s="143"/>
      <c r="V56" s="319">
        <f t="shared" si="38"/>
        <v>0</v>
      </c>
      <c r="W56" s="143"/>
      <c r="X56" s="319">
        <f t="shared" si="39"/>
        <v>0</v>
      </c>
      <c r="Y56" s="143"/>
      <c r="Z56" s="319">
        <f t="shared" si="40"/>
        <v>0</v>
      </c>
      <c r="AA56" s="143"/>
      <c r="AB56" s="319">
        <f t="shared" si="30"/>
        <v>0</v>
      </c>
      <c r="AC56" s="143"/>
      <c r="AD56" s="319">
        <f t="shared" si="31"/>
        <v>0</v>
      </c>
      <c r="AE56" s="311"/>
      <c r="AF56" s="320">
        <f t="shared" si="41"/>
        <v>0</v>
      </c>
      <c r="AG56" s="321">
        <f t="shared" si="42"/>
        <v>0</v>
      </c>
    </row>
    <row r="57" spans="1:33" s="15" customFormat="1" ht="21" customHeight="1" x14ac:dyDescent="0.2">
      <c r="A57" s="14" t="str">
        <f>IF(D57="","",MAX($A$49:$A56)+1)</f>
        <v/>
      </c>
      <c r="B57" s="140"/>
      <c r="C57" s="141"/>
      <c r="D57" s="137"/>
      <c r="E57" s="317" t="str">
        <f t="shared" si="29"/>
        <v/>
      </c>
      <c r="F57" s="144"/>
      <c r="G57" s="301" t="s">
        <v>2</v>
      </c>
      <c r="H57" s="144"/>
      <c r="I57" s="305" t="s">
        <v>4</v>
      </c>
      <c r="J57" s="306" t="str">
        <f t="shared" si="32"/>
        <v/>
      </c>
      <c r="K57" s="143"/>
      <c r="L57" s="319">
        <f t="shared" si="33"/>
        <v>0</v>
      </c>
      <c r="M57" s="143"/>
      <c r="N57" s="319">
        <f t="shared" si="34"/>
        <v>0</v>
      </c>
      <c r="O57" s="143"/>
      <c r="P57" s="319">
        <f t="shared" si="35"/>
        <v>0</v>
      </c>
      <c r="Q57" s="143"/>
      <c r="R57" s="319">
        <f t="shared" si="36"/>
        <v>0</v>
      </c>
      <c r="S57" s="143"/>
      <c r="T57" s="319">
        <f t="shared" si="37"/>
        <v>0</v>
      </c>
      <c r="U57" s="143"/>
      <c r="V57" s="319">
        <f t="shared" si="38"/>
        <v>0</v>
      </c>
      <c r="W57" s="143"/>
      <c r="X57" s="319">
        <f t="shared" si="39"/>
        <v>0</v>
      </c>
      <c r="Y57" s="143"/>
      <c r="Z57" s="319">
        <f t="shared" si="40"/>
        <v>0</v>
      </c>
      <c r="AA57" s="143"/>
      <c r="AB57" s="319">
        <f t="shared" si="30"/>
        <v>0</v>
      </c>
      <c r="AC57" s="143"/>
      <c r="AD57" s="319">
        <f t="shared" si="31"/>
        <v>0</v>
      </c>
      <c r="AE57" s="311"/>
      <c r="AF57" s="320">
        <f t="shared" si="41"/>
        <v>0</v>
      </c>
      <c r="AG57" s="321">
        <f t="shared" si="42"/>
        <v>0</v>
      </c>
    </row>
    <row r="58" spans="1:33" s="15" customFormat="1" ht="21" customHeight="1" x14ac:dyDescent="0.2">
      <c r="A58" s="14" t="str">
        <f>IF(D58="","",MAX($A$49:$A57)+1)</f>
        <v/>
      </c>
      <c r="B58" s="140"/>
      <c r="C58" s="141"/>
      <c r="D58" s="137"/>
      <c r="E58" s="317" t="str">
        <f t="shared" si="29"/>
        <v/>
      </c>
      <c r="F58" s="144"/>
      <c r="G58" s="301" t="s">
        <v>2</v>
      </c>
      <c r="H58" s="144"/>
      <c r="I58" s="305" t="s">
        <v>4</v>
      </c>
      <c r="J58" s="306" t="str">
        <f>IF(AND(F58&lt;&gt;"",H58&lt;&gt;""),ROUNDDOWN(F58*H58/1000000,2),"")</f>
        <v/>
      </c>
      <c r="K58" s="143"/>
      <c r="L58" s="319">
        <f t="shared" si="33"/>
        <v>0</v>
      </c>
      <c r="M58" s="143"/>
      <c r="N58" s="319">
        <f t="shared" si="34"/>
        <v>0</v>
      </c>
      <c r="O58" s="143"/>
      <c r="P58" s="319">
        <f t="shared" si="35"/>
        <v>0</v>
      </c>
      <c r="Q58" s="143"/>
      <c r="R58" s="319">
        <f t="shared" si="36"/>
        <v>0</v>
      </c>
      <c r="S58" s="143"/>
      <c r="T58" s="319">
        <f t="shared" si="37"/>
        <v>0</v>
      </c>
      <c r="U58" s="143"/>
      <c r="V58" s="319">
        <f t="shared" si="38"/>
        <v>0</v>
      </c>
      <c r="W58" s="143"/>
      <c r="X58" s="319">
        <f t="shared" si="39"/>
        <v>0</v>
      </c>
      <c r="Y58" s="143"/>
      <c r="Z58" s="319">
        <f t="shared" si="40"/>
        <v>0</v>
      </c>
      <c r="AA58" s="143"/>
      <c r="AB58" s="319">
        <f t="shared" si="30"/>
        <v>0</v>
      </c>
      <c r="AC58" s="143"/>
      <c r="AD58" s="319">
        <f t="shared" si="31"/>
        <v>0</v>
      </c>
      <c r="AE58" s="311"/>
      <c r="AF58" s="320">
        <f t="shared" si="41"/>
        <v>0</v>
      </c>
      <c r="AG58" s="321">
        <f t="shared" si="42"/>
        <v>0</v>
      </c>
    </row>
    <row r="59" spans="1:33" s="15" customFormat="1" ht="21" customHeight="1" x14ac:dyDescent="0.2">
      <c r="A59" s="14" t="str">
        <f>IF(D59="","",MAX($A$49:$A58)+1)</f>
        <v/>
      </c>
      <c r="B59" s="140"/>
      <c r="C59" s="141"/>
      <c r="D59" s="137"/>
      <c r="E59" s="317" t="str">
        <f t="shared" si="29"/>
        <v/>
      </c>
      <c r="F59" s="144"/>
      <c r="G59" s="301" t="s">
        <v>2</v>
      </c>
      <c r="H59" s="144"/>
      <c r="I59" s="305" t="s">
        <v>4</v>
      </c>
      <c r="J59" s="306" t="str">
        <f t="shared" si="32"/>
        <v/>
      </c>
      <c r="K59" s="143"/>
      <c r="L59" s="319">
        <f t="shared" si="33"/>
        <v>0</v>
      </c>
      <c r="M59" s="143"/>
      <c r="N59" s="319">
        <f t="shared" si="34"/>
        <v>0</v>
      </c>
      <c r="O59" s="143"/>
      <c r="P59" s="319">
        <f t="shared" si="35"/>
        <v>0</v>
      </c>
      <c r="Q59" s="143"/>
      <c r="R59" s="319">
        <f t="shared" si="36"/>
        <v>0</v>
      </c>
      <c r="S59" s="143"/>
      <c r="T59" s="319">
        <f t="shared" si="37"/>
        <v>0</v>
      </c>
      <c r="U59" s="143"/>
      <c r="V59" s="319">
        <f t="shared" si="38"/>
        <v>0</v>
      </c>
      <c r="W59" s="143"/>
      <c r="X59" s="319">
        <f t="shared" si="39"/>
        <v>0</v>
      </c>
      <c r="Y59" s="143"/>
      <c r="Z59" s="319">
        <f t="shared" si="40"/>
        <v>0</v>
      </c>
      <c r="AA59" s="143"/>
      <c r="AB59" s="319">
        <f t="shared" si="30"/>
        <v>0</v>
      </c>
      <c r="AC59" s="143"/>
      <c r="AD59" s="319">
        <f t="shared" si="31"/>
        <v>0</v>
      </c>
      <c r="AE59" s="311"/>
      <c r="AF59" s="320">
        <f t="shared" si="41"/>
        <v>0</v>
      </c>
      <c r="AG59" s="321">
        <f t="shared" si="42"/>
        <v>0</v>
      </c>
    </row>
    <row r="60" spans="1:33" s="15" customFormat="1" ht="21" customHeight="1" x14ac:dyDescent="0.2">
      <c r="A60" s="14" t="str">
        <f>IF(D60="","",MAX($A$49:$A59)+1)</f>
        <v/>
      </c>
      <c r="B60" s="140"/>
      <c r="C60" s="141"/>
      <c r="D60" s="137"/>
      <c r="E60" s="317" t="str">
        <f t="shared" si="29"/>
        <v/>
      </c>
      <c r="F60" s="144"/>
      <c r="G60" s="301" t="s">
        <v>2</v>
      </c>
      <c r="H60" s="144"/>
      <c r="I60" s="305" t="s">
        <v>4</v>
      </c>
      <c r="J60" s="306" t="str">
        <f t="shared" si="32"/>
        <v/>
      </c>
      <c r="K60" s="143"/>
      <c r="L60" s="319">
        <f t="shared" si="33"/>
        <v>0</v>
      </c>
      <c r="M60" s="143"/>
      <c r="N60" s="319">
        <f t="shared" si="34"/>
        <v>0</v>
      </c>
      <c r="O60" s="143"/>
      <c r="P60" s="319">
        <f t="shared" si="35"/>
        <v>0</v>
      </c>
      <c r="Q60" s="143"/>
      <c r="R60" s="319">
        <f t="shared" si="36"/>
        <v>0</v>
      </c>
      <c r="S60" s="143"/>
      <c r="T60" s="319">
        <f t="shared" si="37"/>
        <v>0</v>
      </c>
      <c r="U60" s="143"/>
      <c r="V60" s="319">
        <f t="shared" si="38"/>
        <v>0</v>
      </c>
      <c r="W60" s="143"/>
      <c r="X60" s="319">
        <f t="shared" si="39"/>
        <v>0</v>
      </c>
      <c r="Y60" s="143"/>
      <c r="Z60" s="319">
        <f t="shared" si="40"/>
        <v>0</v>
      </c>
      <c r="AA60" s="143"/>
      <c r="AB60" s="319">
        <f t="shared" si="30"/>
        <v>0</v>
      </c>
      <c r="AC60" s="143"/>
      <c r="AD60" s="319">
        <f t="shared" si="31"/>
        <v>0</v>
      </c>
      <c r="AE60" s="311"/>
      <c r="AF60" s="320">
        <f t="shared" si="41"/>
        <v>0</v>
      </c>
      <c r="AG60" s="321">
        <f t="shared" si="42"/>
        <v>0</v>
      </c>
    </row>
    <row r="61" spans="1:33" s="15" customFormat="1" ht="21" customHeight="1" x14ac:dyDescent="0.2">
      <c r="A61" s="14" t="str">
        <f>IF(D61="","",MAX($A$49:$A60)+1)</f>
        <v/>
      </c>
      <c r="B61" s="140"/>
      <c r="C61" s="141"/>
      <c r="D61" s="137"/>
      <c r="E61" s="317" t="str">
        <f t="shared" si="29"/>
        <v/>
      </c>
      <c r="F61" s="144"/>
      <c r="G61" s="301" t="s">
        <v>2</v>
      </c>
      <c r="H61" s="144"/>
      <c r="I61" s="305" t="s">
        <v>4</v>
      </c>
      <c r="J61" s="306" t="str">
        <f t="shared" si="32"/>
        <v/>
      </c>
      <c r="K61" s="143"/>
      <c r="L61" s="319">
        <f t="shared" si="33"/>
        <v>0</v>
      </c>
      <c r="M61" s="143"/>
      <c r="N61" s="319">
        <f t="shared" si="34"/>
        <v>0</v>
      </c>
      <c r="O61" s="143"/>
      <c r="P61" s="319">
        <f t="shared" si="35"/>
        <v>0</v>
      </c>
      <c r="Q61" s="143"/>
      <c r="R61" s="319">
        <f t="shared" si="36"/>
        <v>0</v>
      </c>
      <c r="S61" s="143"/>
      <c r="T61" s="319">
        <f t="shared" si="37"/>
        <v>0</v>
      </c>
      <c r="U61" s="143"/>
      <c r="V61" s="319">
        <f t="shared" si="38"/>
        <v>0</v>
      </c>
      <c r="W61" s="143"/>
      <c r="X61" s="319">
        <f t="shared" si="39"/>
        <v>0</v>
      </c>
      <c r="Y61" s="143"/>
      <c r="Z61" s="319">
        <f t="shared" si="40"/>
        <v>0</v>
      </c>
      <c r="AA61" s="143"/>
      <c r="AB61" s="319">
        <f t="shared" si="30"/>
        <v>0</v>
      </c>
      <c r="AC61" s="143"/>
      <c r="AD61" s="319">
        <f t="shared" si="31"/>
        <v>0</v>
      </c>
      <c r="AE61" s="311"/>
      <c r="AF61" s="320">
        <f t="shared" si="41"/>
        <v>0</v>
      </c>
      <c r="AG61" s="321">
        <f t="shared" si="42"/>
        <v>0</v>
      </c>
    </row>
    <row r="62" spans="1:33" s="15" customFormat="1" ht="21" customHeight="1" x14ac:dyDescent="0.2">
      <c r="A62" s="14" t="str">
        <f>IF(D62="","",MAX($A$49:$A61)+1)</f>
        <v/>
      </c>
      <c r="B62" s="140"/>
      <c r="C62" s="141"/>
      <c r="D62" s="137"/>
      <c r="E62" s="317" t="str">
        <f t="shared" si="29"/>
        <v/>
      </c>
      <c r="F62" s="144"/>
      <c r="G62" s="301" t="s">
        <v>2</v>
      </c>
      <c r="H62" s="144"/>
      <c r="I62" s="305" t="s">
        <v>4</v>
      </c>
      <c r="J62" s="306" t="str">
        <f>IF(AND(F62&lt;&gt;"",H62&lt;&gt;""),ROUNDDOWN(F62*H62/1000000,2),"")</f>
        <v/>
      </c>
      <c r="K62" s="143"/>
      <c r="L62" s="319">
        <f t="shared" si="33"/>
        <v>0</v>
      </c>
      <c r="M62" s="143"/>
      <c r="N62" s="319">
        <f t="shared" si="34"/>
        <v>0</v>
      </c>
      <c r="O62" s="143"/>
      <c r="P62" s="319">
        <f t="shared" si="35"/>
        <v>0</v>
      </c>
      <c r="Q62" s="143"/>
      <c r="R62" s="319">
        <f t="shared" si="36"/>
        <v>0</v>
      </c>
      <c r="S62" s="143"/>
      <c r="T62" s="319">
        <f t="shared" si="37"/>
        <v>0</v>
      </c>
      <c r="U62" s="143"/>
      <c r="V62" s="319">
        <f t="shared" si="38"/>
        <v>0</v>
      </c>
      <c r="W62" s="143"/>
      <c r="X62" s="319">
        <f t="shared" si="39"/>
        <v>0</v>
      </c>
      <c r="Y62" s="143"/>
      <c r="Z62" s="319">
        <f t="shared" si="40"/>
        <v>0</v>
      </c>
      <c r="AA62" s="143"/>
      <c r="AB62" s="319">
        <f t="shared" si="30"/>
        <v>0</v>
      </c>
      <c r="AC62" s="143"/>
      <c r="AD62" s="319">
        <f t="shared" si="31"/>
        <v>0</v>
      </c>
      <c r="AE62" s="311"/>
      <c r="AF62" s="320">
        <f t="shared" si="41"/>
        <v>0</v>
      </c>
      <c r="AG62" s="321">
        <f t="shared" si="42"/>
        <v>0</v>
      </c>
    </row>
    <row r="63" spans="1:33" s="15" customFormat="1" ht="21" customHeight="1" x14ac:dyDescent="0.2">
      <c r="A63" s="14" t="str">
        <f>IF(D63="","",MAX($A$49:$A62)+1)</f>
        <v/>
      </c>
      <c r="B63" s="140"/>
      <c r="C63" s="141"/>
      <c r="D63" s="137"/>
      <c r="E63" s="317" t="str">
        <f t="shared" si="29"/>
        <v/>
      </c>
      <c r="F63" s="144"/>
      <c r="G63" s="301" t="s">
        <v>2</v>
      </c>
      <c r="H63" s="144"/>
      <c r="I63" s="305" t="s">
        <v>4</v>
      </c>
      <c r="J63" s="306" t="str">
        <f t="shared" si="32"/>
        <v/>
      </c>
      <c r="K63" s="143"/>
      <c r="L63" s="319">
        <f t="shared" si="33"/>
        <v>0</v>
      </c>
      <c r="M63" s="143"/>
      <c r="N63" s="319">
        <f t="shared" si="34"/>
        <v>0</v>
      </c>
      <c r="O63" s="143"/>
      <c r="P63" s="319">
        <f t="shared" si="35"/>
        <v>0</v>
      </c>
      <c r="Q63" s="143"/>
      <c r="R63" s="319">
        <f t="shared" si="36"/>
        <v>0</v>
      </c>
      <c r="S63" s="143"/>
      <c r="T63" s="319">
        <f t="shared" si="37"/>
        <v>0</v>
      </c>
      <c r="U63" s="143"/>
      <c r="V63" s="319">
        <f t="shared" si="38"/>
        <v>0</v>
      </c>
      <c r="W63" s="143"/>
      <c r="X63" s="319">
        <f t="shared" si="39"/>
        <v>0</v>
      </c>
      <c r="Y63" s="143"/>
      <c r="Z63" s="319">
        <f t="shared" si="40"/>
        <v>0</v>
      </c>
      <c r="AA63" s="143"/>
      <c r="AB63" s="319">
        <f t="shared" si="30"/>
        <v>0</v>
      </c>
      <c r="AC63" s="143"/>
      <c r="AD63" s="319">
        <f t="shared" si="31"/>
        <v>0</v>
      </c>
      <c r="AE63" s="311"/>
      <c r="AF63" s="320">
        <f t="shared" si="41"/>
        <v>0</v>
      </c>
      <c r="AG63" s="321">
        <f t="shared" si="42"/>
        <v>0</v>
      </c>
    </row>
    <row r="64" spans="1:33" s="15" customFormat="1" ht="21" customHeight="1" x14ac:dyDescent="0.2">
      <c r="A64" s="14" t="str">
        <f>IF(D64="","",MAX($A$49:$A63)+1)</f>
        <v/>
      </c>
      <c r="B64" s="140"/>
      <c r="C64" s="141"/>
      <c r="D64" s="137"/>
      <c r="E64" s="317" t="str">
        <f t="shared" si="29"/>
        <v/>
      </c>
      <c r="F64" s="144"/>
      <c r="G64" s="301" t="s">
        <v>2</v>
      </c>
      <c r="H64" s="144"/>
      <c r="I64" s="305" t="s">
        <v>4</v>
      </c>
      <c r="J64" s="306" t="str">
        <f t="shared" si="32"/>
        <v/>
      </c>
      <c r="K64" s="143"/>
      <c r="L64" s="319">
        <f t="shared" si="33"/>
        <v>0</v>
      </c>
      <c r="M64" s="143"/>
      <c r="N64" s="319">
        <f t="shared" si="34"/>
        <v>0</v>
      </c>
      <c r="O64" s="143"/>
      <c r="P64" s="319">
        <f t="shared" si="35"/>
        <v>0</v>
      </c>
      <c r="Q64" s="143"/>
      <c r="R64" s="319">
        <f t="shared" si="36"/>
        <v>0</v>
      </c>
      <c r="S64" s="143"/>
      <c r="T64" s="319">
        <f t="shared" si="37"/>
        <v>0</v>
      </c>
      <c r="U64" s="143"/>
      <c r="V64" s="319">
        <f t="shared" si="38"/>
        <v>0</v>
      </c>
      <c r="W64" s="143"/>
      <c r="X64" s="319">
        <f t="shared" si="39"/>
        <v>0</v>
      </c>
      <c r="Y64" s="143"/>
      <c r="Z64" s="319">
        <f t="shared" si="40"/>
        <v>0</v>
      </c>
      <c r="AA64" s="143"/>
      <c r="AB64" s="319">
        <f t="shared" si="30"/>
        <v>0</v>
      </c>
      <c r="AC64" s="143"/>
      <c r="AD64" s="319">
        <f t="shared" si="31"/>
        <v>0</v>
      </c>
      <c r="AE64" s="311"/>
      <c r="AF64" s="320">
        <f t="shared" si="41"/>
        <v>0</v>
      </c>
      <c r="AG64" s="321">
        <f t="shared" si="42"/>
        <v>0</v>
      </c>
    </row>
    <row r="65" spans="1:33" s="15" customFormat="1" ht="21" customHeight="1" thickBot="1" x14ac:dyDescent="0.25">
      <c r="A65" s="14" t="str">
        <f>IF(D65="","",MAX($A$49:$A64)+1)</f>
        <v/>
      </c>
      <c r="B65" s="140"/>
      <c r="C65" s="141"/>
      <c r="D65" s="137"/>
      <c r="E65" s="317" t="str">
        <f t="shared" si="29"/>
        <v/>
      </c>
      <c r="F65" s="144"/>
      <c r="G65" s="301" t="s">
        <v>2</v>
      </c>
      <c r="H65" s="144"/>
      <c r="I65" s="305" t="s">
        <v>4</v>
      </c>
      <c r="J65" s="306" t="str">
        <f t="shared" si="32"/>
        <v/>
      </c>
      <c r="K65" s="143"/>
      <c r="L65" s="319">
        <f t="shared" si="33"/>
        <v>0</v>
      </c>
      <c r="M65" s="143"/>
      <c r="N65" s="319">
        <f t="shared" si="34"/>
        <v>0</v>
      </c>
      <c r="O65" s="143"/>
      <c r="P65" s="319">
        <f t="shared" si="35"/>
        <v>0</v>
      </c>
      <c r="Q65" s="143"/>
      <c r="R65" s="319">
        <f t="shared" si="36"/>
        <v>0</v>
      </c>
      <c r="S65" s="143"/>
      <c r="T65" s="319">
        <f t="shared" si="37"/>
        <v>0</v>
      </c>
      <c r="U65" s="143"/>
      <c r="V65" s="319">
        <f t="shared" si="38"/>
        <v>0</v>
      </c>
      <c r="W65" s="143"/>
      <c r="X65" s="319">
        <f t="shared" si="39"/>
        <v>0</v>
      </c>
      <c r="Y65" s="143"/>
      <c r="Z65" s="319">
        <f t="shared" si="40"/>
        <v>0</v>
      </c>
      <c r="AA65" s="143"/>
      <c r="AB65" s="319">
        <f t="shared" si="30"/>
        <v>0</v>
      </c>
      <c r="AC65" s="143"/>
      <c r="AD65" s="319">
        <f t="shared" si="31"/>
        <v>0</v>
      </c>
      <c r="AE65" s="311"/>
      <c r="AF65" s="320">
        <f t="shared" si="41"/>
        <v>0</v>
      </c>
      <c r="AG65" s="321">
        <f t="shared" si="42"/>
        <v>0</v>
      </c>
    </row>
    <row r="66" spans="1:33" s="14" customFormat="1" ht="21" customHeight="1" thickTop="1" x14ac:dyDescent="0.2">
      <c r="B66" s="898" t="s">
        <v>6</v>
      </c>
      <c r="C66" s="898"/>
      <c r="D66" s="898"/>
      <c r="E66" s="898"/>
      <c r="F66" s="898"/>
      <c r="G66" s="898"/>
      <c r="H66" s="898"/>
      <c r="I66" s="898"/>
      <c r="J66" s="898"/>
      <c r="K66" s="131">
        <f t="shared" ref="K66:AD66" si="43">SUM(K50:K65)</f>
        <v>0</v>
      </c>
      <c r="L66" s="133">
        <f t="shared" si="43"/>
        <v>0</v>
      </c>
      <c r="M66" s="131">
        <f t="shared" si="43"/>
        <v>0</v>
      </c>
      <c r="N66" s="133">
        <f t="shared" si="43"/>
        <v>0</v>
      </c>
      <c r="O66" s="131">
        <f t="shared" si="43"/>
        <v>0</v>
      </c>
      <c r="P66" s="133">
        <f t="shared" si="43"/>
        <v>0</v>
      </c>
      <c r="Q66" s="131">
        <f t="shared" si="43"/>
        <v>0</v>
      </c>
      <c r="R66" s="133">
        <f t="shared" si="43"/>
        <v>0</v>
      </c>
      <c r="S66" s="131">
        <f t="shared" si="43"/>
        <v>0</v>
      </c>
      <c r="T66" s="133">
        <f t="shared" si="43"/>
        <v>0</v>
      </c>
      <c r="U66" s="131">
        <f t="shared" si="43"/>
        <v>0</v>
      </c>
      <c r="V66" s="133">
        <f t="shared" si="43"/>
        <v>0</v>
      </c>
      <c r="W66" s="131">
        <f t="shared" si="43"/>
        <v>0</v>
      </c>
      <c r="X66" s="133">
        <f t="shared" si="43"/>
        <v>0</v>
      </c>
      <c r="Y66" s="131">
        <f t="shared" si="43"/>
        <v>0</v>
      </c>
      <c r="Z66" s="133">
        <f t="shared" si="43"/>
        <v>0</v>
      </c>
      <c r="AA66" s="131">
        <f t="shared" si="43"/>
        <v>0</v>
      </c>
      <c r="AB66" s="133">
        <f t="shared" si="43"/>
        <v>0</v>
      </c>
      <c r="AC66" s="131">
        <f t="shared" si="43"/>
        <v>0</v>
      </c>
      <c r="AD66" s="133">
        <f t="shared" si="43"/>
        <v>0</v>
      </c>
      <c r="AE66" s="49"/>
      <c r="AF66" s="134">
        <f>SUM(AF50:AF65)</f>
        <v>0</v>
      </c>
      <c r="AG66" s="150">
        <f>SUM(AG50:AG65)</f>
        <v>0</v>
      </c>
    </row>
    <row r="67" spans="1:33" s="14" customFormat="1" ht="19.5" customHeight="1" x14ac:dyDescent="0.2">
      <c r="B67" s="155" t="s">
        <v>98</v>
      </c>
      <c r="C67" s="16"/>
      <c r="D67" s="16"/>
      <c r="E67" s="16"/>
      <c r="F67" s="17"/>
      <c r="G67" s="17"/>
      <c r="H67" s="17"/>
      <c r="I67" s="18"/>
      <c r="J67" s="18"/>
      <c r="K67" s="19"/>
      <c r="L67" s="19"/>
      <c r="M67" s="19"/>
      <c r="N67" s="19"/>
      <c r="O67" s="19"/>
      <c r="P67" s="19"/>
      <c r="Q67" s="19"/>
      <c r="R67" s="19"/>
      <c r="S67" s="19"/>
      <c r="T67" s="19"/>
      <c r="U67" s="19"/>
      <c r="V67" s="19"/>
      <c r="W67" s="19"/>
      <c r="X67" s="19"/>
      <c r="Y67" s="19"/>
      <c r="Z67" s="19"/>
      <c r="AA67" s="19"/>
      <c r="AB67" s="19"/>
      <c r="AC67" s="19"/>
      <c r="AD67" s="19"/>
      <c r="AE67" s="19"/>
      <c r="AF67" s="19"/>
      <c r="AG67" s="19"/>
    </row>
    <row r="68" spans="1:33" s="14" customFormat="1" ht="22.5" customHeight="1" thickBot="1" x14ac:dyDescent="0.25">
      <c r="B68" s="903" t="s">
        <v>47</v>
      </c>
      <c r="C68" s="903"/>
      <c r="D68" s="903"/>
      <c r="E68" s="903"/>
      <c r="F68" s="903"/>
      <c r="G68" s="903"/>
      <c r="H68" s="903"/>
      <c r="I68" s="903"/>
      <c r="J68" s="239" t="s">
        <v>48</v>
      </c>
      <c r="K68" s="359" t="s">
        <v>52</v>
      </c>
      <c r="L68" s="360" t="s">
        <v>99</v>
      </c>
      <c r="M68" s="359" t="s">
        <v>52</v>
      </c>
      <c r="N68" s="360" t="s">
        <v>99</v>
      </c>
      <c r="O68" s="359" t="s">
        <v>52</v>
      </c>
      <c r="P68" s="360" t="s">
        <v>99</v>
      </c>
      <c r="Q68" s="359" t="s">
        <v>52</v>
      </c>
      <c r="R68" s="360" t="s">
        <v>99</v>
      </c>
      <c r="S68" s="359" t="s">
        <v>52</v>
      </c>
      <c r="T68" s="360" t="s">
        <v>99</v>
      </c>
      <c r="U68" s="359" t="s">
        <v>52</v>
      </c>
      <c r="V68" s="360" t="s">
        <v>99</v>
      </c>
      <c r="W68" s="359" t="s">
        <v>52</v>
      </c>
      <c r="X68" s="360" t="s">
        <v>99</v>
      </c>
      <c r="Y68" s="359" t="s">
        <v>52</v>
      </c>
      <c r="Z68" s="360" t="s">
        <v>99</v>
      </c>
      <c r="AA68" s="359" t="s">
        <v>52</v>
      </c>
      <c r="AB68" s="360" t="s">
        <v>99</v>
      </c>
      <c r="AC68" s="359" t="s">
        <v>52</v>
      </c>
      <c r="AD68" s="360" t="s">
        <v>99</v>
      </c>
      <c r="AE68" s="240"/>
      <c r="AF68" s="904" t="s">
        <v>59</v>
      </c>
      <c r="AG68" s="904"/>
    </row>
    <row r="69" spans="1:33" s="14" customFormat="1" ht="20.25" customHeight="1" thickTop="1" x14ac:dyDescent="0.2">
      <c r="B69" s="905" t="s">
        <v>49</v>
      </c>
      <c r="C69" s="905"/>
      <c r="D69" s="905"/>
      <c r="E69" s="905"/>
      <c r="F69" s="905"/>
      <c r="G69" s="905"/>
      <c r="H69" s="905"/>
      <c r="I69" s="905"/>
      <c r="J69" s="238">
        <v>30000</v>
      </c>
      <c r="K69" s="227">
        <f>IF(OR(L45="",L66=""),"",SUM(SUMIF($E$20:$E$44,$B$69,L20:L44),SUMIF($E$50:$E$65,$B$69,L50:L65)))</f>
        <v>0</v>
      </c>
      <c r="L69" s="151">
        <f>IF(K69="","",$J$69*K69)</f>
        <v>0</v>
      </c>
      <c r="M69" s="227">
        <f>IF(OR(N45="",N66=""),"",SUM(SUMIF($E$20:$E$44,$B$69,N20:N44),SUMIF($E$50:$E$65,$B$69,N50:N65)))</f>
        <v>0</v>
      </c>
      <c r="N69" s="151">
        <f>IF(M69="","",$J$69*M69)</f>
        <v>0</v>
      </c>
      <c r="O69" s="227">
        <f>IF(OR(P45="",P66=""),"",SUM(SUMIF($E$20:$E$44,$B$69,P20:P44),SUMIF($E$50:$E$65,$B$69,P50:P65)))</f>
        <v>0</v>
      </c>
      <c r="P69" s="151">
        <f>IF(O69="","",$J$69*O69)</f>
        <v>0</v>
      </c>
      <c r="Q69" s="227">
        <f>IF(OR(R45="",R66=""),"",SUM(SUMIF($E$20:$E$44,$B$69,R20:R44),SUMIF($E$50:$E$65,$B$69,R50:R65)))</f>
        <v>0</v>
      </c>
      <c r="R69" s="151">
        <f>IF(Q69="","",$J$69*Q69)</f>
        <v>0</v>
      </c>
      <c r="S69" s="227">
        <f>IF(OR(T45="",T66=""),"",SUM(SUMIF($E$20:$E$44,$B$69,T20:T44),SUMIF($E$50:$E$65,$B$69,T50:T65)))</f>
        <v>0</v>
      </c>
      <c r="T69" s="151">
        <f>IF(S69="","",$J$69*S69)</f>
        <v>0</v>
      </c>
      <c r="U69" s="227">
        <f>IF(OR(V45="",V66=""),"",SUM(SUMIF($E$20:$E$44,$B$69,V20:V44),SUMIF($E$50:$E$65,$B$69,V50:V65)))</f>
        <v>0</v>
      </c>
      <c r="V69" s="151">
        <f>IF(U69="","",$J$69*U69)</f>
        <v>0</v>
      </c>
      <c r="W69" s="227">
        <f>IF(OR(X45="",X66=""),"",SUM(SUMIF($E$20:$E$44,$B$69,X20:X44),SUMIF($E$50:$E$65,$B$69,X50:X65)))</f>
        <v>0</v>
      </c>
      <c r="X69" s="151">
        <f>IF(W69="","",$J$69*W69)</f>
        <v>0</v>
      </c>
      <c r="Y69" s="227">
        <f>IF(OR(Z45="",Z66=""),"",SUM(SUMIF($E$20:$E$44,$B$69,Z20:Z44),SUMIF($E$50:$E$65,$B$69,Z50:Z65)))</f>
        <v>0</v>
      </c>
      <c r="Z69" s="151">
        <f>IF(Y69="","",$J$69*Y69)</f>
        <v>0</v>
      </c>
      <c r="AA69" s="227">
        <f>IF(OR(AB45="",AB66=""),"",SUM(SUMIF($E$20:$E$44,$B$69,AB20:AB44),SUMIF($E$50:$E$65,$B$69,AB50:AB65)))</f>
        <v>0</v>
      </c>
      <c r="AB69" s="151">
        <f>IF(AA69="","",$J$69*AA69)</f>
        <v>0</v>
      </c>
      <c r="AC69" s="227">
        <f>IF(OR(AD45="",AD66=""),"",SUM(SUMIF($E$20:$E$44,$B$69,AD20:AD44),SUMIF($E$50:$E$65,$B$69,AD50:AD65)))</f>
        <v>0</v>
      </c>
      <c r="AD69" s="151">
        <f>IF(AC69="","",$J$69*AC69)</f>
        <v>0</v>
      </c>
      <c r="AE69" s="19"/>
      <c r="AF69" s="160" t="s">
        <v>49</v>
      </c>
      <c r="AG69" s="229">
        <f>SUM(K69*$K$8,M69*$M$8,O69*$O$8,Q69*$Q$8,S69*$S$8,U69*$U$8,W69*$W$8,Y69*$Y$8,AA69*$AA$8,AC69*$AC$8)</f>
        <v>0</v>
      </c>
    </row>
    <row r="70" spans="1:33" s="14" customFormat="1" ht="20.25" customHeight="1" x14ac:dyDescent="0.2">
      <c r="B70" s="906" t="s">
        <v>50</v>
      </c>
      <c r="C70" s="906"/>
      <c r="D70" s="906"/>
      <c r="E70" s="906"/>
      <c r="F70" s="906"/>
      <c r="G70" s="906"/>
      <c r="H70" s="906"/>
      <c r="I70" s="906"/>
      <c r="J70" s="237">
        <v>20000</v>
      </c>
      <c r="K70" s="228">
        <f>IF(OR(L45="",L66=""),"",SUM(SUMIF($E$20:$E$44,$B$70,L20:L44),SUMIF($E$50:$E$65,$B$70,L50:L65)))</f>
        <v>0</v>
      </c>
      <c r="L70" s="152">
        <f>IF(K70="","",$J$70*K70)</f>
        <v>0</v>
      </c>
      <c r="M70" s="228">
        <f>IF(OR(N45="",N66=""),"",SUM(SUMIF($E$20:$E$44,$B$70,N20:N44),SUMIF($E$50:$E$65,$B$70,N50:N65)))</f>
        <v>0</v>
      </c>
      <c r="N70" s="152">
        <f>IF(M70="","",$J$70*M70)</f>
        <v>0</v>
      </c>
      <c r="O70" s="228">
        <f>IF(OR(P45="",P66=""),"",SUM(SUMIF($E$20:$E$44,$B$70,P20:P44),SUMIF($E$50:$E$65,$B$70,P50:P65)))</f>
        <v>0</v>
      </c>
      <c r="P70" s="152">
        <f>IF(O70="","",$J$70*O70)</f>
        <v>0</v>
      </c>
      <c r="Q70" s="228">
        <f>IF(OR(R45="",R66=""),"",SUM(SUMIF($E$20:$E$44,$B$70,R20:R44),SUMIF($E$50:$E$65,$B$70,R50:R65)))</f>
        <v>0</v>
      </c>
      <c r="R70" s="152">
        <f>IF(Q70="","",$J$70*Q70)</f>
        <v>0</v>
      </c>
      <c r="S70" s="228">
        <f>IF(OR(T45="",T66=""),"",SUM(SUMIF($E$20:$E$44,$B$70,T20:T44),SUMIF($E$50:$E$65,$B$70,T50:T65)))</f>
        <v>0</v>
      </c>
      <c r="T70" s="152">
        <f>IF(S70="","",$J$70*S70)</f>
        <v>0</v>
      </c>
      <c r="U70" s="228">
        <f>IF(OR(V45="",V66=""),"",SUM(SUMIF($E$20:$E$44,$B$70,V20:V44),SUMIF($E$50:$E$65,$B$70,V50:V65)))</f>
        <v>0</v>
      </c>
      <c r="V70" s="152">
        <f>IF(U70="","",$J$70*U70)</f>
        <v>0</v>
      </c>
      <c r="W70" s="228">
        <f>IF(OR(X45="",X66=""),"",SUM(SUMIF($E$20:$E$44,$B$70,X20:X44),SUMIF($E$50:$E$65,$B$70,X50:X65)))</f>
        <v>0</v>
      </c>
      <c r="X70" s="152">
        <f>IF(W70="","",$J$70*W70)</f>
        <v>0</v>
      </c>
      <c r="Y70" s="228">
        <f>IF(OR(Z45="",Z66=""),"",SUM(SUMIF($E$20:$E$44,$B$70,Z20:Z44),SUMIF($E$50:$E$65,$B$70,Z50:Z65)))</f>
        <v>0</v>
      </c>
      <c r="Z70" s="152">
        <f>IF(Y70="","",$J$70*Y70)</f>
        <v>0</v>
      </c>
      <c r="AA70" s="228">
        <f>IF(OR(AB45="",AB66=""),"",SUM(SUMIF($E$20:$E$44,$B$70,AB20:AB44),SUMIF($E$50:$E$65,$B$70,AB50:AB65)))</f>
        <v>0</v>
      </c>
      <c r="AB70" s="152">
        <f>IF(AA70="","",$J$70*AA70)</f>
        <v>0</v>
      </c>
      <c r="AC70" s="228">
        <f>IF(OR(AD45="",AD66=""),"",SUM(SUMIF($E$20:$E$44,$B$70,AD20:AD44),SUMIF($E$50:$E$65,$B$70,AD50:AD65)))</f>
        <v>0</v>
      </c>
      <c r="AD70" s="152">
        <f>IF(AC70="","",$J$70*AC70)</f>
        <v>0</v>
      </c>
      <c r="AE70" s="19"/>
      <c r="AF70" s="159" t="s">
        <v>50</v>
      </c>
      <c r="AG70" s="230">
        <f>SUM(K70*$K$8,M70*$M$8,O70*$O$8,Q70*$Q$8,S70*$S$8,U70*$U$8,W70*$W$8,Y70*$Y$8,AA70*$AA$8,AC70*$AC$8)</f>
        <v>0</v>
      </c>
    </row>
    <row r="71" spans="1:33" s="14" customFormat="1" ht="12.75" customHeight="1" x14ac:dyDescent="0.2">
      <c r="B71" s="16"/>
      <c r="C71" s="16"/>
      <c r="D71" s="16"/>
      <c r="E71" s="16"/>
      <c r="F71" s="17"/>
      <c r="G71" s="17"/>
      <c r="H71" s="17"/>
      <c r="I71" s="18"/>
      <c r="J71" s="18"/>
      <c r="K71" s="19"/>
      <c r="L71" s="19"/>
      <c r="M71" s="19"/>
      <c r="N71" s="19"/>
      <c r="O71" s="19"/>
      <c r="P71" s="19"/>
      <c r="Q71" s="19"/>
      <c r="R71" s="19"/>
      <c r="S71" s="19"/>
      <c r="T71" s="19"/>
      <c r="U71" s="19"/>
      <c r="V71" s="19"/>
      <c r="W71" s="19"/>
      <c r="X71" s="19"/>
      <c r="Y71" s="19"/>
      <c r="Z71" s="19"/>
      <c r="AA71" s="19"/>
      <c r="AB71" s="19"/>
      <c r="AC71" s="19"/>
      <c r="AD71" s="19"/>
      <c r="AE71" s="19"/>
      <c r="AF71" s="19"/>
      <c r="AG71" s="19"/>
    </row>
    <row r="72" spans="1:33" s="51" customFormat="1" ht="15" customHeight="1" x14ac:dyDescent="0.2">
      <c r="B72" s="50"/>
      <c r="C72" s="50"/>
      <c r="D72" s="50"/>
      <c r="E72" s="50"/>
      <c r="F72" s="50"/>
      <c r="G72" s="50"/>
      <c r="H72" s="50"/>
      <c r="I72" s="50"/>
      <c r="J72" s="50"/>
      <c r="K72" s="48"/>
      <c r="L72" s="48"/>
      <c r="M72" s="48"/>
      <c r="N72" s="48"/>
      <c r="O72" s="48"/>
      <c r="P72" s="48"/>
      <c r="Q72" s="48"/>
      <c r="R72" s="48"/>
      <c r="S72" s="48"/>
      <c r="T72" s="48"/>
      <c r="U72" s="48"/>
      <c r="V72" s="48"/>
      <c r="W72" s="48"/>
      <c r="X72" s="48"/>
      <c r="Y72" s="48"/>
      <c r="Z72" s="48"/>
      <c r="AA72" s="48"/>
      <c r="AB72" s="48"/>
      <c r="AC72" s="48"/>
      <c r="AD72" s="48"/>
      <c r="AE72" s="49"/>
      <c r="AF72" s="123"/>
      <c r="AG72" s="123"/>
    </row>
    <row r="73" spans="1:33" s="10" customFormat="1" ht="23.25" customHeight="1" x14ac:dyDescent="0.25">
      <c r="B73" s="849" t="s">
        <v>0</v>
      </c>
      <c r="C73" s="849"/>
      <c r="D73" s="907" t="s">
        <v>117</v>
      </c>
      <c r="E73" s="908"/>
      <c r="F73" s="908"/>
      <c r="G73" s="908"/>
      <c r="H73" s="908"/>
      <c r="I73" s="908"/>
      <c r="J73" s="909"/>
      <c r="K73" s="122"/>
      <c r="L73" s="12"/>
      <c r="M73" s="12"/>
      <c r="N73" s="12"/>
      <c r="O73" s="12"/>
      <c r="P73" s="12"/>
      <c r="Q73" s="12"/>
      <c r="R73" s="12"/>
      <c r="S73" s="12"/>
      <c r="T73" s="12"/>
      <c r="U73" s="12"/>
      <c r="V73" s="12"/>
      <c r="W73" s="12"/>
      <c r="X73" s="12"/>
      <c r="Y73" s="12"/>
      <c r="Z73" s="12"/>
      <c r="AA73" s="12"/>
      <c r="AB73" s="12"/>
      <c r="AC73" s="12"/>
      <c r="AD73" s="12"/>
      <c r="AE73" s="22"/>
      <c r="AF73" s="123"/>
      <c r="AG73" s="123"/>
    </row>
    <row r="74" spans="1:33" s="10" customFormat="1" ht="21.75" customHeight="1" x14ac:dyDescent="0.2">
      <c r="B74" s="866" t="str">
        <f>IF(COUNTIF(E76:E83,"err")&gt;0,"グレードと一致しない型番があります。登録番号を確認して下さい。","")</f>
        <v/>
      </c>
      <c r="C74" s="866"/>
      <c r="D74" s="866"/>
      <c r="E74" s="866"/>
      <c r="F74" s="866"/>
      <c r="G74" s="866"/>
      <c r="H74" s="866"/>
      <c r="I74" s="866"/>
      <c r="J74" s="866"/>
      <c r="K74" s="55" t="s">
        <v>13</v>
      </c>
      <c r="L74" s="12"/>
      <c r="M74" s="12"/>
      <c r="N74" s="12"/>
      <c r="O74" s="12"/>
      <c r="P74" s="12"/>
      <c r="Q74" s="12"/>
      <c r="R74" s="12"/>
      <c r="S74" s="12"/>
      <c r="T74" s="12"/>
      <c r="U74" s="12"/>
      <c r="V74" s="12"/>
      <c r="W74" s="12"/>
      <c r="X74" s="12"/>
      <c r="Y74" s="12"/>
      <c r="Z74" s="12"/>
      <c r="AA74" s="12"/>
      <c r="AB74" s="12"/>
      <c r="AC74" s="12"/>
      <c r="AD74" s="12"/>
      <c r="AE74" s="22"/>
      <c r="AF74" s="36"/>
      <c r="AG74" s="36"/>
    </row>
    <row r="75" spans="1:33" s="31" customFormat="1" ht="25.5" customHeight="1" thickBot="1" x14ac:dyDescent="0.25">
      <c r="B75" s="858" t="s">
        <v>1</v>
      </c>
      <c r="C75" s="859"/>
      <c r="D75" s="366" t="s">
        <v>176</v>
      </c>
      <c r="E75" s="355" t="s">
        <v>51</v>
      </c>
      <c r="F75" s="861" t="s">
        <v>16</v>
      </c>
      <c r="G75" s="861"/>
      <c r="H75" s="861"/>
      <c r="I75" s="859"/>
      <c r="J75" s="355" t="s">
        <v>3</v>
      </c>
      <c r="K75" s="367" t="s">
        <v>44</v>
      </c>
      <c r="L75" s="355" t="s">
        <v>5</v>
      </c>
      <c r="M75" s="367" t="s">
        <v>44</v>
      </c>
      <c r="N75" s="355" t="s">
        <v>5</v>
      </c>
      <c r="O75" s="367" t="s">
        <v>44</v>
      </c>
      <c r="P75" s="355" t="s">
        <v>5</v>
      </c>
      <c r="Q75" s="367" t="s">
        <v>44</v>
      </c>
      <c r="R75" s="355" t="s">
        <v>5</v>
      </c>
      <c r="S75" s="367" t="s">
        <v>44</v>
      </c>
      <c r="T75" s="355" t="s">
        <v>5</v>
      </c>
      <c r="U75" s="367" t="s">
        <v>44</v>
      </c>
      <c r="V75" s="355" t="s">
        <v>5</v>
      </c>
      <c r="W75" s="367" t="s">
        <v>44</v>
      </c>
      <c r="X75" s="355" t="s">
        <v>5</v>
      </c>
      <c r="Y75" s="367" t="s">
        <v>44</v>
      </c>
      <c r="Z75" s="355" t="s">
        <v>5</v>
      </c>
      <c r="AA75" s="367" t="s">
        <v>44</v>
      </c>
      <c r="AB75" s="355" t="s">
        <v>5</v>
      </c>
      <c r="AC75" s="367" t="s">
        <v>44</v>
      </c>
      <c r="AD75" s="355" t="s">
        <v>5</v>
      </c>
      <c r="AE75" s="30"/>
      <c r="AF75" s="356" t="s">
        <v>55</v>
      </c>
      <c r="AG75" s="357" t="s">
        <v>56</v>
      </c>
    </row>
    <row r="76" spans="1:33" s="15" customFormat="1" ht="21" customHeight="1" thickTop="1" x14ac:dyDescent="0.2">
      <c r="A76" s="14" t="str">
        <f>IF(D76="","",MAX($A$75:$A75)+1)</f>
        <v/>
      </c>
      <c r="B76" s="899"/>
      <c r="C76" s="900"/>
      <c r="D76" s="33"/>
      <c r="E76" s="322" t="str">
        <f>IF(D76="","",IF(LEFT(D76,1)&amp;RIGHT(D76,1)&lt;&gt;"W5","err",LEFT(D76,1)&amp;RIGHT(D76,1)))</f>
        <v/>
      </c>
      <c r="F76" s="147"/>
      <c r="G76" s="300" t="s">
        <v>2</v>
      </c>
      <c r="H76" s="147"/>
      <c r="I76" s="303" t="s">
        <v>4</v>
      </c>
      <c r="J76" s="324" t="str">
        <f>IF(AND(F76&lt;&gt;"",H76&lt;&gt;""),ROUNDDOWN(F76*H76/1000000,2),"")</f>
        <v/>
      </c>
      <c r="K76" s="128"/>
      <c r="L76" s="304">
        <f t="shared" ref="L76:L83" si="44">IF(AND($J76&lt;&gt;"",K76&lt;&gt;""),$J76*K76,0)</f>
        <v>0</v>
      </c>
      <c r="M76" s="128"/>
      <c r="N76" s="304">
        <f t="shared" ref="N76:N83" si="45">IF(AND($J76&lt;&gt;"",M76&lt;&gt;""),$J76*M76,0)</f>
        <v>0</v>
      </c>
      <c r="O76" s="128"/>
      <c r="P76" s="304">
        <f t="shared" ref="P76:P83" si="46">IF(AND($J76&lt;&gt;"",O76&lt;&gt;""),$J76*O76,0)</f>
        <v>0</v>
      </c>
      <c r="Q76" s="128"/>
      <c r="R76" s="304">
        <f t="shared" ref="R76:R83" si="47">IF(AND($J76&lt;&gt;"",Q76&lt;&gt;""),$J76*Q76,0)</f>
        <v>0</v>
      </c>
      <c r="S76" s="128"/>
      <c r="T76" s="304">
        <f t="shared" ref="T76:T83" si="48">IF(AND($J76&lt;&gt;"",S76&lt;&gt;""),$J76*S76,0)</f>
        <v>0</v>
      </c>
      <c r="U76" s="128"/>
      <c r="V76" s="304">
        <f t="shared" ref="V76:V83" si="49">IF(AND($J76&lt;&gt;"",U76&lt;&gt;""),$J76*U76,0)</f>
        <v>0</v>
      </c>
      <c r="W76" s="128"/>
      <c r="X76" s="304">
        <f t="shared" ref="X76:X83" si="50">IF(AND($J76&lt;&gt;"",W76&lt;&gt;""),$J76*W76,0)</f>
        <v>0</v>
      </c>
      <c r="Y76" s="128"/>
      <c r="Z76" s="304">
        <f t="shared" ref="Z76:Z83" si="51">IF(AND($J76&lt;&gt;"",Y76&lt;&gt;""),$J76*Y76,0)</f>
        <v>0</v>
      </c>
      <c r="AA76" s="128"/>
      <c r="AB76" s="304">
        <f t="shared" ref="AB76:AB83" si="52">IF(AND($J76&lt;&gt;"",AA76&lt;&gt;""),$J76*AA76,0)</f>
        <v>0</v>
      </c>
      <c r="AC76" s="128"/>
      <c r="AD76" s="304">
        <f t="shared" ref="AD76:AD83" si="53">IF(AND($J76&lt;&gt;"",AC76&lt;&gt;""),$J76*AC76,0)</f>
        <v>0</v>
      </c>
      <c r="AE76" s="49"/>
      <c r="AF76" s="320">
        <f>SUM(K76*$K$8,M76*$M$8,O76*$O$8,Q76*$Q$8,S76*$S$8,U76*$U$8,W76*$W$8,Y76*$Y$8,AA76*$AA$8,AC76*$AC$8)</f>
        <v>0</v>
      </c>
      <c r="AG76" s="321">
        <f>SUM(L76*$K$8,N76*$M$8,P76*$O$8,R76*$Q$8,T76*$S$8,V76*$U$8,X76*$W$8,Z76*$Y$8,AB76*$AA$8,AD76*$AC$8)</f>
        <v>0</v>
      </c>
    </row>
    <row r="77" spans="1:33" s="15" customFormat="1" ht="21" customHeight="1" x14ac:dyDescent="0.2">
      <c r="A77" s="14" t="str">
        <f>IF(D77="","",MAX($A$75:$A76)+1)</f>
        <v/>
      </c>
      <c r="B77" s="901"/>
      <c r="C77" s="902"/>
      <c r="D77" s="34"/>
      <c r="E77" s="323" t="str">
        <f t="shared" ref="E77:E83" si="54">IF(D77="","",IF(LEFT(D77,1)&amp;RIGHT(D77,1)&lt;&gt;"W5","err",LEFT(D77,1)&amp;RIGHT(D77,1)))</f>
        <v/>
      </c>
      <c r="F77" s="144"/>
      <c r="G77" s="301" t="s">
        <v>2</v>
      </c>
      <c r="H77" s="144"/>
      <c r="I77" s="305" t="s">
        <v>4</v>
      </c>
      <c r="J77" s="325" t="str">
        <f t="shared" ref="J77:J83" si="55">IF(AND(F77&lt;&gt;"",H77&lt;&gt;""),ROUNDDOWN(F77*H77/1000000,2),"")</f>
        <v/>
      </c>
      <c r="K77" s="129"/>
      <c r="L77" s="306">
        <f t="shared" si="44"/>
        <v>0</v>
      </c>
      <c r="M77" s="129"/>
      <c r="N77" s="306">
        <f t="shared" si="45"/>
        <v>0</v>
      </c>
      <c r="O77" s="129"/>
      <c r="P77" s="306">
        <f t="shared" si="46"/>
        <v>0</v>
      </c>
      <c r="Q77" s="129"/>
      <c r="R77" s="306">
        <f t="shared" si="47"/>
        <v>0</v>
      </c>
      <c r="S77" s="129"/>
      <c r="T77" s="306">
        <f t="shared" si="48"/>
        <v>0</v>
      </c>
      <c r="U77" s="129"/>
      <c r="V77" s="306">
        <f t="shared" si="49"/>
        <v>0</v>
      </c>
      <c r="W77" s="129"/>
      <c r="X77" s="306">
        <f t="shared" si="50"/>
        <v>0</v>
      </c>
      <c r="Y77" s="129"/>
      <c r="Z77" s="306">
        <f t="shared" si="51"/>
        <v>0</v>
      </c>
      <c r="AA77" s="129"/>
      <c r="AB77" s="306">
        <f t="shared" si="52"/>
        <v>0</v>
      </c>
      <c r="AC77" s="129"/>
      <c r="AD77" s="306">
        <f t="shared" si="53"/>
        <v>0</v>
      </c>
      <c r="AE77" s="311"/>
      <c r="AF77" s="320">
        <f t="shared" ref="AF77:AF83" si="56">SUM(K77*$K$8,M77*$M$8,O77*$O$8,Q77*$Q$8,S77*$S$8,U77*$U$8,W77*$W$8,Y77*$Y$8,AA77*$AA$8,AC77*$AC$8)</f>
        <v>0</v>
      </c>
      <c r="AG77" s="321">
        <f t="shared" ref="AG77:AG83" si="57">SUM(L77*$K$8,N77*$M$8,P77*$O$8,R77*$Q$8,T77*$S$8,V77*$U$8,X77*$W$8,Z77*$Y$8,AB77*$AA$8,AD77*$AC$8)</f>
        <v>0</v>
      </c>
    </row>
    <row r="78" spans="1:33" s="15" customFormat="1" ht="21" customHeight="1" x14ac:dyDescent="0.2">
      <c r="A78" s="14" t="str">
        <f>IF(D78="","",MAX($A$75:$A77)+1)</f>
        <v/>
      </c>
      <c r="B78" s="901"/>
      <c r="C78" s="902"/>
      <c r="D78" s="34"/>
      <c r="E78" s="323" t="str">
        <f t="shared" si="54"/>
        <v/>
      </c>
      <c r="F78" s="144"/>
      <c r="G78" s="301" t="s">
        <v>2</v>
      </c>
      <c r="H78" s="144"/>
      <c r="I78" s="305" t="s">
        <v>4</v>
      </c>
      <c r="J78" s="325" t="str">
        <f t="shared" si="55"/>
        <v/>
      </c>
      <c r="K78" s="129"/>
      <c r="L78" s="306">
        <f t="shared" si="44"/>
        <v>0</v>
      </c>
      <c r="M78" s="129"/>
      <c r="N78" s="306">
        <f t="shared" si="45"/>
        <v>0</v>
      </c>
      <c r="O78" s="129"/>
      <c r="P78" s="306">
        <f t="shared" si="46"/>
        <v>0</v>
      </c>
      <c r="Q78" s="129"/>
      <c r="R78" s="306">
        <f t="shared" si="47"/>
        <v>0</v>
      </c>
      <c r="S78" s="129"/>
      <c r="T78" s="306">
        <f t="shared" si="48"/>
        <v>0</v>
      </c>
      <c r="U78" s="129"/>
      <c r="V78" s="306">
        <f t="shared" si="49"/>
        <v>0</v>
      </c>
      <c r="W78" s="129"/>
      <c r="X78" s="306">
        <f t="shared" si="50"/>
        <v>0</v>
      </c>
      <c r="Y78" s="129"/>
      <c r="Z78" s="306">
        <f t="shared" si="51"/>
        <v>0</v>
      </c>
      <c r="AA78" s="129"/>
      <c r="AB78" s="306">
        <f t="shared" si="52"/>
        <v>0</v>
      </c>
      <c r="AC78" s="129"/>
      <c r="AD78" s="306">
        <f t="shared" si="53"/>
        <v>0</v>
      </c>
      <c r="AE78" s="311"/>
      <c r="AF78" s="320">
        <f t="shared" si="56"/>
        <v>0</v>
      </c>
      <c r="AG78" s="321">
        <f t="shared" si="57"/>
        <v>0</v>
      </c>
    </row>
    <row r="79" spans="1:33" s="15" customFormat="1" ht="21" customHeight="1" x14ac:dyDescent="0.2">
      <c r="A79" s="14" t="str">
        <f>IF(D79="","",MAX($A$75:$A78)+1)</f>
        <v/>
      </c>
      <c r="B79" s="901"/>
      <c r="C79" s="902"/>
      <c r="D79" s="34"/>
      <c r="E79" s="323" t="str">
        <f t="shared" si="54"/>
        <v/>
      </c>
      <c r="F79" s="144"/>
      <c r="G79" s="301" t="s">
        <v>2</v>
      </c>
      <c r="H79" s="144"/>
      <c r="I79" s="305" t="s">
        <v>4</v>
      </c>
      <c r="J79" s="325" t="str">
        <f t="shared" si="55"/>
        <v/>
      </c>
      <c r="K79" s="129"/>
      <c r="L79" s="306">
        <f t="shared" si="44"/>
        <v>0</v>
      </c>
      <c r="M79" s="129"/>
      <c r="N79" s="306">
        <f t="shared" si="45"/>
        <v>0</v>
      </c>
      <c r="O79" s="129"/>
      <c r="P79" s="306">
        <f t="shared" si="46"/>
        <v>0</v>
      </c>
      <c r="Q79" s="129"/>
      <c r="R79" s="306">
        <f t="shared" si="47"/>
        <v>0</v>
      </c>
      <c r="S79" s="129"/>
      <c r="T79" s="306">
        <f t="shared" si="48"/>
        <v>0</v>
      </c>
      <c r="U79" s="129"/>
      <c r="V79" s="306">
        <f t="shared" si="49"/>
        <v>0</v>
      </c>
      <c r="W79" s="129"/>
      <c r="X79" s="306">
        <f t="shared" si="50"/>
        <v>0</v>
      </c>
      <c r="Y79" s="129"/>
      <c r="Z79" s="306">
        <f t="shared" si="51"/>
        <v>0</v>
      </c>
      <c r="AA79" s="129"/>
      <c r="AB79" s="306">
        <f t="shared" si="52"/>
        <v>0</v>
      </c>
      <c r="AC79" s="129"/>
      <c r="AD79" s="306">
        <f t="shared" si="53"/>
        <v>0</v>
      </c>
      <c r="AE79" s="311"/>
      <c r="AF79" s="320">
        <f t="shared" si="56"/>
        <v>0</v>
      </c>
      <c r="AG79" s="321">
        <f t="shared" si="57"/>
        <v>0</v>
      </c>
    </row>
    <row r="80" spans="1:33" s="15" customFormat="1" ht="21" customHeight="1" x14ac:dyDescent="0.2">
      <c r="A80" s="14" t="str">
        <f>IF(D80="","",MAX($A$75:$A79)+1)</f>
        <v/>
      </c>
      <c r="B80" s="901"/>
      <c r="C80" s="902"/>
      <c r="D80" s="34"/>
      <c r="E80" s="323" t="str">
        <f t="shared" si="54"/>
        <v/>
      </c>
      <c r="F80" s="144"/>
      <c r="G80" s="301" t="s">
        <v>2</v>
      </c>
      <c r="H80" s="144"/>
      <c r="I80" s="305" t="s">
        <v>4</v>
      </c>
      <c r="J80" s="325" t="str">
        <f t="shared" si="55"/>
        <v/>
      </c>
      <c r="K80" s="129"/>
      <c r="L80" s="306">
        <f t="shared" si="44"/>
        <v>0</v>
      </c>
      <c r="M80" s="129"/>
      <c r="N80" s="306">
        <f t="shared" si="45"/>
        <v>0</v>
      </c>
      <c r="O80" s="129"/>
      <c r="P80" s="306">
        <f t="shared" si="46"/>
        <v>0</v>
      </c>
      <c r="Q80" s="129"/>
      <c r="R80" s="306">
        <f t="shared" si="47"/>
        <v>0</v>
      </c>
      <c r="S80" s="129"/>
      <c r="T80" s="306">
        <f t="shared" si="48"/>
        <v>0</v>
      </c>
      <c r="U80" s="129"/>
      <c r="V80" s="306">
        <f t="shared" si="49"/>
        <v>0</v>
      </c>
      <c r="W80" s="129"/>
      <c r="X80" s="306">
        <f t="shared" si="50"/>
        <v>0</v>
      </c>
      <c r="Y80" s="129"/>
      <c r="Z80" s="306">
        <f t="shared" si="51"/>
        <v>0</v>
      </c>
      <c r="AA80" s="129"/>
      <c r="AB80" s="306">
        <f t="shared" si="52"/>
        <v>0</v>
      </c>
      <c r="AC80" s="129"/>
      <c r="AD80" s="306">
        <f t="shared" si="53"/>
        <v>0</v>
      </c>
      <c r="AE80" s="311"/>
      <c r="AF80" s="320">
        <f t="shared" si="56"/>
        <v>0</v>
      </c>
      <c r="AG80" s="321">
        <f t="shared" si="57"/>
        <v>0</v>
      </c>
    </row>
    <row r="81" spans="1:33" s="15" customFormat="1" ht="21" customHeight="1" x14ac:dyDescent="0.2">
      <c r="A81" s="14" t="str">
        <f>IF(D81="","",MAX($A$75:$A80)+1)</f>
        <v/>
      </c>
      <c r="B81" s="901"/>
      <c r="C81" s="902"/>
      <c r="D81" s="34"/>
      <c r="E81" s="323" t="str">
        <f t="shared" si="54"/>
        <v/>
      </c>
      <c r="F81" s="144"/>
      <c r="G81" s="301" t="s">
        <v>2</v>
      </c>
      <c r="H81" s="144"/>
      <c r="I81" s="305" t="s">
        <v>4</v>
      </c>
      <c r="J81" s="325" t="str">
        <f t="shared" si="55"/>
        <v/>
      </c>
      <c r="K81" s="129"/>
      <c r="L81" s="306">
        <f t="shared" si="44"/>
        <v>0</v>
      </c>
      <c r="M81" s="129"/>
      <c r="N81" s="306">
        <f t="shared" si="45"/>
        <v>0</v>
      </c>
      <c r="O81" s="129"/>
      <c r="P81" s="306">
        <f t="shared" si="46"/>
        <v>0</v>
      </c>
      <c r="Q81" s="129"/>
      <c r="R81" s="306">
        <f t="shared" si="47"/>
        <v>0</v>
      </c>
      <c r="S81" s="129"/>
      <c r="T81" s="306">
        <f t="shared" si="48"/>
        <v>0</v>
      </c>
      <c r="U81" s="129"/>
      <c r="V81" s="306">
        <f t="shared" si="49"/>
        <v>0</v>
      </c>
      <c r="W81" s="129"/>
      <c r="X81" s="306">
        <f t="shared" si="50"/>
        <v>0</v>
      </c>
      <c r="Y81" s="129"/>
      <c r="Z81" s="306">
        <f t="shared" si="51"/>
        <v>0</v>
      </c>
      <c r="AA81" s="129"/>
      <c r="AB81" s="306">
        <f t="shared" si="52"/>
        <v>0</v>
      </c>
      <c r="AC81" s="129"/>
      <c r="AD81" s="306">
        <f t="shared" si="53"/>
        <v>0</v>
      </c>
      <c r="AE81" s="311"/>
      <c r="AF81" s="320">
        <f t="shared" si="56"/>
        <v>0</v>
      </c>
      <c r="AG81" s="321">
        <f t="shared" si="57"/>
        <v>0</v>
      </c>
    </row>
    <row r="82" spans="1:33" s="15" customFormat="1" ht="21" customHeight="1" x14ac:dyDescent="0.2">
      <c r="A82" s="14" t="str">
        <f>IF(D82="","",MAX($A$75:$A81)+1)</f>
        <v/>
      </c>
      <c r="B82" s="901"/>
      <c r="C82" s="902"/>
      <c r="D82" s="34"/>
      <c r="E82" s="323" t="str">
        <f t="shared" si="54"/>
        <v/>
      </c>
      <c r="F82" s="144"/>
      <c r="G82" s="301" t="s">
        <v>2</v>
      </c>
      <c r="H82" s="144"/>
      <c r="I82" s="305" t="s">
        <v>4</v>
      </c>
      <c r="J82" s="325" t="str">
        <f t="shared" si="55"/>
        <v/>
      </c>
      <c r="K82" s="129"/>
      <c r="L82" s="306">
        <f t="shared" si="44"/>
        <v>0</v>
      </c>
      <c r="M82" s="129"/>
      <c r="N82" s="306">
        <f t="shared" si="45"/>
        <v>0</v>
      </c>
      <c r="O82" s="129"/>
      <c r="P82" s="306">
        <f t="shared" si="46"/>
        <v>0</v>
      </c>
      <c r="Q82" s="129"/>
      <c r="R82" s="306">
        <f t="shared" si="47"/>
        <v>0</v>
      </c>
      <c r="S82" s="129"/>
      <c r="T82" s="306">
        <f t="shared" si="48"/>
        <v>0</v>
      </c>
      <c r="U82" s="129"/>
      <c r="V82" s="306">
        <f t="shared" si="49"/>
        <v>0</v>
      </c>
      <c r="W82" s="129"/>
      <c r="X82" s="306">
        <f t="shared" si="50"/>
        <v>0</v>
      </c>
      <c r="Y82" s="129"/>
      <c r="Z82" s="306">
        <f t="shared" si="51"/>
        <v>0</v>
      </c>
      <c r="AA82" s="129"/>
      <c r="AB82" s="306">
        <f t="shared" si="52"/>
        <v>0</v>
      </c>
      <c r="AC82" s="129"/>
      <c r="AD82" s="306">
        <f t="shared" si="53"/>
        <v>0</v>
      </c>
      <c r="AE82" s="311"/>
      <c r="AF82" s="320">
        <f t="shared" si="56"/>
        <v>0</v>
      </c>
      <c r="AG82" s="321">
        <f t="shared" si="57"/>
        <v>0</v>
      </c>
    </row>
    <row r="83" spans="1:33" s="15" customFormat="1" ht="21" customHeight="1" x14ac:dyDescent="0.2">
      <c r="A83" s="14" t="str">
        <f>IF(D83="","",MAX($A$75:$A82)+1)</f>
        <v/>
      </c>
      <c r="B83" s="901"/>
      <c r="C83" s="902"/>
      <c r="D83" s="34"/>
      <c r="E83" s="323" t="str">
        <f t="shared" si="54"/>
        <v/>
      </c>
      <c r="F83" s="144"/>
      <c r="G83" s="301" t="s">
        <v>2</v>
      </c>
      <c r="H83" s="144"/>
      <c r="I83" s="305" t="s">
        <v>4</v>
      </c>
      <c r="J83" s="325" t="str">
        <f t="shared" si="55"/>
        <v/>
      </c>
      <c r="K83" s="129"/>
      <c r="L83" s="306">
        <f t="shared" si="44"/>
        <v>0</v>
      </c>
      <c r="M83" s="129"/>
      <c r="N83" s="306">
        <f t="shared" si="45"/>
        <v>0</v>
      </c>
      <c r="O83" s="129"/>
      <c r="P83" s="306">
        <f t="shared" si="46"/>
        <v>0</v>
      </c>
      <c r="Q83" s="129"/>
      <c r="R83" s="306">
        <f t="shared" si="47"/>
        <v>0</v>
      </c>
      <c r="S83" s="129"/>
      <c r="T83" s="306">
        <f t="shared" si="48"/>
        <v>0</v>
      </c>
      <c r="U83" s="129"/>
      <c r="V83" s="306">
        <f t="shared" si="49"/>
        <v>0</v>
      </c>
      <c r="W83" s="129"/>
      <c r="X83" s="306">
        <f t="shared" si="50"/>
        <v>0</v>
      </c>
      <c r="Y83" s="129"/>
      <c r="Z83" s="306">
        <f t="shared" si="51"/>
        <v>0</v>
      </c>
      <c r="AA83" s="129"/>
      <c r="AB83" s="306">
        <f t="shared" si="52"/>
        <v>0</v>
      </c>
      <c r="AC83" s="129"/>
      <c r="AD83" s="306">
        <f t="shared" si="53"/>
        <v>0</v>
      </c>
      <c r="AE83" s="311"/>
      <c r="AF83" s="320">
        <f t="shared" si="56"/>
        <v>0</v>
      </c>
      <c r="AG83" s="321">
        <f t="shared" si="57"/>
        <v>0</v>
      </c>
    </row>
    <row r="84" spans="1:33" s="14" customFormat="1" ht="21" customHeight="1" x14ac:dyDescent="0.2">
      <c r="B84" s="898" t="s">
        <v>6</v>
      </c>
      <c r="C84" s="898"/>
      <c r="D84" s="898"/>
      <c r="E84" s="898"/>
      <c r="F84" s="898"/>
      <c r="G84" s="898"/>
      <c r="H84" s="898"/>
      <c r="I84" s="898"/>
      <c r="J84" s="898"/>
      <c r="K84" s="131">
        <f t="shared" ref="K84:AD84" si="58">SUM(K76:K83)</f>
        <v>0</v>
      </c>
      <c r="L84" s="133">
        <f t="shared" si="58"/>
        <v>0</v>
      </c>
      <c r="M84" s="131">
        <f t="shared" si="58"/>
        <v>0</v>
      </c>
      <c r="N84" s="133">
        <f t="shared" si="58"/>
        <v>0</v>
      </c>
      <c r="O84" s="131">
        <f t="shared" si="58"/>
        <v>0</v>
      </c>
      <c r="P84" s="133">
        <f t="shared" si="58"/>
        <v>0</v>
      </c>
      <c r="Q84" s="131">
        <f t="shared" si="58"/>
        <v>0</v>
      </c>
      <c r="R84" s="133">
        <f t="shared" si="58"/>
        <v>0</v>
      </c>
      <c r="S84" s="131">
        <f t="shared" si="58"/>
        <v>0</v>
      </c>
      <c r="T84" s="133">
        <f t="shared" si="58"/>
        <v>0</v>
      </c>
      <c r="U84" s="131">
        <f t="shared" si="58"/>
        <v>0</v>
      </c>
      <c r="V84" s="133">
        <f t="shared" si="58"/>
        <v>0</v>
      </c>
      <c r="W84" s="131">
        <f t="shared" si="58"/>
        <v>0</v>
      </c>
      <c r="X84" s="133">
        <f t="shared" si="58"/>
        <v>0</v>
      </c>
      <c r="Y84" s="131">
        <f t="shared" si="58"/>
        <v>0</v>
      </c>
      <c r="Z84" s="133">
        <f t="shared" si="58"/>
        <v>0</v>
      </c>
      <c r="AA84" s="131">
        <f t="shared" si="58"/>
        <v>0</v>
      </c>
      <c r="AB84" s="133">
        <f t="shared" si="58"/>
        <v>0</v>
      </c>
      <c r="AC84" s="131">
        <f t="shared" si="58"/>
        <v>0</v>
      </c>
      <c r="AD84" s="133">
        <f t="shared" si="58"/>
        <v>0</v>
      </c>
      <c r="AE84" s="49"/>
      <c r="AF84" s="132">
        <f>SUM(AF76:AF83)</f>
        <v>0</v>
      </c>
      <c r="AG84" s="156">
        <f>SUM(AG76:AG83)</f>
        <v>0</v>
      </c>
    </row>
    <row r="85" spans="1:33" s="21" customFormat="1" ht="15" customHeight="1" x14ac:dyDescent="0.2">
      <c r="B85" s="13"/>
      <c r="C85" s="13"/>
      <c r="D85" s="13"/>
      <c r="E85" s="13"/>
      <c r="F85" s="13"/>
      <c r="G85" s="13"/>
      <c r="H85" s="13"/>
      <c r="I85" s="13"/>
      <c r="J85" s="13"/>
      <c r="K85" s="22"/>
      <c r="L85" s="23"/>
      <c r="M85" s="22"/>
      <c r="N85" s="23"/>
      <c r="O85" s="22"/>
      <c r="P85" s="23"/>
      <c r="Q85" s="22"/>
      <c r="R85" s="23"/>
      <c r="S85" s="22"/>
      <c r="T85" s="23"/>
      <c r="U85" s="22"/>
      <c r="V85" s="23"/>
      <c r="W85" s="22"/>
      <c r="X85" s="23"/>
      <c r="Y85" s="22"/>
      <c r="Z85" s="23"/>
      <c r="AA85" s="22"/>
      <c r="AB85" s="23"/>
      <c r="AC85" s="22"/>
      <c r="AD85" s="23"/>
      <c r="AE85" s="24"/>
      <c r="AF85" s="22"/>
      <c r="AG85" s="23"/>
    </row>
    <row r="86" spans="1:33" s="10" customFormat="1" ht="23.25" customHeight="1" x14ac:dyDescent="0.25">
      <c r="B86" s="849" t="s">
        <v>0</v>
      </c>
      <c r="C86" s="849"/>
      <c r="D86" s="850" t="s">
        <v>144</v>
      </c>
      <c r="E86" s="851"/>
      <c r="F86" s="851"/>
      <c r="G86" s="851"/>
      <c r="H86" s="851"/>
      <c r="I86" s="851"/>
      <c r="J86" s="852"/>
      <c r="K86" s="122"/>
      <c r="L86" s="12"/>
      <c r="M86" s="12"/>
      <c r="N86" s="12"/>
      <c r="O86" s="12"/>
      <c r="P86" s="12"/>
      <c r="Q86" s="12"/>
      <c r="R86" s="12"/>
      <c r="S86" s="12"/>
      <c r="T86" s="12"/>
      <c r="U86" s="12"/>
      <c r="V86" s="12"/>
      <c r="W86" s="12"/>
      <c r="X86" s="12"/>
      <c r="Y86" s="12"/>
      <c r="Z86" s="12"/>
      <c r="AA86" s="12"/>
      <c r="AB86" s="12"/>
      <c r="AC86" s="12"/>
      <c r="AD86" s="12"/>
      <c r="AE86" s="22"/>
      <c r="AF86" s="123"/>
      <c r="AG86" s="123"/>
    </row>
    <row r="87" spans="1:33" s="10" customFormat="1" ht="21.75" customHeight="1" x14ac:dyDescent="0.2">
      <c r="B87" s="866" t="str">
        <f>IF(COUNTIF(E89:E108,"err")&gt;0,"グレードと一致しない型番があります。登録番号を確認して下さい。","")</f>
        <v/>
      </c>
      <c r="C87" s="866"/>
      <c r="D87" s="866"/>
      <c r="E87" s="866"/>
      <c r="F87" s="866"/>
      <c r="G87" s="866"/>
      <c r="H87" s="866"/>
      <c r="I87" s="866"/>
      <c r="J87" s="866"/>
      <c r="K87" s="55" t="s">
        <v>13</v>
      </c>
      <c r="L87" s="12"/>
      <c r="M87" s="12"/>
      <c r="N87" s="12"/>
      <c r="O87" s="12"/>
      <c r="P87" s="12"/>
      <c r="Q87" s="12"/>
      <c r="R87" s="12"/>
      <c r="S87" s="12"/>
      <c r="T87" s="12"/>
      <c r="U87" s="12"/>
      <c r="V87" s="12"/>
      <c r="W87" s="12"/>
      <c r="X87" s="12"/>
      <c r="Y87" s="12"/>
      <c r="Z87" s="12"/>
      <c r="AA87" s="12"/>
      <c r="AB87" s="12"/>
      <c r="AC87" s="12"/>
      <c r="AD87" s="12"/>
      <c r="AE87" s="22"/>
      <c r="AF87" s="36"/>
      <c r="AG87" s="36"/>
    </row>
    <row r="88" spans="1:33" s="31" customFormat="1" ht="25.5" customHeight="1" thickBot="1" x14ac:dyDescent="0.25">
      <c r="B88" s="910" t="s">
        <v>1</v>
      </c>
      <c r="C88" s="911"/>
      <c r="D88" s="370" t="s">
        <v>176</v>
      </c>
      <c r="E88" s="361" t="s">
        <v>51</v>
      </c>
      <c r="F88" s="912" t="s">
        <v>16</v>
      </c>
      <c r="G88" s="912"/>
      <c r="H88" s="912"/>
      <c r="I88" s="911"/>
      <c r="J88" s="361" t="s">
        <v>3</v>
      </c>
      <c r="K88" s="371" t="s">
        <v>44</v>
      </c>
      <c r="L88" s="361" t="s">
        <v>5</v>
      </c>
      <c r="M88" s="371" t="s">
        <v>44</v>
      </c>
      <c r="N88" s="361" t="s">
        <v>5</v>
      </c>
      <c r="O88" s="371" t="s">
        <v>44</v>
      </c>
      <c r="P88" s="361" t="s">
        <v>5</v>
      </c>
      <c r="Q88" s="371" t="s">
        <v>44</v>
      </c>
      <c r="R88" s="361" t="s">
        <v>5</v>
      </c>
      <c r="S88" s="371" t="s">
        <v>44</v>
      </c>
      <c r="T88" s="361" t="s">
        <v>5</v>
      </c>
      <c r="U88" s="371" t="s">
        <v>44</v>
      </c>
      <c r="V88" s="361" t="s">
        <v>5</v>
      </c>
      <c r="W88" s="371" t="s">
        <v>44</v>
      </c>
      <c r="X88" s="361" t="s">
        <v>5</v>
      </c>
      <c r="Y88" s="371" t="s">
        <v>44</v>
      </c>
      <c r="Z88" s="361" t="s">
        <v>5</v>
      </c>
      <c r="AA88" s="371" t="s">
        <v>44</v>
      </c>
      <c r="AB88" s="361" t="s">
        <v>5</v>
      </c>
      <c r="AC88" s="371" t="s">
        <v>44</v>
      </c>
      <c r="AD88" s="361" t="s">
        <v>5</v>
      </c>
      <c r="AE88" s="30"/>
      <c r="AF88" s="356" t="s">
        <v>55</v>
      </c>
      <c r="AG88" s="357" t="s">
        <v>56</v>
      </c>
    </row>
    <row r="89" spans="1:33" s="15" customFormat="1" ht="21" customHeight="1" thickTop="1" x14ac:dyDescent="0.2">
      <c r="A89" s="14" t="str">
        <f>IF(D89="","",MAX($A$88:$A88)+1)</f>
        <v/>
      </c>
      <c r="B89" s="899"/>
      <c r="C89" s="900"/>
      <c r="D89" s="33"/>
      <c r="E89" s="241" t="str">
        <f>IF(D89="","",IF(AND(LEFT(D89,1)&amp;RIGHT(D89,1)&lt;&gt;"W6"),"err",LEFT(D89,1)&amp;RIGHT(D89,1)))</f>
        <v/>
      </c>
      <c r="F89" s="147"/>
      <c r="G89" s="300" t="s">
        <v>2</v>
      </c>
      <c r="H89" s="147"/>
      <c r="I89" s="303" t="s">
        <v>4</v>
      </c>
      <c r="J89" s="324" t="str">
        <f>IF(AND(F89&lt;&gt;"",H89&lt;&gt;""),ROUNDDOWN(F89*H89/1000000,2),"")</f>
        <v/>
      </c>
      <c r="K89" s="128"/>
      <c r="L89" s="304">
        <f t="shared" ref="L89:L108" si="59">IF(AND($J89&lt;&gt;"",K89&lt;&gt;""),$J89*K89,0)</f>
        <v>0</v>
      </c>
      <c r="M89" s="128"/>
      <c r="N89" s="304">
        <f t="shared" ref="N89:N108" si="60">IF(AND($J89&lt;&gt;"",M89&lt;&gt;""),$J89*M89,0)</f>
        <v>0</v>
      </c>
      <c r="O89" s="128"/>
      <c r="P89" s="304">
        <f t="shared" ref="P89:P108" si="61">IF(AND($J89&lt;&gt;"",O89&lt;&gt;""),$J89*O89,0)</f>
        <v>0</v>
      </c>
      <c r="Q89" s="128"/>
      <c r="R89" s="304">
        <f t="shared" ref="R89:R108" si="62">IF(AND($J89&lt;&gt;"",Q89&lt;&gt;""),$J89*Q89,0)</f>
        <v>0</v>
      </c>
      <c r="S89" s="128"/>
      <c r="T89" s="304">
        <f t="shared" ref="T89:T108" si="63">IF(AND($J89&lt;&gt;"",S89&lt;&gt;""),$J89*S89,0)</f>
        <v>0</v>
      </c>
      <c r="U89" s="128"/>
      <c r="V89" s="304">
        <f t="shared" ref="V89:V108" si="64">IF(AND($J89&lt;&gt;"",U89&lt;&gt;""),$J89*U89,0)</f>
        <v>0</v>
      </c>
      <c r="W89" s="128"/>
      <c r="X89" s="304">
        <f t="shared" ref="X89:X108" si="65">IF(AND($J89&lt;&gt;"",W89&lt;&gt;""),$J89*W89,0)</f>
        <v>0</v>
      </c>
      <c r="Y89" s="128"/>
      <c r="Z89" s="304">
        <f t="shared" ref="Z89:Z108" si="66">IF(AND($J89&lt;&gt;"",Y89&lt;&gt;""),$J89*Y89,0)</f>
        <v>0</v>
      </c>
      <c r="AA89" s="128"/>
      <c r="AB89" s="304">
        <f t="shared" ref="AB89:AB108" si="67">IF(AND($J89&lt;&gt;"",AA89&lt;&gt;""),$J89*AA89,0)</f>
        <v>0</v>
      </c>
      <c r="AC89" s="128"/>
      <c r="AD89" s="304">
        <f t="shared" ref="AD89:AD108" si="68">IF(AND($J89&lt;&gt;"",AC89&lt;&gt;""),$J89*AC89,0)</f>
        <v>0</v>
      </c>
      <c r="AE89" s="49"/>
      <c r="AF89" s="320">
        <f>SUM(K89*$K$8,M89*$M$8,O89*$O$8,Q89*$Q$8,S89*$S$8,U89*$U$8,W89*$W$8,Y89*$Y$8,AA89*$AA$8,AC89*$AC$8)</f>
        <v>0</v>
      </c>
      <c r="AG89" s="321">
        <f>SUM(L89*$K$8,N89*$M$8,P89*$O$8,R89*$Q$8,T89*$S$8,V89*$U$8,X89*$W$8,Z89*$Y$8,AB89*$AA$8,AD89*$AC$8)</f>
        <v>0</v>
      </c>
    </row>
    <row r="90" spans="1:33" s="15" customFormat="1" ht="21" customHeight="1" x14ac:dyDescent="0.2">
      <c r="A90" s="14" t="str">
        <f>IF(D90="","",MAX($A$88:$A89)+1)</f>
        <v/>
      </c>
      <c r="B90" s="901"/>
      <c r="C90" s="902"/>
      <c r="D90" s="34"/>
      <c r="E90" s="242" t="str">
        <f t="shared" ref="E90:E108" si="69">IF(D90="","",IF(AND(LEFT(D90,1)&amp;RIGHT(D90,1)&lt;&gt;"W6"),"err",LEFT(D90,1)&amp;RIGHT(D90,1)))</f>
        <v/>
      </c>
      <c r="F90" s="144"/>
      <c r="G90" s="301" t="s">
        <v>2</v>
      </c>
      <c r="H90" s="144"/>
      <c r="I90" s="305" t="s">
        <v>4</v>
      </c>
      <c r="J90" s="325" t="str">
        <f t="shared" ref="J90:J108" si="70">IF(AND(F90&lt;&gt;"",H90&lt;&gt;""),ROUNDDOWN(F90*H90/1000000,2),"")</f>
        <v/>
      </c>
      <c r="K90" s="129"/>
      <c r="L90" s="306">
        <f t="shared" si="59"/>
        <v>0</v>
      </c>
      <c r="M90" s="129"/>
      <c r="N90" s="306">
        <f t="shared" si="60"/>
        <v>0</v>
      </c>
      <c r="O90" s="129"/>
      <c r="P90" s="306">
        <f t="shared" si="61"/>
        <v>0</v>
      </c>
      <c r="Q90" s="129"/>
      <c r="R90" s="306">
        <f t="shared" si="62"/>
        <v>0</v>
      </c>
      <c r="S90" s="129"/>
      <c r="T90" s="306">
        <f t="shared" si="63"/>
        <v>0</v>
      </c>
      <c r="U90" s="129"/>
      <c r="V90" s="306">
        <f t="shared" si="64"/>
        <v>0</v>
      </c>
      <c r="W90" s="129"/>
      <c r="X90" s="306">
        <f t="shared" si="65"/>
        <v>0</v>
      </c>
      <c r="Y90" s="129"/>
      <c r="Z90" s="306">
        <f t="shared" si="66"/>
        <v>0</v>
      </c>
      <c r="AA90" s="129"/>
      <c r="AB90" s="306">
        <f t="shared" si="67"/>
        <v>0</v>
      </c>
      <c r="AC90" s="129"/>
      <c r="AD90" s="306">
        <f t="shared" si="68"/>
        <v>0</v>
      </c>
      <c r="AE90" s="311"/>
      <c r="AF90" s="320">
        <f t="shared" ref="AF90:AF107" si="71">SUM(K90*$K$8,M90*$M$8,O90*$O$8,Q90*$Q$8,S90*$S$8,U90*$U$8,W90*$W$8,Y90*$Y$8,AA90*$AA$8,AC90*$AC$8)</f>
        <v>0</v>
      </c>
      <c r="AG90" s="321">
        <f t="shared" ref="AG90:AG107" si="72">SUM(L90*$K$8,N90*$M$8,P90*$O$8,R90*$Q$8,T90*$S$8,V90*$U$8,X90*$W$8,Z90*$Y$8,AB90*$AA$8,AD90*$AC$8)</f>
        <v>0</v>
      </c>
    </row>
    <row r="91" spans="1:33" s="15" customFormat="1" ht="21" customHeight="1" x14ac:dyDescent="0.2">
      <c r="A91" s="14" t="str">
        <f>IF(D91="","",MAX($A$88:$A90)+1)</f>
        <v/>
      </c>
      <c r="B91" s="901"/>
      <c r="C91" s="902"/>
      <c r="D91" s="34"/>
      <c r="E91" s="242" t="str">
        <f t="shared" si="69"/>
        <v/>
      </c>
      <c r="F91" s="144"/>
      <c r="G91" s="301" t="s">
        <v>2</v>
      </c>
      <c r="H91" s="144"/>
      <c r="I91" s="305" t="s">
        <v>4</v>
      </c>
      <c r="J91" s="325" t="str">
        <f t="shared" ref="J91:J98" si="73">IF(AND(F91&lt;&gt;"",H91&lt;&gt;""),ROUNDDOWN(F91*H91/1000000,2),"")</f>
        <v/>
      </c>
      <c r="K91" s="129"/>
      <c r="L91" s="306">
        <f t="shared" si="59"/>
        <v>0</v>
      </c>
      <c r="M91" s="129"/>
      <c r="N91" s="306">
        <f t="shared" si="60"/>
        <v>0</v>
      </c>
      <c r="O91" s="129"/>
      <c r="P91" s="306">
        <f t="shared" si="61"/>
        <v>0</v>
      </c>
      <c r="Q91" s="129"/>
      <c r="R91" s="306">
        <f t="shared" si="62"/>
        <v>0</v>
      </c>
      <c r="S91" s="129"/>
      <c r="T91" s="306">
        <f t="shared" si="63"/>
        <v>0</v>
      </c>
      <c r="U91" s="129"/>
      <c r="V91" s="306">
        <f t="shared" si="64"/>
        <v>0</v>
      </c>
      <c r="W91" s="129"/>
      <c r="X91" s="306">
        <f t="shared" si="65"/>
        <v>0</v>
      </c>
      <c r="Y91" s="129"/>
      <c r="Z91" s="306">
        <f t="shared" si="66"/>
        <v>0</v>
      </c>
      <c r="AA91" s="129"/>
      <c r="AB91" s="306">
        <f t="shared" si="67"/>
        <v>0</v>
      </c>
      <c r="AC91" s="129"/>
      <c r="AD91" s="306">
        <f t="shared" si="68"/>
        <v>0</v>
      </c>
      <c r="AE91" s="311"/>
      <c r="AF91" s="320">
        <f t="shared" si="71"/>
        <v>0</v>
      </c>
      <c r="AG91" s="321">
        <f t="shared" si="72"/>
        <v>0</v>
      </c>
    </row>
    <row r="92" spans="1:33" s="15" customFormat="1" ht="21" customHeight="1" x14ac:dyDescent="0.2">
      <c r="A92" s="14" t="str">
        <f>IF(D92="","",MAX($A$88:$A91)+1)</f>
        <v/>
      </c>
      <c r="B92" s="901"/>
      <c r="C92" s="902"/>
      <c r="D92" s="34"/>
      <c r="E92" s="242" t="str">
        <f t="shared" si="69"/>
        <v/>
      </c>
      <c r="F92" s="144"/>
      <c r="G92" s="301" t="s">
        <v>2</v>
      </c>
      <c r="H92" s="144"/>
      <c r="I92" s="305" t="s">
        <v>4</v>
      </c>
      <c r="J92" s="325" t="str">
        <f t="shared" si="73"/>
        <v/>
      </c>
      <c r="K92" s="129"/>
      <c r="L92" s="306">
        <f t="shared" si="59"/>
        <v>0</v>
      </c>
      <c r="M92" s="129"/>
      <c r="N92" s="306">
        <f t="shared" si="60"/>
        <v>0</v>
      </c>
      <c r="O92" s="129"/>
      <c r="P92" s="306">
        <f t="shared" si="61"/>
        <v>0</v>
      </c>
      <c r="Q92" s="129"/>
      <c r="R92" s="306">
        <f t="shared" si="62"/>
        <v>0</v>
      </c>
      <c r="S92" s="129"/>
      <c r="T92" s="306">
        <f t="shared" si="63"/>
        <v>0</v>
      </c>
      <c r="U92" s="129"/>
      <c r="V92" s="306">
        <f t="shared" si="64"/>
        <v>0</v>
      </c>
      <c r="W92" s="129"/>
      <c r="X92" s="306">
        <f t="shared" si="65"/>
        <v>0</v>
      </c>
      <c r="Y92" s="129"/>
      <c r="Z92" s="306">
        <f t="shared" si="66"/>
        <v>0</v>
      </c>
      <c r="AA92" s="129"/>
      <c r="AB92" s="306">
        <f t="shared" si="67"/>
        <v>0</v>
      </c>
      <c r="AC92" s="129"/>
      <c r="AD92" s="306">
        <f t="shared" si="68"/>
        <v>0</v>
      </c>
      <c r="AE92" s="311"/>
      <c r="AF92" s="320">
        <f t="shared" si="71"/>
        <v>0</v>
      </c>
      <c r="AG92" s="321">
        <f t="shared" si="72"/>
        <v>0</v>
      </c>
    </row>
    <row r="93" spans="1:33" s="15" customFormat="1" ht="21" customHeight="1" x14ac:dyDescent="0.2">
      <c r="A93" s="14" t="str">
        <f>IF(D93="","",MAX($A$88:$A92)+1)</f>
        <v/>
      </c>
      <c r="B93" s="901"/>
      <c r="C93" s="902"/>
      <c r="D93" s="34"/>
      <c r="E93" s="242" t="str">
        <f t="shared" si="69"/>
        <v/>
      </c>
      <c r="F93" s="144"/>
      <c r="G93" s="301" t="s">
        <v>2</v>
      </c>
      <c r="H93" s="144"/>
      <c r="I93" s="305" t="s">
        <v>4</v>
      </c>
      <c r="J93" s="325" t="str">
        <f t="shared" si="73"/>
        <v/>
      </c>
      <c r="K93" s="129"/>
      <c r="L93" s="306">
        <f t="shared" si="59"/>
        <v>0</v>
      </c>
      <c r="M93" s="129"/>
      <c r="N93" s="306">
        <f t="shared" si="60"/>
        <v>0</v>
      </c>
      <c r="O93" s="129"/>
      <c r="P93" s="306">
        <f t="shared" si="61"/>
        <v>0</v>
      </c>
      <c r="Q93" s="129"/>
      <c r="R93" s="306">
        <f t="shared" si="62"/>
        <v>0</v>
      </c>
      <c r="S93" s="129"/>
      <c r="T93" s="306">
        <f t="shared" si="63"/>
        <v>0</v>
      </c>
      <c r="U93" s="129"/>
      <c r="V93" s="306">
        <f t="shared" si="64"/>
        <v>0</v>
      </c>
      <c r="W93" s="129"/>
      <c r="X93" s="306">
        <f t="shared" si="65"/>
        <v>0</v>
      </c>
      <c r="Y93" s="129"/>
      <c r="Z93" s="306">
        <f t="shared" si="66"/>
        <v>0</v>
      </c>
      <c r="AA93" s="129"/>
      <c r="AB93" s="306">
        <f t="shared" si="67"/>
        <v>0</v>
      </c>
      <c r="AC93" s="129"/>
      <c r="AD93" s="306">
        <f t="shared" si="68"/>
        <v>0</v>
      </c>
      <c r="AE93" s="311"/>
      <c r="AF93" s="320">
        <f t="shared" si="71"/>
        <v>0</v>
      </c>
      <c r="AG93" s="321">
        <f t="shared" si="72"/>
        <v>0</v>
      </c>
    </row>
    <row r="94" spans="1:33" s="15" customFormat="1" ht="21" customHeight="1" x14ac:dyDescent="0.2">
      <c r="A94" s="14" t="str">
        <f>IF(D94="","",MAX($A$88:$A93)+1)</f>
        <v/>
      </c>
      <c r="B94" s="901"/>
      <c r="C94" s="902"/>
      <c r="D94" s="34"/>
      <c r="E94" s="242" t="str">
        <f t="shared" si="69"/>
        <v/>
      </c>
      <c r="F94" s="144"/>
      <c r="G94" s="301" t="s">
        <v>2</v>
      </c>
      <c r="H94" s="144"/>
      <c r="I94" s="305" t="s">
        <v>4</v>
      </c>
      <c r="J94" s="325" t="str">
        <f t="shared" si="73"/>
        <v/>
      </c>
      <c r="K94" s="129"/>
      <c r="L94" s="306">
        <f t="shared" si="59"/>
        <v>0</v>
      </c>
      <c r="M94" s="129"/>
      <c r="N94" s="306">
        <f t="shared" si="60"/>
        <v>0</v>
      </c>
      <c r="O94" s="129"/>
      <c r="P94" s="306">
        <f t="shared" si="61"/>
        <v>0</v>
      </c>
      <c r="Q94" s="129"/>
      <c r="R94" s="306">
        <f t="shared" si="62"/>
        <v>0</v>
      </c>
      <c r="S94" s="129"/>
      <c r="T94" s="306">
        <f t="shared" si="63"/>
        <v>0</v>
      </c>
      <c r="U94" s="129"/>
      <c r="V94" s="306">
        <f t="shared" si="64"/>
        <v>0</v>
      </c>
      <c r="W94" s="129"/>
      <c r="X94" s="306">
        <f t="shared" si="65"/>
        <v>0</v>
      </c>
      <c r="Y94" s="129"/>
      <c r="Z94" s="306">
        <f t="shared" si="66"/>
        <v>0</v>
      </c>
      <c r="AA94" s="129"/>
      <c r="AB94" s="306">
        <f t="shared" si="67"/>
        <v>0</v>
      </c>
      <c r="AC94" s="129"/>
      <c r="AD94" s="306">
        <f t="shared" si="68"/>
        <v>0</v>
      </c>
      <c r="AE94" s="311"/>
      <c r="AF94" s="320">
        <f t="shared" si="71"/>
        <v>0</v>
      </c>
      <c r="AG94" s="321">
        <f t="shared" si="72"/>
        <v>0</v>
      </c>
    </row>
    <row r="95" spans="1:33" s="15" customFormat="1" ht="21" customHeight="1" x14ac:dyDescent="0.2">
      <c r="A95" s="14" t="str">
        <f>IF(D95="","",MAX($A$88:$A94)+1)</f>
        <v/>
      </c>
      <c r="B95" s="901"/>
      <c r="C95" s="902"/>
      <c r="D95" s="34"/>
      <c r="E95" s="242" t="str">
        <f t="shared" si="69"/>
        <v/>
      </c>
      <c r="F95" s="144"/>
      <c r="G95" s="301" t="s">
        <v>2</v>
      </c>
      <c r="H95" s="144"/>
      <c r="I95" s="305" t="s">
        <v>4</v>
      </c>
      <c r="J95" s="325" t="str">
        <f t="shared" si="73"/>
        <v/>
      </c>
      <c r="K95" s="129"/>
      <c r="L95" s="306">
        <f t="shared" si="59"/>
        <v>0</v>
      </c>
      <c r="M95" s="129"/>
      <c r="N95" s="306">
        <f t="shared" si="60"/>
        <v>0</v>
      </c>
      <c r="O95" s="129"/>
      <c r="P95" s="306">
        <f t="shared" si="61"/>
        <v>0</v>
      </c>
      <c r="Q95" s="129"/>
      <c r="R95" s="306">
        <f t="shared" si="62"/>
        <v>0</v>
      </c>
      <c r="S95" s="129"/>
      <c r="T95" s="306">
        <f t="shared" si="63"/>
        <v>0</v>
      </c>
      <c r="U95" s="129"/>
      <c r="V95" s="306">
        <f t="shared" si="64"/>
        <v>0</v>
      </c>
      <c r="W95" s="129"/>
      <c r="X95" s="306">
        <f t="shared" si="65"/>
        <v>0</v>
      </c>
      <c r="Y95" s="129"/>
      <c r="Z95" s="306">
        <f t="shared" si="66"/>
        <v>0</v>
      </c>
      <c r="AA95" s="129"/>
      <c r="AB95" s="306">
        <f t="shared" si="67"/>
        <v>0</v>
      </c>
      <c r="AC95" s="129"/>
      <c r="AD95" s="306">
        <f t="shared" si="68"/>
        <v>0</v>
      </c>
      <c r="AE95" s="311"/>
      <c r="AF95" s="320">
        <f t="shared" si="71"/>
        <v>0</v>
      </c>
      <c r="AG95" s="321">
        <f t="shared" si="72"/>
        <v>0</v>
      </c>
    </row>
    <row r="96" spans="1:33" s="15" customFormat="1" ht="21" customHeight="1" x14ac:dyDescent="0.2">
      <c r="A96" s="14" t="str">
        <f>IF(D96="","",MAX($A$88:$A95)+1)</f>
        <v/>
      </c>
      <c r="B96" s="901"/>
      <c r="C96" s="902"/>
      <c r="D96" s="34"/>
      <c r="E96" s="242" t="str">
        <f t="shared" si="69"/>
        <v/>
      </c>
      <c r="F96" s="144"/>
      <c r="G96" s="301" t="s">
        <v>2</v>
      </c>
      <c r="H96" s="144"/>
      <c r="I96" s="305" t="s">
        <v>4</v>
      </c>
      <c r="J96" s="325" t="str">
        <f t="shared" si="73"/>
        <v/>
      </c>
      <c r="K96" s="129"/>
      <c r="L96" s="306">
        <f t="shared" si="59"/>
        <v>0</v>
      </c>
      <c r="M96" s="129"/>
      <c r="N96" s="306">
        <f t="shared" si="60"/>
        <v>0</v>
      </c>
      <c r="O96" s="129"/>
      <c r="P96" s="306">
        <f t="shared" si="61"/>
        <v>0</v>
      </c>
      <c r="Q96" s="129"/>
      <c r="R96" s="306">
        <f t="shared" si="62"/>
        <v>0</v>
      </c>
      <c r="S96" s="129"/>
      <c r="T96" s="306">
        <f t="shared" si="63"/>
        <v>0</v>
      </c>
      <c r="U96" s="129"/>
      <c r="V96" s="306">
        <f t="shared" si="64"/>
        <v>0</v>
      </c>
      <c r="W96" s="129"/>
      <c r="X96" s="306">
        <f t="shared" si="65"/>
        <v>0</v>
      </c>
      <c r="Y96" s="129"/>
      <c r="Z96" s="306">
        <f t="shared" si="66"/>
        <v>0</v>
      </c>
      <c r="AA96" s="129"/>
      <c r="AB96" s="306">
        <f t="shared" si="67"/>
        <v>0</v>
      </c>
      <c r="AC96" s="129"/>
      <c r="AD96" s="306">
        <f t="shared" si="68"/>
        <v>0</v>
      </c>
      <c r="AE96" s="311"/>
      <c r="AF96" s="320">
        <f t="shared" si="71"/>
        <v>0</v>
      </c>
      <c r="AG96" s="321">
        <f t="shared" si="72"/>
        <v>0</v>
      </c>
    </row>
    <row r="97" spans="1:33" s="15" customFormat="1" ht="21" customHeight="1" x14ac:dyDescent="0.2">
      <c r="A97" s="14" t="str">
        <f>IF(D97="","",MAX($A$88:$A96)+1)</f>
        <v/>
      </c>
      <c r="B97" s="901"/>
      <c r="C97" s="902"/>
      <c r="D97" s="34"/>
      <c r="E97" s="242" t="str">
        <f t="shared" si="69"/>
        <v/>
      </c>
      <c r="F97" s="144"/>
      <c r="G97" s="301" t="s">
        <v>2</v>
      </c>
      <c r="H97" s="144"/>
      <c r="I97" s="305" t="s">
        <v>4</v>
      </c>
      <c r="J97" s="325" t="str">
        <f t="shared" si="73"/>
        <v/>
      </c>
      <c r="K97" s="129"/>
      <c r="L97" s="306">
        <f t="shared" si="59"/>
        <v>0</v>
      </c>
      <c r="M97" s="129"/>
      <c r="N97" s="306">
        <f t="shared" si="60"/>
        <v>0</v>
      </c>
      <c r="O97" s="129"/>
      <c r="P97" s="306">
        <f t="shared" si="61"/>
        <v>0</v>
      </c>
      <c r="Q97" s="129"/>
      <c r="R97" s="306">
        <f t="shared" si="62"/>
        <v>0</v>
      </c>
      <c r="S97" s="129"/>
      <c r="T97" s="306">
        <f t="shared" si="63"/>
        <v>0</v>
      </c>
      <c r="U97" s="129"/>
      <c r="V97" s="306">
        <f t="shared" si="64"/>
        <v>0</v>
      </c>
      <c r="W97" s="129"/>
      <c r="X97" s="306">
        <f t="shared" si="65"/>
        <v>0</v>
      </c>
      <c r="Y97" s="129"/>
      <c r="Z97" s="306">
        <f t="shared" si="66"/>
        <v>0</v>
      </c>
      <c r="AA97" s="129"/>
      <c r="AB97" s="306">
        <f t="shared" si="67"/>
        <v>0</v>
      </c>
      <c r="AC97" s="129"/>
      <c r="AD97" s="306">
        <f t="shared" si="68"/>
        <v>0</v>
      </c>
      <c r="AE97" s="311"/>
      <c r="AF97" s="320">
        <f t="shared" si="71"/>
        <v>0</v>
      </c>
      <c r="AG97" s="321">
        <f t="shared" si="72"/>
        <v>0</v>
      </c>
    </row>
    <row r="98" spans="1:33" s="15" customFormat="1" ht="21" customHeight="1" x14ac:dyDescent="0.2">
      <c r="A98" s="14" t="str">
        <f>IF(D98="","",MAX($A$88:$A97)+1)</f>
        <v/>
      </c>
      <c r="B98" s="901"/>
      <c r="C98" s="902"/>
      <c r="D98" s="34"/>
      <c r="E98" s="242" t="str">
        <f t="shared" si="69"/>
        <v/>
      </c>
      <c r="F98" s="144"/>
      <c r="G98" s="301" t="s">
        <v>2</v>
      </c>
      <c r="H98" s="144"/>
      <c r="I98" s="305" t="s">
        <v>4</v>
      </c>
      <c r="J98" s="325" t="str">
        <f t="shared" si="73"/>
        <v/>
      </c>
      <c r="K98" s="129"/>
      <c r="L98" s="306">
        <f t="shared" si="59"/>
        <v>0</v>
      </c>
      <c r="M98" s="129"/>
      <c r="N98" s="306">
        <f t="shared" si="60"/>
        <v>0</v>
      </c>
      <c r="O98" s="129"/>
      <c r="P98" s="306">
        <f t="shared" si="61"/>
        <v>0</v>
      </c>
      <c r="Q98" s="129"/>
      <c r="R98" s="306">
        <f t="shared" si="62"/>
        <v>0</v>
      </c>
      <c r="S98" s="129"/>
      <c r="T98" s="306">
        <f t="shared" si="63"/>
        <v>0</v>
      </c>
      <c r="U98" s="129"/>
      <c r="V98" s="306">
        <f t="shared" si="64"/>
        <v>0</v>
      </c>
      <c r="W98" s="129"/>
      <c r="X98" s="306">
        <f t="shared" si="65"/>
        <v>0</v>
      </c>
      <c r="Y98" s="129"/>
      <c r="Z98" s="306">
        <f t="shared" si="66"/>
        <v>0</v>
      </c>
      <c r="AA98" s="129"/>
      <c r="AB98" s="306">
        <f t="shared" si="67"/>
        <v>0</v>
      </c>
      <c r="AC98" s="129"/>
      <c r="AD98" s="306">
        <f t="shared" si="68"/>
        <v>0</v>
      </c>
      <c r="AE98" s="311"/>
      <c r="AF98" s="320">
        <f t="shared" si="71"/>
        <v>0</v>
      </c>
      <c r="AG98" s="321">
        <f t="shared" si="72"/>
        <v>0</v>
      </c>
    </row>
    <row r="99" spans="1:33" s="15" customFormat="1" ht="21" customHeight="1" x14ac:dyDescent="0.2">
      <c r="A99" s="14" t="str">
        <f>IF(D99="","",MAX($A$88:$A98)+1)</f>
        <v/>
      </c>
      <c r="B99" s="901"/>
      <c r="C99" s="902"/>
      <c r="D99" s="34"/>
      <c r="E99" s="242" t="str">
        <f t="shared" si="69"/>
        <v/>
      </c>
      <c r="F99" s="144"/>
      <c r="G99" s="301" t="s">
        <v>2</v>
      </c>
      <c r="H99" s="144"/>
      <c r="I99" s="305" t="s">
        <v>4</v>
      </c>
      <c r="J99" s="325" t="str">
        <f t="shared" si="70"/>
        <v/>
      </c>
      <c r="K99" s="129"/>
      <c r="L99" s="306">
        <f t="shared" si="59"/>
        <v>0</v>
      </c>
      <c r="M99" s="129"/>
      <c r="N99" s="306">
        <f t="shared" si="60"/>
        <v>0</v>
      </c>
      <c r="O99" s="129"/>
      <c r="P99" s="306">
        <f t="shared" si="61"/>
        <v>0</v>
      </c>
      <c r="Q99" s="129"/>
      <c r="R99" s="306">
        <f t="shared" si="62"/>
        <v>0</v>
      </c>
      <c r="S99" s="129"/>
      <c r="T99" s="306">
        <f t="shared" si="63"/>
        <v>0</v>
      </c>
      <c r="U99" s="129"/>
      <c r="V99" s="306">
        <f t="shared" si="64"/>
        <v>0</v>
      </c>
      <c r="W99" s="129"/>
      <c r="X99" s="306">
        <f t="shared" si="65"/>
        <v>0</v>
      </c>
      <c r="Y99" s="129"/>
      <c r="Z99" s="306">
        <f t="shared" si="66"/>
        <v>0</v>
      </c>
      <c r="AA99" s="129"/>
      <c r="AB99" s="306">
        <f t="shared" si="67"/>
        <v>0</v>
      </c>
      <c r="AC99" s="129"/>
      <c r="AD99" s="306">
        <f t="shared" si="68"/>
        <v>0</v>
      </c>
      <c r="AE99" s="311"/>
      <c r="AF99" s="320">
        <f t="shared" si="71"/>
        <v>0</v>
      </c>
      <c r="AG99" s="321">
        <f t="shared" si="72"/>
        <v>0</v>
      </c>
    </row>
    <row r="100" spans="1:33" s="15" customFormat="1" ht="21" customHeight="1" x14ac:dyDescent="0.2">
      <c r="A100" s="14" t="str">
        <f>IF(D100="","",MAX($A$88:$A99)+1)</f>
        <v/>
      </c>
      <c r="B100" s="901"/>
      <c r="C100" s="902"/>
      <c r="D100" s="34"/>
      <c r="E100" s="242" t="str">
        <f t="shared" si="69"/>
        <v/>
      </c>
      <c r="F100" s="144"/>
      <c r="G100" s="301" t="s">
        <v>2</v>
      </c>
      <c r="H100" s="144"/>
      <c r="I100" s="305" t="s">
        <v>4</v>
      </c>
      <c r="J100" s="325" t="str">
        <f t="shared" si="70"/>
        <v/>
      </c>
      <c r="K100" s="129"/>
      <c r="L100" s="306">
        <f t="shared" si="59"/>
        <v>0</v>
      </c>
      <c r="M100" s="129"/>
      <c r="N100" s="306">
        <f t="shared" si="60"/>
        <v>0</v>
      </c>
      <c r="O100" s="129"/>
      <c r="P100" s="306">
        <f t="shared" si="61"/>
        <v>0</v>
      </c>
      <c r="Q100" s="129"/>
      <c r="R100" s="306">
        <f t="shared" si="62"/>
        <v>0</v>
      </c>
      <c r="S100" s="129"/>
      <c r="T100" s="306">
        <f t="shared" si="63"/>
        <v>0</v>
      </c>
      <c r="U100" s="129"/>
      <c r="V100" s="306">
        <f t="shared" si="64"/>
        <v>0</v>
      </c>
      <c r="W100" s="129"/>
      <c r="X100" s="306">
        <f t="shared" si="65"/>
        <v>0</v>
      </c>
      <c r="Y100" s="129"/>
      <c r="Z100" s="306">
        <f t="shared" si="66"/>
        <v>0</v>
      </c>
      <c r="AA100" s="129"/>
      <c r="AB100" s="306">
        <f t="shared" si="67"/>
        <v>0</v>
      </c>
      <c r="AC100" s="129"/>
      <c r="AD100" s="306">
        <f t="shared" si="68"/>
        <v>0</v>
      </c>
      <c r="AE100" s="311"/>
      <c r="AF100" s="320">
        <f t="shared" si="71"/>
        <v>0</v>
      </c>
      <c r="AG100" s="321">
        <f t="shared" si="72"/>
        <v>0</v>
      </c>
    </row>
    <row r="101" spans="1:33" s="15" customFormat="1" ht="21" customHeight="1" x14ac:dyDescent="0.2">
      <c r="A101" s="14" t="str">
        <f>IF(D101="","",MAX($A$88:$A100)+1)</f>
        <v/>
      </c>
      <c r="B101" s="901"/>
      <c r="C101" s="902"/>
      <c r="D101" s="34"/>
      <c r="E101" s="242" t="str">
        <f t="shared" si="69"/>
        <v/>
      </c>
      <c r="F101" s="144"/>
      <c r="G101" s="301" t="s">
        <v>2</v>
      </c>
      <c r="H101" s="144"/>
      <c r="I101" s="305" t="s">
        <v>4</v>
      </c>
      <c r="J101" s="325" t="str">
        <f>IF(AND(F101&lt;&gt;"",H101&lt;&gt;""),ROUNDDOWN(F101*H101/1000000,2),"")</f>
        <v/>
      </c>
      <c r="K101" s="129"/>
      <c r="L101" s="306">
        <f t="shared" si="59"/>
        <v>0</v>
      </c>
      <c r="M101" s="129"/>
      <c r="N101" s="306">
        <f t="shared" si="60"/>
        <v>0</v>
      </c>
      <c r="O101" s="129"/>
      <c r="P101" s="306">
        <f t="shared" si="61"/>
        <v>0</v>
      </c>
      <c r="Q101" s="129"/>
      <c r="R101" s="306">
        <f t="shared" si="62"/>
        <v>0</v>
      </c>
      <c r="S101" s="129"/>
      <c r="T101" s="306">
        <f t="shared" si="63"/>
        <v>0</v>
      </c>
      <c r="U101" s="129"/>
      <c r="V101" s="306">
        <f t="shared" si="64"/>
        <v>0</v>
      </c>
      <c r="W101" s="129"/>
      <c r="X101" s="306">
        <f t="shared" si="65"/>
        <v>0</v>
      </c>
      <c r="Y101" s="129"/>
      <c r="Z101" s="306">
        <f t="shared" si="66"/>
        <v>0</v>
      </c>
      <c r="AA101" s="129"/>
      <c r="AB101" s="306">
        <f t="shared" si="67"/>
        <v>0</v>
      </c>
      <c r="AC101" s="129"/>
      <c r="AD101" s="306">
        <f t="shared" si="68"/>
        <v>0</v>
      </c>
      <c r="AE101" s="311"/>
      <c r="AF101" s="320">
        <f t="shared" si="71"/>
        <v>0</v>
      </c>
      <c r="AG101" s="321">
        <f t="shared" si="72"/>
        <v>0</v>
      </c>
    </row>
    <row r="102" spans="1:33" s="15" customFormat="1" ht="21" customHeight="1" x14ac:dyDescent="0.2">
      <c r="A102" s="14" t="str">
        <f>IF(D102="","",MAX($A$88:$A101)+1)</f>
        <v/>
      </c>
      <c r="B102" s="901"/>
      <c r="C102" s="902"/>
      <c r="D102" s="34"/>
      <c r="E102" s="242" t="str">
        <f t="shared" si="69"/>
        <v/>
      </c>
      <c r="F102" s="144"/>
      <c r="G102" s="301" t="s">
        <v>2</v>
      </c>
      <c r="H102" s="144"/>
      <c r="I102" s="305" t="s">
        <v>4</v>
      </c>
      <c r="J102" s="325" t="str">
        <f>IF(AND(F102&lt;&gt;"",H102&lt;&gt;""),ROUNDDOWN(F102*H102/1000000,2),"")</f>
        <v/>
      </c>
      <c r="K102" s="129"/>
      <c r="L102" s="306">
        <f t="shared" si="59"/>
        <v>0</v>
      </c>
      <c r="M102" s="129"/>
      <c r="N102" s="306">
        <f t="shared" si="60"/>
        <v>0</v>
      </c>
      <c r="O102" s="129"/>
      <c r="P102" s="306">
        <f t="shared" si="61"/>
        <v>0</v>
      </c>
      <c r="Q102" s="129"/>
      <c r="R102" s="306">
        <f t="shared" si="62"/>
        <v>0</v>
      </c>
      <c r="S102" s="129"/>
      <c r="T102" s="306">
        <f t="shared" si="63"/>
        <v>0</v>
      </c>
      <c r="U102" s="129"/>
      <c r="V102" s="306">
        <f t="shared" si="64"/>
        <v>0</v>
      </c>
      <c r="W102" s="129"/>
      <c r="X102" s="306">
        <f t="shared" si="65"/>
        <v>0</v>
      </c>
      <c r="Y102" s="129"/>
      <c r="Z102" s="306">
        <f t="shared" si="66"/>
        <v>0</v>
      </c>
      <c r="AA102" s="129"/>
      <c r="AB102" s="306">
        <f t="shared" si="67"/>
        <v>0</v>
      </c>
      <c r="AC102" s="129"/>
      <c r="AD102" s="306">
        <f t="shared" si="68"/>
        <v>0</v>
      </c>
      <c r="AE102" s="311"/>
      <c r="AF102" s="320">
        <f t="shared" si="71"/>
        <v>0</v>
      </c>
      <c r="AG102" s="321">
        <f t="shared" si="72"/>
        <v>0</v>
      </c>
    </row>
    <row r="103" spans="1:33" s="15" customFormat="1" ht="21" customHeight="1" x14ac:dyDescent="0.2">
      <c r="A103" s="14" t="str">
        <f>IF(D103="","",MAX($A$88:$A102)+1)</f>
        <v/>
      </c>
      <c r="B103" s="901"/>
      <c r="C103" s="902"/>
      <c r="D103" s="34"/>
      <c r="E103" s="242" t="str">
        <f t="shared" si="69"/>
        <v/>
      </c>
      <c r="F103" s="144"/>
      <c r="G103" s="301" t="s">
        <v>2</v>
      </c>
      <c r="H103" s="144"/>
      <c r="I103" s="305" t="s">
        <v>4</v>
      </c>
      <c r="J103" s="325" t="str">
        <f t="shared" si="70"/>
        <v/>
      </c>
      <c r="K103" s="129"/>
      <c r="L103" s="306">
        <f t="shared" si="59"/>
        <v>0</v>
      </c>
      <c r="M103" s="129"/>
      <c r="N103" s="306">
        <f t="shared" si="60"/>
        <v>0</v>
      </c>
      <c r="O103" s="129"/>
      <c r="P103" s="306">
        <f t="shared" si="61"/>
        <v>0</v>
      </c>
      <c r="Q103" s="129"/>
      <c r="R103" s="306">
        <f t="shared" si="62"/>
        <v>0</v>
      </c>
      <c r="S103" s="129"/>
      <c r="T103" s="306">
        <f t="shared" si="63"/>
        <v>0</v>
      </c>
      <c r="U103" s="129"/>
      <c r="V103" s="306">
        <f t="shared" si="64"/>
        <v>0</v>
      </c>
      <c r="W103" s="129"/>
      <c r="X103" s="306">
        <f t="shared" si="65"/>
        <v>0</v>
      </c>
      <c r="Y103" s="129"/>
      <c r="Z103" s="306">
        <f t="shared" si="66"/>
        <v>0</v>
      </c>
      <c r="AA103" s="129"/>
      <c r="AB103" s="306">
        <f t="shared" si="67"/>
        <v>0</v>
      </c>
      <c r="AC103" s="129"/>
      <c r="AD103" s="306">
        <f t="shared" si="68"/>
        <v>0</v>
      </c>
      <c r="AE103" s="311"/>
      <c r="AF103" s="320">
        <f t="shared" si="71"/>
        <v>0</v>
      </c>
      <c r="AG103" s="321">
        <f t="shared" si="72"/>
        <v>0</v>
      </c>
    </row>
    <row r="104" spans="1:33" s="15" customFormat="1" ht="21" customHeight="1" x14ac:dyDescent="0.2">
      <c r="A104" s="14" t="str">
        <f>IF(D104="","",MAX($A$88:$A103)+1)</f>
        <v/>
      </c>
      <c r="B104" s="901"/>
      <c r="C104" s="902"/>
      <c r="D104" s="34"/>
      <c r="E104" s="242" t="str">
        <f t="shared" si="69"/>
        <v/>
      </c>
      <c r="F104" s="144"/>
      <c r="G104" s="301" t="s">
        <v>2</v>
      </c>
      <c r="H104" s="144"/>
      <c r="I104" s="305" t="s">
        <v>4</v>
      </c>
      <c r="J104" s="325" t="str">
        <f t="shared" si="70"/>
        <v/>
      </c>
      <c r="K104" s="129"/>
      <c r="L104" s="306">
        <f t="shared" si="59"/>
        <v>0</v>
      </c>
      <c r="M104" s="129"/>
      <c r="N104" s="306">
        <f t="shared" si="60"/>
        <v>0</v>
      </c>
      <c r="O104" s="129"/>
      <c r="P104" s="306">
        <f t="shared" si="61"/>
        <v>0</v>
      </c>
      <c r="Q104" s="129"/>
      <c r="R104" s="306">
        <f t="shared" si="62"/>
        <v>0</v>
      </c>
      <c r="S104" s="129"/>
      <c r="T104" s="306">
        <f t="shared" si="63"/>
        <v>0</v>
      </c>
      <c r="U104" s="129"/>
      <c r="V104" s="306">
        <f t="shared" si="64"/>
        <v>0</v>
      </c>
      <c r="W104" s="129"/>
      <c r="X104" s="306">
        <f t="shared" si="65"/>
        <v>0</v>
      </c>
      <c r="Y104" s="129"/>
      <c r="Z104" s="306">
        <f t="shared" si="66"/>
        <v>0</v>
      </c>
      <c r="AA104" s="129"/>
      <c r="AB104" s="306">
        <f t="shared" si="67"/>
        <v>0</v>
      </c>
      <c r="AC104" s="129"/>
      <c r="AD104" s="306">
        <f t="shared" si="68"/>
        <v>0</v>
      </c>
      <c r="AE104" s="311"/>
      <c r="AF104" s="320">
        <f t="shared" si="71"/>
        <v>0</v>
      </c>
      <c r="AG104" s="321">
        <f t="shared" si="72"/>
        <v>0</v>
      </c>
    </row>
    <row r="105" spans="1:33" s="15" customFormat="1" ht="21" customHeight="1" x14ac:dyDescent="0.2">
      <c r="A105" s="14" t="str">
        <f>IF(D105="","",MAX($A$88:$A104)+1)</f>
        <v/>
      </c>
      <c r="B105" s="901"/>
      <c r="C105" s="902"/>
      <c r="D105" s="34"/>
      <c r="E105" s="242" t="str">
        <f t="shared" si="69"/>
        <v/>
      </c>
      <c r="F105" s="144"/>
      <c r="G105" s="301" t="s">
        <v>2</v>
      </c>
      <c r="H105" s="144"/>
      <c r="I105" s="305" t="s">
        <v>4</v>
      </c>
      <c r="J105" s="325" t="str">
        <f t="shared" si="70"/>
        <v/>
      </c>
      <c r="K105" s="129"/>
      <c r="L105" s="306">
        <f t="shared" si="59"/>
        <v>0</v>
      </c>
      <c r="M105" s="129"/>
      <c r="N105" s="306">
        <f t="shared" si="60"/>
        <v>0</v>
      </c>
      <c r="O105" s="129"/>
      <c r="P105" s="306">
        <f t="shared" si="61"/>
        <v>0</v>
      </c>
      <c r="Q105" s="129"/>
      <c r="R105" s="306">
        <f t="shared" si="62"/>
        <v>0</v>
      </c>
      <c r="S105" s="129"/>
      <c r="T105" s="306">
        <f t="shared" si="63"/>
        <v>0</v>
      </c>
      <c r="U105" s="129"/>
      <c r="V105" s="306">
        <f t="shared" si="64"/>
        <v>0</v>
      </c>
      <c r="W105" s="129"/>
      <c r="X105" s="306">
        <f t="shared" si="65"/>
        <v>0</v>
      </c>
      <c r="Y105" s="129"/>
      <c r="Z105" s="306">
        <f t="shared" si="66"/>
        <v>0</v>
      </c>
      <c r="AA105" s="129"/>
      <c r="AB105" s="306">
        <f t="shared" si="67"/>
        <v>0</v>
      </c>
      <c r="AC105" s="129"/>
      <c r="AD105" s="306">
        <f t="shared" si="68"/>
        <v>0</v>
      </c>
      <c r="AE105" s="311"/>
      <c r="AF105" s="320">
        <f t="shared" si="71"/>
        <v>0</v>
      </c>
      <c r="AG105" s="321">
        <f t="shared" si="72"/>
        <v>0</v>
      </c>
    </row>
    <row r="106" spans="1:33" s="15" customFormat="1" ht="21" customHeight="1" x14ac:dyDescent="0.2">
      <c r="A106" s="14" t="str">
        <f>IF(D106="","",MAX($A$88:$A105)+1)</f>
        <v/>
      </c>
      <c r="B106" s="901"/>
      <c r="C106" s="902"/>
      <c r="D106" s="34"/>
      <c r="E106" s="242" t="str">
        <f t="shared" si="69"/>
        <v/>
      </c>
      <c r="F106" s="144"/>
      <c r="G106" s="301" t="s">
        <v>2</v>
      </c>
      <c r="H106" s="144"/>
      <c r="I106" s="305" t="s">
        <v>4</v>
      </c>
      <c r="J106" s="325" t="str">
        <f t="shared" si="70"/>
        <v/>
      </c>
      <c r="K106" s="129"/>
      <c r="L106" s="306">
        <f t="shared" si="59"/>
        <v>0</v>
      </c>
      <c r="M106" s="129"/>
      <c r="N106" s="306">
        <f t="shared" si="60"/>
        <v>0</v>
      </c>
      <c r="O106" s="129"/>
      <c r="P106" s="306">
        <f t="shared" si="61"/>
        <v>0</v>
      </c>
      <c r="Q106" s="129"/>
      <c r="R106" s="306">
        <f t="shared" si="62"/>
        <v>0</v>
      </c>
      <c r="S106" s="129"/>
      <c r="T106" s="306">
        <f t="shared" si="63"/>
        <v>0</v>
      </c>
      <c r="U106" s="129"/>
      <c r="V106" s="306">
        <f t="shared" si="64"/>
        <v>0</v>
      </c>
      <c r="W106" s="129"/>
      <c r="X106" s="306">
        <f t="shared" si="65"/>
        <v>0</v>
      </c>
      <c r="Y106" s="129"/>
      <c r="Z106" s="306">
        <f t="shared" si="66"/>
        <v>0</v>
      </c>
      <c r="AA106" s="129"/>
      <c r="AB106" s="306">
        <f t="shared" si="67"/>
        <v>0</v>
      </c>
      <c r="AC106" s="129"/>
      <c r="AD106" s="306">
        <f t="shared" si="68"/>
        <v>0</v>
      </c>
      <c r="AE106" s="311"/>
      <c r="AF106" s="320">
        <f t="shared" si="71"/>
        <v>0</v>
      </c>
      <c r="AG106" s="321">
        <f t="shared" si="72"/>
        <v>0</v>
      </c>
    </row>
    <row r="107" spans="1:33" s="15" customFormat="1" ht="21" customHeight="1" x14ac:dyDescent="0.2">
      <c r="A107" s="14" t="str">
        <f>IF(D107="","",MAX($A$88:$A106)+1)</f>
        <v/>
      </c>
      <c r="B107" s="901"/>
      <c r="C107" s="902"/>
      <c r="D107" s="34"/>
      <c r="E107" s="242" t="str">
        <f t="shared" si="69"/>
        <v/>
      </c>
      <c r="F107" s="144"/>
      <c r="G107" s="301" t="s">
        <v>2</v>
      </c>
      <c r="H107" s="144"/>
      <c r="I107" s="305" t="s">
        <v>4</v>
      </c>
      <c r="J107" s="325" t="str">
        <f t="shared" si="70"/>
        <v/>
      </c>
      <c r="K107" s="129"/>
      <c r="L107" s="306">
        <f t="shared" si="59"/>
        <v>0</v>
      </c>
      <c r="M107" s="129"/>
      <c r="N107" s="306">
        <f t="shared" si="60"/>
        <v>0</v>
      </c>
      <c r="O107" s="129"/>
      <c r="P107" s="306">
        <f t="shared" si="61"/>
        <v>0</v>
      </c>
      <c r="Q107" s="129"/>
      <c r="R107" s="306">
        <f t="shared" si="62"/>
        <v>0</v>
      </c>
      <c r="S107" s="129"/>
      <c r="T107" s="306">
        <f t="shared" si="63"/>
        <v>0</v>
      </c>
      <c r="U107" s="129"/>
      <c r="V107" s="306">
        <f t="shared" si="64"/>
        <v>0</v>
      </c>
      <c r="W107" s="129"/>
      <c r="X107" s="306">
        <f t="shared" si="65"/>
        <v>0</v>
      </c>
      <c r="Y107" s="129"/>
      <c r="Z107" s="306">
        <f t="shared" si="66"/>
        <v>0</v>
      </c>
      <c r="AA107" s="129"/>
      <c r="AB107" s="306">
        <f t="shared" si="67"/>
        <v>0</v>
      </c>
      <c r="AC107" s="129"/>
      <c r="AD107" s="306">
        <f t="shared" si="68"/>
        <v>0</v>
      </c>
      <c r="AE107" s="311"/>
      <c r="AF107" s="320">
        <f t="shared" si="71"/>
        <v>0</v>
      </c>
      <c r="AG107" s="321">
        <f t="shared" si="72"/>
        <v>0</v>
      </c>
    </row>
    <row r="108" spans="1:33" s="15" customFormat="1" ht="21" customHeight="1" thickBot="1" x14ac:dyDescent="0.25">
      <c r="A108" s="14" t="str">
        <f>IF(D108="","",MAX($A$88:$A107)+1)</f>
        <v/>
      </c>
      <c r="B108" s="914"/>
      <c r="C108" s="915"/>
      <c r="D108" s="35"/>
      <c r="E108" s="243" t="str">
        <f t="shared" si="69"/>
        <v/>
      </c>
      <c r="F108" s="146"/>
      <c r="G108" s="302" t="s">
        <v>2</v>
      </c>
      <c r="H108" s="146"/>
      <c r="I108" s="307" t="s">
        <v>4</v>
      </c>
      <c r="J108" s="326" t="str">
        <f t="shared" si="70"/>
        <v/>
      </c>
      <c r="K108" s="130"/>
      <c r="L108" s="308">
        <f t="shared" si="59"/>
        <v>0</v>
      </c>
      <c r="M108" s="130"/>
      <c r="N108" s="308">
        <f t="shared" si="60"/>
        <v>0</v>
      </c>
      <c r="O108" s="130"/>
      <c r="P108" s="308">
        <f t="shared" si="61"/>
        <v>0</v>
      </c>
      <c r="Q108" s="130"/>
      <c r="R108" s="308">
        <f t="shared" si="62"/>
        <v>0</v>
      </c>
      <c r="S108" s="130"/>
      <c r="T108" s="308">
        <f t="shared" si="63"/>
        <v>0</v>
      </c>
      <c r="U108" s="130"/>
      <c r="V108" s="308">
        <f t="shared" si="64"/>
        <v>0</v>
      </c>
      <c r="W108" s="130"/>
      <c r="X108" s="308">
        <f t="shared" si="65"/>
        <v>0</v>
      </c>
      <c r="Y108" s="130"/>
      <c r="Z108" s="308">
        <f t="shared" si="66"/>
        <v>0</v>
      </c>
      <c r="AA108" s="130"/>
      <c r="AB108" s="308">
        <f t="shared" si="67"/>
        <v>0</v>
      </c>
      <c r="AC108" s="130"/>
      <c r="AD108" s="308">
        <f t="shared" si="68"/>
        <v>0</v>
      </c>
      <c r="AE108" s="311"/>
      <c r="AF108" s="327">
        <f>SUM(K108*$K$8,M108*$M$8,O108*$O$8,Q108*$Q$8,S108*$S$8,U108*$U$8,W108*$W$8,Y108*$Y$8,AA108*$AA$8,AC108*$AC$8)</f>
        <v>0</v>
      </c>
      <c r="AG108" s="328">
        <f>SUM(L108*$K$8,N108*$M$8,P108*$O$8,R108*$Q$8,T108*$S$8,V108*$U$8,X108*$W$8,Z108*$Y$8,AB108*$AA$8,AD108*$AC$8)</f>
        <v>0</v>
      </c>
    </row>
    <row r="109" spans="1:33" s="14" customFormat="1" ht="21" customHeight="1" thickTop="1" x14ac:dyDescent="0.2">
      <c r="B109" s="898" t="s">
        <v>6</v>
      </c>
      <c r="C109" s="898"/>
      <c r="D109" s="898"/>
      <c r="E109" s="898"/>
      <c r="F109" s="898"/>
      <c r="G109" s="898"/>
      <c r="H109" s="898"/>
      <c r="I109" s="898"/>
      <c r="J109" s="898"/>
      <c r="K109" s="131">
        <f t="shared" ref="K109:AD109" si="74">SUM(K89:K108)</f>
        <v>0</v>
      </c>
      <c r="L109" s="133">
        <f t="shared" si="74"/>
        <v>0</v>
      </c>
      <c r="M109" s="131">
        <f t="shared" si="74"/>
        <v>0</v>
      </c>
      <c r="N109" s="133">
        <f t="shared" si="74"/>
        <v>0</v>
      </c>
      <c r="O109" s="131">
        <f t="shared" si="74"/>
        <v>0</v>
      </c>
      <c r="P109" s="133">
        <f t="shared" si="74"/>
        <v>0</v>
      </c>
      <c r="Q109" s="131">
        <f t="shared" si="74"/>
        <v>0</v>
      </c>
      <c r="R109" s="133">
        <f t="shared" si="74"/>
        <v>0</v>
      </c>
      <c r="S109" s="131">
        <f t="shared" si="74"/>
        <v>0</v>
      </c>
      <c r="T109" s="133">
        <f t="shared" si="74"/>
        <v>0</v>
      </c>
      <c r="U109" s="131">
        <f t="shared" si="74"/>
        <v>0</v>
      </c>
      <c r="V109" s="133">
        <f t="shared" si="74"/>
        <v>0</v>
      </c>
      <c r="W109" s="131">
        <f t="shared" si="74"/>
        <v>0</v>
      </c>
      <c r="X109" s="133">
        <f t="shared" si="74"/>
        <v>0</v>
      </c>
      <c r="Y109" s="131">
        <f t="shared" si="74"/>
        <v>0</v>
      </c>
      <c r="Z109" s="133">
        <f t="shared" si="74"/>
        <v>0</v>
      </c>
      <c r="AA109" s="131">
        <f t="shared" si="74"/>
        <v>0</v>
      </c>
      <c r="AB109" s="133">
        <f t="shared" si="74"/>
        <v>0</v>
      </c>
      <c r="AC109" s="131">
        <f t="shared" si="74"/>
        <v>0</v>
      </c>
      <c r="AD109" s="133">
        <f t="shared" si="74"/>
        <v>0</v>
      </c>
      <c r="AE109" s="49"/>
      <c r="AF109" s="132">
        <f>SUM(AF89:AF108)</f>
        <v>0</v>
      </c>
      <c r="AG109" s="156">
        <f>SUM(AG89:AG108)</f>
        <v>0</v>
      </c>
    </row>
    <row r="110" spans="1:33" s="14" customFormat="1" ht="19.5" customHeight="1" x14ac:dyDescent="0.2">
      <c r="B110" s="155" t="s">
        <v>98</v>
      </c>
      <c r="C110" s="16"/>
      <c r="D110" s="16"/>
      <c r="E110" s="16"/>
      <c r="F110" s="17"/>
      <c r="G110" s="17"/>
      <c r="H110" s="17"/>
      <c r="I110" s="18"/>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1:33" s="14" customFormat="1" ht="22.5" customHeight="1" thickBot="1" x14ac:dyDescent="0.25">
      <c r="B111" s="916" t="s">
        <v>47</v>
      </c>
      <c r="C111" s="916"/>
      <c r="D111" s="916"/>
      <c r="E111" s="916"/>
      <c r="F111" s="916"/>
      <c r="G111" s="916"/>
      <c r="H111" s="916"/>
      <c r="I111" s="916"/>
      <c r="J111" s="329" t="s">
        <v>48</v>
      </c>
      <c r="K111" s="362" t="s">
        <v>52</v>
      </c>
      <c r="L111" s="363" t="s">
        <v>99</v>
      </c>
      <c r="M111" s="362" t="s">
        <v>52</v>
      </c>
      <c r="N111" s="363" t="s">
        <v>99</v>
      </c>
      <c r="O111" s="362" t="s">
        <v>52</v>
      </c>
      <c r="P111" s="363" t="s">
        <v>99</v>
      </c>
      <c r="Q111" s="362" t="s">
        <v>52</v>
      </c>
      <c r="R111" s="363" t="s">
        <v>99</v>
      </c>
      <c r="S111" s="362" t="s">
        <v>52</v>
      </c>
      <c r="T111" s="363" t="s">
        <v>99</v>
      </c>
      <c r="U111" s="362" t="s">
        <v>52</v>
      </c>
      <c r="V111" s="363" t="s">
        <v>99</v>
      </c>
      <c r="W111" s="362" t="s">
        <v>52</v>
      </c>
      <c r="X111" s="363" t="s">
        <v>99</v>
      </c>
      <c r="Y111" s="362" t="s">
        <v>52</v>
      </c>
      <c r="Z111" s="363" t="s">
        <v>99</v>
      </c>
      <c r="AA111" s="362" t="s">
        <v>52</v>
      </c>
      <c r="AB111" s="363" t="s">
        <v>99</v>
      </c>
      <c r="AC111" s="362" t="s">
        <v>52</v>
      </c>
      <c r="AD111" s="363" t="s">
        <v>99</v>
      </c>
      <c r="AE111" s="19"/>
      <c r="AF111" s="917" t="s">
        <v>59</v>
      </c>
      <c r="AG111" s="917"/>
    </row>
    <row r="112" spans="1:33" s="14" customFormat="1" ht="20.25" customHeight="1" thickTop="1" x14ac:dyDescent="0.2">
      <c r="B112" s="913" t="s">
        <v>139</v>
      </c>
      <c r="C112" s="913"/>
      <c r="D112" s="913"/>
      <c r="E112" s="913"/>
      <c r="F112" s="913"/>
      <c r="G112" s="913"/>
      <c r="H112" s="913"/>
      <c r="I112" s="913"/>
      <c r="J112" s="330">
        <v>30000</v>
      </c>
      <c r="K112" s="228">
        <f>IF(L84="","",SUMIF($E$76:$E$83,$B$112,L76:L83))</f>
        <v>0</v>
      </c>
      <c r="L112" s="152">
        <f>IF(K112="","",$J$112*K112)</f>
        <v>0</v>
      </c>
      <c r="M112" s="228">
        <f>IF(N84="","",SUMIF($E$76:$E$83,$B$112,N76:N83))</f>
        <v>0</v>
      </c>
      <c r="N112" s="152">
        <f>IF(M112="","",$J$112*M112)</f>
        <v>0</v>
      </c>
      <c r="O112" s="228">
        <f>IF(P84="","",SUMIF($E$76:$E$83,$B$112,P76:P83))</f>
        <v>0</v>
      </c>
      <c r="P112" s="152">
        <f>IF(O112="","",$J$112*O112)</f>
        <v>0</v>
      </c>
      <c r="Q112" s="228">
        <f>IF(R84="","",SUMIF($E$76:$E$83,$B$112,R76:R83))</f>
        <v>0</v>
      </c>
      <c r="R112" s="152">
        <f>IF(Q112="","",$J$112*Q112)</f>
        <v>0</v>
      </c>
      <c r="S112" s="228">
        <f>IF(T84="","",SUMIF($E$76:$E$83,$B$112,T76:T83))</f>
        <v>0</v>
      </c>
      <c r="T112" s="152">
        <f>IF(S112="","",$J$112*S112)</f>
        <v>0</v>
      </c>
      <c r="U112" s="228">
        <f>IF(V84="","",SUMIF($E$76:$E$83,$B$112,V76:V83))</f>
        <v>0</v>
      </c>
      <c r="V112" s="152">
        <f>IF(U112="","",$J$112*U112)</f>
        <v>0</v>
      </c>
      <c r="W112" s="228">
        <f>IF(X84="","",SUMIF($E$76:$E$83,$B$112,X76:X83))</f>
        <v>0</v>
      </c>
      <c r="X112" s="152">
        <f>IF(W112="","",$J$112*W112)</f>
        <v>0</v>
      </c>
      <c r="Y112" s="228">
        <f>IF(Z84="","",SUMIF($E$76:$E$83,$B$112,Z76:Z83))</f>
        <v>0</v>
      </c>
      <c r="Z112" s="152">
        <f>IF(Y112="","",$J$112*Y112)</f>
        <v>0</v>
      </c>
      <c r="AA112" s="228">
        <f>IF(AB84="","",SUMIF($E$76:$E$83,$B$112,AB76:AB83))</f>
        <v>0</v>
      </c>
      <c r="AB112" s="152">
        <f>IF(AA112="","",$J$112*AA112)</f>
        <v>0</v>
      </c>
      <c r="AC112" s="228">
        <f>IF(AD84="","",SUMIF($E$76:$E$83,$B$112,AD76:AD83))</f>
        <v>0</v>
      </c>
      <c r="AD112" s="152">
        <f>IF(AC112="","",$J$112*AC112)</f>
        <v>0</v>
      </c>
      <c r="AE112" s="19"/>
      <c r="AF112" s="159" t="s">
        <v>119</v>
      </c>
      <c r="AG112" s="230">
        <f>SUM(K112*$K$8,M112*$M$8,O112*$O$8,Q112*$Q$8,S112*$S$8,U112*$U$8,W112*$W$8,Y112*$Y$8,AA112*$AA$8,AC112*$AC$8)</f>
        <v>0</v>
      </c>
    </row>
    <row r="113" spans="1:33" s="14" customFormat="1" ht="20.25" customHeight="1" x14ac:dyDescent="0.2">
      <c r="B113" s="913" t="s">
        <v>114</v>
      </c>
      <c r="C113" s="913"/>
      <c r="D113" s="913"/>
      <c r="E113" s="913"/>
      <c r="F113" s="913"/>
      <c r="G113" s="913"/>
      <c r="H113" s="913"/>
      <c r="I113" s="913"/>
      <c r="J113" s="330">
        <v>50000</v>
      </c>
      <c r="K113" s="228">
        <f>IF(L109="","",SUMIF($E$89:$E$108,$B$113,L89:L108))</f>
        <v>0</v>
      </c>
      <c r="L113" s="152">
        <f>IF(K113="","",$J$113*K113)</f>
        <v>0</v>
      </c>
      <c r="M113" s="228">
        <f>IF(N109="","",SUMIF($E$89:$E$108,$B$113,N89:N108))</f>
        <v>0</v>
      </c>
      <c r="N113" s="152">
        <f>IF(M113="","",$J$113*M113)</f>
        <v>0</v>
      </c>
      <c r="O113" s="228">
        <f>IF(P109="","",SUMIF($E$89:$E$108,$B$113,P89:P108))</f>
        <v>0</v>
      </c>
      <c r="P113" s="152">
        <f>IF(O113="","",$J$113*O113)</f>
        <v>0</v>
      </c>
      <c r="Q113" s="228">
        <f>IF(R109="","",SUMIF($E$89:$E$108,$B$113,R89:R108))</f>
        <v>0</v>
      </c>
      <c r="R113" s="152">
        <f>IF(Q113="","",$J$113*Q113)</f>
        <v>0</v>
      </c>
      <c r="S113" s="228">
        <f>IF(T109="","",SUMIF($E$89:$E$108,$B$113,T89:T108))</f>
        <v>0</v>
      </c>
      <c r="T113" s="152">
        <f>IF(S113="","",$J$113*S113)</f>
        <v>0</v>
      </c>
      <c r="U113" s="228">
        <f>IF(V109="","",SUMIF($E$89:$E$108,$B$113,V89:V108))</f>
        <v>0</v>
      </c>
      <c r="V113" s="152">
        <f>IF(U113="","",$J$113*U113)</f>
        <v>0</v>
      </c>
      <c r="W113" s="228">
        <f>IF(X109="","",SUMIF($E$89:$E$108,$B$113,X89:X108))</f>
        <v>0</v>
      </c>
      <c r="X113" s="152">
        <f>IF(W113="","",$J$113*W113)</f>
        <v>0</v>
      </c>
      <c r="Y113" s="228">
        <f>IF(Z109="","",SUMIF($E$89:$E$108,$B$113,Z89:Z108))</f>
        <v>0</v>
      </c>
      <c r="Z113" s="152">
        <f>IF(Y113="","",$J$113*Y113)</f>
        <v>0</v>
      </c>
      <c r="AA113" s="228">
        <f>IF(AB109="","",SUMIF($E$89:$E$108,$B$113,AB89:AB108))</f>
        <v>0</v>
      </c>
      <c r="AB113" s="152">
        <f>IF(AA113="","",$J$113*AA113)</f>
        <v>0</v>
      </c>
      <c r="AC113" s="228">
        <f>IF(AD109="","",SUMIF($E$89:$E$108,$B$113,AD89:AD108))</f>
        <v>0</v>
      </c>
      <c r="AD113" s="152">
        <f>IF(AC113="","",$J$113*AC113)</f>
        <v>0</v>
      </c>
      <c r="AE113" s="19"/>
      <c r="AF113" s="159" t="s">
        <v>114</v>
      </c>
      <c r="AG113" s="230">
        <f>SUM(K113*$K$8,M113*$M$8,O113*$O$8,Q113*$Q$8,S113*$S$8,U113*$U$8,W113*$W$8,Y113*$Y$8,AA113*$AA$8,AC113*$AC$8)</f>
        <v>0</v>
      </c>
    </row>
    <row r="115" spans="1:33" s="10" customFormat="1" ht="23.25" customHeight="1" x14ac:dyDescent="0.25">
      <c r="B115" s="849" t="s">
        <v>0</v>
      </c>
      <c r="C115" s="849"/>
      <c r="D115" s="850" t="s">
        <v>187</v>
      </c>
      <c r="E115" s="851"/>
      <c r="F115" s="851"/>
      <c r="G115" s="851"/>
      <c r="H115" s="851"/>
      <c r="I115" s="851"/>
      <c r="J115" s="852"/>
      <c r="K115" s="122"/>
      <c r="L115" s="12"/>
      <c r="M115" s="12"/>
      <c r="N115" s="12"/>
      <c r="O115" s="12"/>
      <c r="P115" s="12"/>
      <c r="Q115" s="12"/>
      <c r="R115" s="12"/>
      <c r="S115" s="12"/>
      <c r="T115" s="12"/>
      <c r="U115" s="12"/>
      <c r="V115" s="12"/>
      <c r="W115" s="12"/>
      <c r="X115" s="12"/>
      <c r="Y115" s="12"/>
      <c r="Z115" s="12"/>
      <c r="AA115" s="12"/>
      <c r="AB115" s="12"/>
      <c r="AC115" s="12"/>
      <c r="AD115" s="12"/>
      <c r="AE115" s="22"/>
      <c r="AF115" s="123"/>
      <c r="AG115" s="123"/>
    </row>
    <row r="116" spans="1:33" ht="20.149999999999999" customHeight="1" x14ac:dyDescent="0.2">
      <c r="B116" s="155" t="s">
        <v>189</v>
      </c>
      <c r="K116" s="55" t="s">
        <v>13</v>
      </c>
      <c r="AF116" s="155"/>
      <c r="AG116" s="29"/>
    </row>
    <row r="117" spans="1:33" ht="21.65" customHeight="1" thickBot="1" x14ac:dyDescent="0.25">
      <c r="B117" s="834" t="s">
        <v>183</v>
      </c>
      <c r="C117" s="835"/>
      <c r="D117" s="548" t="s">
        <v>203</v>
      </c>
      <c r="E117" s="547" t="s">
        <v>202</v>
      </c>
      <c r="F117" s="842" t="s">
        <v>201</v>
      </c>
      <c r="G117" s="843"/>
      <c r="H117" s="838" t="s">
        <v>200</v>
      </c>
      <c r="I117" s="839"/>
      <c r="J117" s="526" t="s">
        <v>186</v>
      </c>
      <c r="K117" s="549" t="s">
        <v>185</v>
      </c>
      <c r="L117" s="363" t="s">
        <v>99</v>
      </c>
      <c r="M117" s="550" t="s">
        <v>185</v>
      </c>
      <c r="N117" s="363" t="s">
        <v>99</v>
      </c>
      <c r="O117" s="550" t="s">
        <v>185</v>
      </c>
      <c r="P117" s="363" t="s">
        <v>99</v>
      </c>
      <c r="Q117" s="550" t="s">
        <v>185</v>
      </c>
      <c r="R117" s="363" t="s">
        <v>99</v>
      </c>
      <c r="S117" s="550" t="s">
        <v>185</v>
      </c>
      <c r="T117" s="363" t="s">
        <v>99</v>
      </c>
      <c r="U117" s="550" t="s">
        <v>185</v>
      </c>
      <c r="V117" s="363" t="s">
        <v>99</v>
      </c>
      <c r="W117" s="550" t="s">
        <v>185</v>
      </c>
      <c r="X117" s="363" t="s">
        <v>99</v>
      </c>
      <c r="Y117" s="550" t="s">
        <v>185</v>
      </c>
      <c r="Z117" s="363" t="s">
        <v>99</v>
      </c>
      <c r="AA117" s="550" t="s">
        <v>185</v>
      </c>
      <c r="AB117" s="363" t="s">
        <v>99</v>
      </c>
      <c r="AC117" s="550" t="s">
        <v>185</v>
      </c>
      <c r="AD117" s="363" t="s">
        <v>99</v>
      </c>
      <c r="AF117" s="523" t="s">
        <v>188</v>
      </c>
      <c r="AG117" s="541"/>
    </row>
    <row r="118" spans="1:33" ht="22.5" customHeight="1" thickTop="1" x14ac:dyDescent="0.2">
      <c r="A118" s="20" t="str">
        <f>IF(B118="","",MAX($A$117:$A117)+1)</f>
        <v/>
      </c>
      <c r="B118" s="836"/>
      <c r="C118" s="837"/>
      <c r="D118" s="531"/>
      <c r="E118" s="544"/>
      <c r="F118" s="844"/>
      <c r="G118" s="837"/>
      <c r="H118" s="840"/>
      <c r="I118" s="841"/>
      <c r="J118" s="527"/>
      <c r="K118" s="551"/>
      <c r="L118" s="552">
        <f>IF(AND(J118&lt;&gt;"", K118&lt;&gt;""), MIN(J118,150000)*K118, 0)</f>
        <v>0</v>
      </c>
      <c r="M118" s="553"/>
      <c r="N118" s="552">
        <f>IF(AND(J118&lt;&gt;"", M118&lt;&gt;""), MIN(J118,150000)*M118, 0)</f>
        <v>0</v>
      </c>
      <c r="O118" s="553"/>
      <c r="P118" s="552">
        <f>IF(AND(J118&lt;&gt;"", O118&lt;&gt;""), MIN(J118,150000)*O118, 0)</f>
        <v>0</v>
      </c>
      <c r="Q118" s="553"/>
      <c r="R118" s="552">
        <f>IF(AND(J118&lt;&gt;"", Q118&lt;&gt;""), MIN(J118,150000)*Q118, 0)</f>
        <v>0</v>
      </c>
      <c r="S118" s="553"/>
      <c r="T118" s="552">
        <f>IF(AND(J118&lt;&gt;"", S118&lt;&gt;""), MIN(J118,150000)*S118, 0)</f>
        <v>0</v>
      </c>
      <c r="U118" s="553"/>
      <c r="V118" s="552">
        <f>IF(AND(J118&lt;&gt;"", U118&lt;&gt;""), MIN(J118,150000)*U118,0)</f>
        <v>0</v>
      </c>
      <c r="W118" s="553"/>
      <c r="X118" s="552">
        <f>IF(AND(J118&lt;&gt;"", W118&lt;&gt;""), MIN(J118,150000)*W118, 0)</f>
        <v>0</v>
      </c>
      <c r="Y118" s="553"/>
      <c r="Z118" s="552">
        <f>IF(AND(J118&lt;&gt;"", Y118&lt;&gt;""), MIN(J118,150000)*Y118, 0)</f>
        <v>0</v>
      </c>
      <c r="AA118" s="554"/>
      <c r="AB118" s="552">
        <f>IF(AND(J118&lt;&gt;"", AA118&lt;&gt;""), MIN(J118,150000)*AA118, 0)</f>
        <v>0</v>
      </c>
      <c r="AC118" s="553"/>
      <c r="AD118" s="552">
        <f>IF(AND(J118&lt;&gt;"", AC118&lt;&gt;""), MIN(J118,150000)*AC118, 0)</f>
        <v>0</v>
      </c>
      <c r="AF118" s="537">
        <f>SUM(K118,M118,O118,Q118,S118,U118,W118,Y118,AA118,AC118)</f>
        <v>0</v>
      </c>
      <c r="AG118" s="536"/>
    </row>
    <row r="119" spans="1:33" ht="20.149999999999999" customHeight="1" x14ac:dyDescent="0.2">
      <c r="A119" s="20" t="str">
        <f>IF(B119="","",MAX($A$117:$A118)+1)</f>
        <v/>
      </c>
      <c r="B119" s="830"/>
      <c r="C119" s="831"/>
      <c r="D119" s="532"/>
      <c r="E119" s="545"/>
      <c r="F119" s="845"/>
      <c r="G119" s="831"/>
      <c r="H119" s="832"/>
      <c r="I119" s="833"/>
      <c r="J119" s="528"/>
      <c r="K119" s="555"/>
      <c r="L119" s="556">
        <f>IF(AND(J119&lt;&gt;"", K119&lt;&gt;""), MIN(J119,150000)*K119, 0)</f>
        <v>0</v>
      </c>
      <c r="M119" s="557"/>
      <c r="N119" s="556">
        <f>IF(AND(J119&lt;&gt;"", M119&lt;&gt;""), MIN(J119,150000)*M119, 0)</f>
        <v>0</v>
      </c>
      <c r="O119" s="557"/>
      <c r="P119" s="556">
        <f>IF(AND(J119&lt;&gt;"", O119&lt;&gt;""), MIN(J119,150000)*O119, 0)</f>
        <v>0</v>
      </c>
      <c r="Q119" s="557"/>
      <c r="R119" s="556">
        <f>IF(AND(J119&lt;&gt;"", Q119&lt;&gt;""), MIN(J119,150000)*Q119, 0)</f>
        <v>0</v>
      </c>
      <c r="S119" s="557"/>
      <c r="T119" s="556">
        <f>IF(AND(J119&lt;&gt;"", S119&lt;&gt;""), MIN(J119,150000)*S119, 0)</f>
        <v>0</v>
      </c>
      <c r="U119" s="557"/>
      <c r="V119" s="556">
        <f>IF(AND(J119&lt;&gt;"", U119&lt;&gt;""), MIN(J119,150000)*U119, 0)</f>
        <v>0</v>
      </c>
      <c r="W119" s="557"/>
      <c r="X119" s="556">
        <f>IF(AND(J119&lt;&gt;"", W119&lt;&gt;""), MIN(J119,150000)*W119, 0)</f>
        <v>0</v>
      </c>
      <c r="Y119" s="557"/>
      <c r="Z119" s="556">
        <f>IF(AND(J119&lt;&gt;"", Y119&lt;&gt;""), MIN(J119,150000)*Y119, 0)</f>
        <v>0</v>
      </c>
      <c r="AA119" s="557"/>
      <c r="AB119" s="556">
        <f>IF(AND(J119&lt;&gt;"", AA119&lt;&gt;""), MIN(J119,150000)*AA119, 0)</f>
        <v>0</v>
      </c>
      <c r="AC119" s="557"/>
      <c r="AD119" s="556">
        <f>IF(AND(J119&lt;&gt;"", AC119&lt;&gt;""), MIN(J119,150000)*AC119, 0)</f>
        <v>0</v>
      </c>
      <c r="AF119" s="538">
        <f>SUM(K119,M119,O119,Q119,S119,U119,W119,Y119,AA119,AC119)</f>
        <v>0</v>
      </c>
      <c r="AG119" s="536"/>
    </row>
    <row r="120" spans="1:33" ht="20.149999999999999" customHeight="1" x14ac:dyDescent="0.2">
      <c r="A120" s="525" t="str">
        <f>IF(B120="","",MAX($A$117:$A119)+1)</f>
        <v/>
      </c>
      <c r="B120" s="853"/>
      <c r="C120" s="847"/>
      <c r="D120" s="533"/>
      <c r="E120" s="546"/>
      <c r="F120" s="846"/>
      <c r="G120" s="847"/>
      <c r="H120" s="854"/>
      <c r="I120" s="855"/>
      <c r="J120" s="529"/>
      <c r="K120" s="558"/>
      <c r="L120" s="559">
        <f>IF(AND(J120&lt;&gt;"", K120&lt;&gt;""), MIN(J120,150000)*K120, 0)</f>
        <v>0</v>
      </c>
      <c r="M120" s="560"/>
      <c r="N120" s="559">
        <f>IF(AND(J120&lt;&gt;"", M120&lt;&gt;""), MIN(J120,150000)*M120, 0)</f>
        <v>0</v>
      </c>
      <c r="O120" s="560"/>
      <c r="P120" s="559">
        <f>IF(AND(J120&lt;&gt;"", O120&lt;&gt;""), MIN(J120,150000)*O120, 0)</f>
        <v>0</v>
      </c>
      <c r="Q120" s="560"/>
      <c r="R120" s="559">
        <f>IF(AND(J120&lt;&gt;"", Q120&lt;&gt;""), MIN(J120,150000)*Q120, 0)</f>
        <v>0</v>
      </c>
      <c r="S120" s="560"/>
      <c r="T120" s="559">
        <f>IF(AND(J120&lt;&gt;"", S120&lt;&gt;""), MIN(J120,150000)*S120, 0)</f>
        <v>0</v>
      </c>
      <c r="U120" s="560"/>
      <c r="V120" s="559">
        <f>IF(AND(J120&lt;&gt;"", U120&lt;&gt;""), MIN(J120,150000)*U120, 0)</f>
        <v>0</v>
      </c>
      <c r="W120" s="560"/>
      <c r="X120" s="559">
        <f>IF(AND(J120&lt;&gt;"", W120&lt;&gt;""), MIN(J120,150000)*W120, 0)</f>
        <v>0</v>
      </c>
      <c r="Y120" s="560"/>
      <c r="Z120" s="559">
        <f>IF(AND(J120&lt;&gt;"", Y120&lt;&gt;""), MIN(J120,150000)*Y120, 0)</f>
        <v>0</v>
      </c>
      <c r="AA120" s="560"/>
      <c r="AB120" s="559">
        <f>IF(AND(J120&lt;&gt;"", AA120&lt;&gt;""), MIN(J120,150000)*AA120, 0)</f>
        <v>0</v>
      </c>
      <c r="AC120" s="560"/>
      <c r="AD120" s="559">
        <f>IF(AND(J120&lt;&gt;"", AC120&lt;&gt;""), MIN(J120,150000)*AC120, 0)</f>
        <v>0</v>
      </c>
      <c r="AF120" s="539">
        <f>SUM(K120,M120,O120,Q120,S120,U120,W120,Y120,AA120,AC120)</f>
        <v>0</v>
      </c>
      <c r="AG120" s="536"/>
    </row>
    <row r="121" spans="1:33" ht="19.5" customHeight="1" x14ac:dyDescent="0.2">
      <c r="A121" s="20" t="str">
        <f>IF(B121="","",MAX($A$117:$A120)+1)</f>
        <v/>
      </c>
      <c r="B121" s="826"/>
      <c r="C121" s="827"/>
      <c r="D121" s="534"/>
      <c r="E121" s="543"/>
      <c r="F121" s="848"/>
      <c r="G121" s="827"/>
      <c r="H121" s="828"/>
      <c r="I121" s="829"/>
      <c r="J121" s="530"/>
      <c r="K121" s="561"/>
      <c r="L121" s="562">
        <f>IF(AND(J121&lt;&gt;"", K121&lt;&gt;""), MIN(J121,150000)*K121, 0)</f>
        <v>0</v>
      </c>
      <c r="M121" s="563"/>
      <c r="N121" s="562">
        <f>IF(AND(J121&lt;&gt;"", M121&lt;&gt;""), MIN(J121,150000)*M121, 0)</f>
        <v>0</v>
      </c>
      <c r="O121" s="563"/>
      <c r="P121" s="562">
        <f>IF(AND(J121&lt;&gt;"", O121&lt;&gt;""), MIN(J121,150000)*O121, 0)</f>
        <v>0</v>
      </c>
      <c r="Q121" s="563"/>
      <c r="R121" s="562">
        <f>IF(AND(J121&lt;&gt;"", Q121&lt;&gt;""), MIN(J121,150000)*Q121, 0)</f>
        <v>0</v>
      </c>
      <c r="S121" s="563"/>
      <c r="T121" s="562">
        <f>IF(AND(J121&lt;&gt;"", S121&lt;&gt;""), MIN(J121,90000)*S121, 0)</f>
        <v>0</v>
      </c>
      <c r="U121" s="563"/>
      <c r="V121" s="562">
        <f>IF(AND(J121&lt;&gt;"", U121&lt;&gt;""), MIN(J121,150000)*U121, 0)</f>
        <v>0</v>
      </c>
      <c r="W121" s="563"/>
      <c r="X121" s="562">
        <f>IF(AND(J121&lt;&gt;"", W121&lt;&gt;""), MIN(J121,150000)*W121, 0)</f>
        <v>0</v>
      </c>
      <c r="Y121" s="563"/>
      <c r="Z121" s="562">
        <f>IF(AND(J121&lt;&gt;"", Y121&lt;&gt;""), MIN(J121,150000)*Y121, 0)</f>
        <v>0</v>
      </c>
      <c r="AA121" s="563"/>
      <c r="AB121" s="562">
        <f>IF(AND(J121&lt;&gt;"", AA121&lt;&gt;""), MIN(J121,150000)*AA121, 0)</f>
        <v>0</v>
      </c>
      <c r="AC121" s="563"/>
      <c r="AD121" s="562">
        <f>IF(AND(J121&lt;&gt;"", AC121&lt;&gt;""), MIN(J121,150000)*AC121, 0)</f>
        <v>0</v>
      </c>
      <c r="AE121" s="524"/>
      <c r="AF121" s="540">
        <f>SUM(K121,M121,O121,Q121,S121,U121,W121,Y121,AA121,AC121)</f>
        <v>0</v>
      </c>
      <c r="AG121" s="536"/>
    </row>
    <row r="144" spans="1:1" x14ac:dyDescent="0.2">
      <c r="A144" s="372"/>
    </row>
    <row r="150" spans="1:1" x14ac:dyDescent="0.2">
      <c r="A150" s="535">
        <f>SUM(AF15)</f>
        <v>0</v>
      </c>
    </row>
  </sheetData>
  <sheetProtection algorithmName="SHA-512" hashValue="Vc9NbZCyd+S53r37i5kdnIi0q56IkvETVD1K3PehCHkxB1AYHSp7ujabrvcCnQZrLeW1TeTXcKKC1oNa6dyn5w==" saltValue="kIwRWrfyTqr0jBnyc8BfwA==" spinCount="100000" sheet="1" objects="1" scenarios="1"/>
  <mergeCells count="205">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B10:J10"/>
    <mergeCell ref="K10:L10"/>
    <mergeCell ref="M10:N10"/>
    <mergeCell ref="O10:P10"/>
    <mergeCell ref="Q10:R10"/>
    <mergeCell ref="S10:T10"/>
    <mergeCell ref="B9:J9"/>
    <mergeCell ref="K9:L9"/>
    <mergeCell ref="M9:N9"/>
    <mergeCell ref="O9:P9"/>
    <mergeCell ref="Q9:R9"/>
    <mergeCell ref="S9:T9"/>
    <mergeCell ref="B8:J8"/>
    <mergeCell ref="K8:L8"/>
    <mergeCell ref="M8:N8"/>
    <mergeCell ref="O8:P8"/>
    <mergeCell ref="Q8:R8"/>
    <mergeCell ref="S8:T8"/>
    <mergeCell ref="Y9:Z9"/>
    <mergeCell ref="AA9:AB9"/>
    <mergeCell ref="AC9:AD9"/>
    <mergeCell ref="U9:V9"/>
    <mergeCell ref="W9:X9"/>
    <mergeCell ref="B3:AG3"/>
    <mergeCell ref="B7:J7"/>
    <mergeCell ref="K7:L7"/>
    <mergeCell ref="M7:N7"/>
    <mergeCell ref="O7:P7"/>
    <mergeCell ref="Q7:R7"/>
    <mergeCell ref="S7:T7"/>
    <mergeCell ref="U7:V7"/>
    <mergeCell ref="W7:X7"/>
    <mergeCell ref="Y7:Z7"/>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s>
  <phoneticPr fontId="49"/>
  <conditionalFormatting sqref="AF20:AG23 B20:AD23 B29:AD44 AF29:AG44">
    <cfRule type="expression" dxfId="27" priority="33" stopIfTrue="1">
      <formula>MOD(ROW()-21,2)=0</formula>
    </cfRule>
  </conditionalFormatting>
  <conditionalFormatting sqref="AF50:AG65 B50:AD65">
    <cfRule type="expression" dxfId="26" priority="32" stopIfTrue="1">
      <formula>MOD(ROW()-71,2)=0</formula>
    </cfRule>
  </conditionalFormatting>
  <conditionalFormatting sqref="B76:AD83 AF76:AG83">
    <cfRule type="expression" dxfId="25" priority="31" stopIfTrue="1">
      <formula>MOD(ROW()-111,2)=0</formula>
    </cfRule>
  </conditionalFormatting>
  <conditionalFormatting sqref="AF89:AG90 B89:AD90 B99:AD100 AF99:AG100 AF103:AG108 B103:AD108">
    <cfRule type="expression" dxfId="24" priority="29" stopIfTrue="1">
      <formula>MOD(ROW()-158,2)=0</formula>
    </cfRule>
  </conditionalFormatting>
  <conditionalFormatting sqref="D20:D23 D29:D44 D50:D65">
    <cfRule type="expression" dxfId="23" priority="27" stopIfTrue="1">
      <formula>AND($E20&lt;&gt;"",$E20&lt;&gt;"G1",$E20&lt;&gt;"G2")</formula>
    </cfRule>
  </conditionalFormatting>
  <conditionalFormatting sqref="D76:D83">
    <cfRule type="expression" dxfId="22" priority="25" stopIfTrue="1">
      <formula>AND($E76&lt;&gt;"",$E76&lt;&gt;"W5")</formula>
    </cfRule>
  </conditionalFormatting>
  <conditionalFormatting sqref="D89:D108">
    <cfRule type="expression" dxfId="21" priority="12" stopIfTrue="1">
      <formula>AND($E89&lt;&gt;"",$E89&lt;&gt;"W6")</formula>
    </cfRule>
  </conditionalFormatting>
  <conditionalFormatting sqref="B91:AD92 AF91:AG92">
    <cfRule type="expression" dxfId="20" priority="22" stopIfTrue="1">
      <formula>MOD(ROW()-158,2)=0</formula>
    </cfRule>
  </conditionalFormatting>
  <conditionalFormatting sqref="B101:AD102 AF101:AG102">
    <cfRule type="expression" dxfId="19" priority="14" stopIfTrue="1">
      <formula>MOD(ROW()-158,2)=0</formula>
    </cfRule>
  </conditionalFormatting>
  <conditionalFormatting sqref="B93:AD98 AF93:AG98">
    <cfRule type="expression" dxfId="18" priority="16" stopIfTrue="1">
      <formula>MOD(ROW()-158,2)=0</formula>
    </cfRule>
  </conditionalFormatting>
  <conditionalFormatting sqref="B24:AD28 AF24:AG28">
    <cfRule type="expression" dxfId="17" priority="8" stopIfTrue="1">
      <formula>MOD(ROW()-21,2)=0</formula>
    </cfRule>
  </conditionalFormatting>
  <conditionalFormatting sqref="D24:D28">
    <cfRule type="expression" dxfId="16" priority="7" stopIfTrue="1">
      <formula>AND($E24&lt;&gt;"",$E24&lt;&gt;"G1",$E24&lt;&gt;"G2")</formula>
    </cfRule>
  </conditionalFormatting>
  <conditionalFormatting sqref="K7:L7">
    <cfRule type="expression" dxfId="15" priority="6" stopIfTrue="1">
      <formula>$K$7=""</formula>
    </cfRule>
  </conditionalFormatting>
  <conditionalFormatting sqref="K8:L8">
    <cfRule type="expression" dxfId="14" priority="5"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Z3:Z6 V1:V6 T1:T6 R1:R6 AD3:AD6 AD9:AD19 M5 P6 L6 V9:V19 T9:T19 R9:R19 P9:P19 N9:N19 L9:L19 X9:X19 AB9:AB19 X3:X6 Z9:Z19 Z122:Z65516 X122:X65516 V122:V65516 AB122:AB65516 L122:L65516 N122:N65516 P122:P65516 R122:R65516 T122:T65516 AD122:AD65516 AD114:AD116 AB114:AB116 Z114:Z116 X114:X116 V114:V116 T114:T116 R114:R116 P114:P116 N114:N116 L114:L116"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財団掲載型番の8文字で登録してください。" sqref="D50:D65 D20:D44" xr:uid="{00000000-0002-0000-0200-000004000000}">
      <formula1>8</formula1>
    </dataValidation>
    <dataValidation type="textLength" imeMode="disabled" operator="equal" allowBlank="1" showInputMessage="1" showErrorMessage="1" errorTitle="文字数エラー" error="2桁の英数字で入力してください。" sqref="E89:E108 E50:E65 E76:E83 E20:E44"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howErrorMessage="1" sqref="H118:I121" xr:uid="{4B861273-7C77-4C66-A7F2-4D79CCAED0A0}">
      <formula1>"①,②,③"</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377" bestFit="1" customWidth="1"/>
    <col min="2" max="3" width="9.08984375" style="377" customWidth="1"/>
    <col min="4" max="4" width="18.90625" style="377" customWidth="1"/>
    <col min="5" max="5" width="7.90625" style="377" customWidth="1"/>
    <col min="6" max="6" width="7.6328125" style="377" customWidth="1"/>
    <col min="7" max="7" width="3" style="377" bestFit="1" customWidth="1"/>
    <col min="8" max="8" width="7.6328125" style="377" customWidth="1"/>
    <col min="9" max="9" width="2.36328125" style="377" bestFit="1" customWidth="1"/>
    <col min="10" max="10" width="8.6328125" style="377" customWidth="1"/>
    <col min="11" max="11" width="7.08984375" style="377" customWidth="1"/>
    <col min="12" max="12" width="11" style="377" customWidth="1"/>
    <col min="13" max="13" width="7.08984375" style="377" customWidth="1"/>
    <col min="14" max="14" width="10.90625" style="377" customWidth="1"/>
    <col min="15" max="15" width="7.08984375" style="377" customWidth="1"/>
    <col min="16" max="16" width="10.90625" style="377" customWidth="1"/>
    <col min="17" max="17" width="7.08984375" style="377" customWidth="1"/>
    <col min="18" max="18" width="10.90625" style="377" customWidth="1"/>
    <col min="19" max="19" width="7.08984375" style="377" customWidth="1"/>
    <col min="20" max="20" width="10.90625" style="377" customWidth="1"/>
    <col min="21" max="21" width="7.08984375" style="377" customWidth="1"/>
    <col min="22" max="22" width="10.90625" style="377" customWidth="1"/>
    <col min="23" max="23" width="7.08984375" style="377" customWidth="1"/>
    <col min="24" max="24" width="10.90625" style="377" customWidth="1"/>
    <col min="25" max="25" width="7.08984375" style="377" customWidth="1"/>
    <col min="26" max="26" width="10.90625" style="377" customWidth="1"/>
    <col min="27" max="27" width="7.08984375" style="377" customWidth="1"/>
    <col min="28" max="28" width="10.90625" style="377" customWidth="1"/>
    <col min="29" max="29" width="7.08984375" style="377" customWidth="1"/>
    <col min="30" max="30" width="10.90625" style="377" customWidth="1"/>
    <col min="31" max="31" width="2.453125" style="515" customWidth="1"/>
    <col min="32" max="33" width="17.453125" style="377" customWidth="1"/>
    <col min="34" max="63" width="2.6328125" style="377" customWidth="1"/>
    <col min="64" max="16384" width="9" style="377"/>
  </cols>
  <sheetData>
    <row r="1" spans="2:33" ht="18.75" customHeight="1" x14ac:dyDescent="0.2">
      <c r="B1" s="377" t="s">
        <v>170</v>
      </c>
      <c r="AD1" s="378">
        <f>'様式第１｜交付申請書'!$BZ$2</f>
        <v>0</v>
      </c>
      <c r="AE1" s="918" t="str">
        <f>'様式第１｜交付申請書'!$CA$2&amp;""</f>
        <v/>
      </c>
      <c r="AF1" s="918"/>
      <c r="AG1" s="379"/>
    </row>
    <row r="2" spans="2:33" ht="18.75" customHeight="1" x14ac:dyDescent="0.2">
      <c r="AD2" s="378">
        <f>'様式第１｜交付申請書'!$BZ$3</f>
        <v>0</v>
      </c>
      <c r="AE2" s="918" t="str">
        <f>'様式第１｜交付申請書'!$BO$3&amp;""</f>
        <v/>
      </c>
      <c r="AF2" s="918"/>
      <c r="AG2" s="380"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919" t="s">
        <v>54</v>
      </c>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row>
    <row r="4" spans="2:33" s="387" customFormat="1" ht="5.25" customHeight="1" collapsed="1" x14ac:dyDescent="0.25">
      <c r="B4" s="381"/>
      <c r="C4" s="382"/>
      <c r="D4" s="382"/>
      <c r="E4" s="382"/>
      <c r="F4" s="382"/>
      <c r="G4" s="382"/>
      <c r="H4" s="382"/>
      <c r="I4" s="382"/>
      <c r="J4" s="382"/>
      <c r="K4" s="383"/>
      <c r="L4" s="383"/>
      <c r="M4" s="383"/>
      <c r="N4" s="383"/>
      <c r="O4" s="383"/>
      <c r="P4" s="383"/>
      <c r="Q4" s="384"/>
      <c r="R4" s="384"/>
      <c r="S4" s="384"/>
      <c r="T4" s="384"/>
      <c r="U4" s="384"/>
      <c r="V4" s="384"/>
      <c r="W4" s="384"/>
      <c r="X4" s="384"/>
      <c r="Y4" s="384"/>
      <c r="Z4" s="384"/>
      <c r="AA4" s="384"/>
      <c r="AB4" s="384"/>
      <c r="AC4" s="384"/>
      <c r="AD4" s="384"/>
      <c r="AE4" s="385"/>
      <c r="AF4" s="386"/>
      <c r="AG4" s="383"/>
    </row>
    <row r="5" spans="2:33" s="396" customFormat="1" ht="19" collapsed="1" x14ac:dyDescent="0.25">
      <c r="B5" s="388" t="s">
        <v>165</v>
      </c>
      <c r="C5" s="382"/>
      <c r="D5" s="382"/>
      <c r="E5" s="382"/>
      <c r="F5" s="382"/>
      <c r="G5" s="382"/>
      <c r="H5" s="382"/>
      <c r="I5" s="382"/>
      <c r="J5" s="382"/>
      <c r="K5" s="389"/>
      <c r="L5" s="390" t="s">
        <v>159</v>
      </c>
      <c r="M5" s="383"/>
      <c r="N5" s="383"/>
      <c r="O5" s="391"/>
      <c r="P5" s="390" t="s">
        <v>7</v>
      </c>
      <c r="Q5" s="392"/>
      <c r="R5" s="392"/>
      <c r="S5" s="392"/>
      <c r="T5" s="392"/>
      <c r="U5" s="392"/>
      <c r="V5" s="392"/>
      <c r="W5" s="392"/>
      <c r="X5" s="392"/>
      <c r="Y5" s="392"/>
      <c r="Z5" s="392"/>
      <c r="AA5" s="392"/>
      <c r="AB5" s="392"/>
      <c r="AC5" s="392"/>
      <c r="AD5" s="392"/>
      <c r="AE5" s="393"/>
      <c r="AF5" s="394" t="s">
        <v>58</v>
      </c>
      <c r="AG5" s="395"/>
    </row>
    <row r="6" spans="2:33" s="387" customFormat="1" ht="5.25" customHeight="1" collapsed="1" x14ac:dyDescent="0.25">
      <c r="B6" s="381"/>
      <c r="C6" s="382"/>
      <c r="D6" s="382"/>
      <c r="E6" s="382"/>
      <c r="F6" s="382"/>
      <c r="G6" s="382"/>
      <c r="H6" s="382"/>
      <c r="I6" s="382"/>
      <c r="J6" s="382"/>
      <c r="K6" s="383"/>
      <c r="L6" s="383"/>
      <c r="M6" s="383"/>
      <c r="N6" s="383"/>
      <c r="O6" s="383"/>
      <c r="P6" s="383"/>
      <c r="Q6" s="384"/>
      <c r="R6" s="384"/>
      <c r="S6" s="384"/>
      <c r="T6" s="384"/>
      <c r="U6" s="384"/>
      <c r="V6" s="384"/>
      <c r="W6" s="384"/>
      <c r="X6" s="384"/>
      <c r="Y6" s="384"/>
      <c r="Z6" s="384"/>
      <c r="AA6" s="384"/>
      <c r="AB6" s="384"/>
      <c r="AC6" s="384"/>
      <c r="AD6" s="384"/>
      <c r="AE6" s="385"/>
      <c r="AF6" s="386"/>
      <c r="AG6" s="383"/>
    </row>
    <row r="7" spans="2:33" s="396" customFormat="1" ht="23.25" customHeight="1" x14ac:dyDescent="0.2">
      <c r="B7" s="920" t="s">
        <v>9</v>
      </c>
      <c r="C7" s="921"/>
      <c r="D7" s="921"/>
      <c r="E7" s="921"/>
      <c r="F7" s="921"/>
      <c r="G7" s="921"/>
      <c r="H7" s="921"/>
      <c r="I7" s="921"/>
      <c r="J7" s="921"/>
      <c r="K7" s="922"/>
      <c r="L7" s="922"/>
      <c r="M7" s="922"/>
      <c r="N7" s="922"/>
      <c r="O7" s="922"/>
      <c r="P7" s="922"/>
      <c r="Q7" s="922"/>
      <c r="R7" s="922"/>
      <c r="S7" s="922"/>
      <c r="T7" s="922"/>
      <c r="U7" s="922"/>
      <c r="V7" s="922"/>
      <c r="W7" s="922"/>
      <c r="X7" s="922"/>
      <c r="Y7" s="922"/>
      <c r="Z7" s="928"/>
      <c r="AA7" s="922"/>
      <c r="AB7" s="922"/>
      <c r="AC7" s="922"/>
      <c r="AD7" s="922"/>
      <c r="AE7" s="397"/>
      <c r="AF7" s="398" t="s">
        <v>53</v>
      </c>
      <c r="AG7" s="399" t="str">
        <f>IF(K7="","",COUNTA(K7:AD7))</f>
        <v/>
      </c>
    </row>
    <row r="8" spans="2:33" s="396" customFormat="1" ht="23.25" customHeight="1" thickBot="1" x14ac:dyDescent="0.25">
      <c r="B8" s="929" t="s">
        <v>46</v>
      </c>
      <c r="C8" s="930"/>
      <c r="D8" s="930"/>
      <c r="E8" s="930"/>
      <c r="F8" s="930"/>
      <c r="G8" s="930"/>
      <c r="H8" s="930"/>
      <c r="I8" s="930"/>
      <c r="J8" s="930"/>
      <c r="K8" s="931"/>
      <c r="L8" s="931"/>
      <c r="M8" s="931"/>
      <c r="N8" s="931"/>
      <c r="O8" s="931"/>
      <c r="P8" s="931"/>
      <c r="Q8" s="931"/>
      <c r="R8" s="931"/>
      <c r="S8" s="931"/>
      <c r="T8" s="931"/>
      <c r="U8" s="931"/>
      <c r="V8" s="931"/>
      <c r="W8" s="931"/>
      <c r="X8" s="931"/>
      <c r="Y8" s="931"/>
      <c r="Z8" s="934"/>
      <c r="AA8" s="931"/>
      <c r="AB8" s="931"/>
      <c r="AC8" s="931"/>
      <c r="AD8" s="931"/>
      <c r="AE8" s="397"/>
      <c r="AF8" s="398" t="s">
        <v>14</v>
      </c>
      <c r="AG8" s="399" t="str">
        <f>IF(K8="","",SUM(K8:AD8))</f>
        <v/>
      </c>
    </row>
    <row r="9" spans="2:33" s="396" customFormat="1" ht="24" customHeight="1" thickTop="1" x14ac:dyDescent="0.25">
      <c r="B9" s="923" t="s">
        <v>96</v>
      </c>
      <c r="C9" s="923"/>
      <c r="D9" s="923"/>
      <c r="E9" s="923"/>
      <c r="F9" s="923"/>
      <c r="G9" s="923"/>
      <c r="H9" s="923"/>
      <c r="I9" s="923"/>
      <c r="J9" s="923"/>
      <c r="K9" s="924">
        <f>SUM(L72:L73)</f>
        <v>0</v>
      </c>
      <c r="L9" s="925"/>
      <c r="M9" s="924">
        <f>SUM(N72:N73)</f>
        <v>0</v>
      </c>
      <c r="N9" s="925"/>
      <c r="O9" s="924">
        <f>SUM(P72:P73)</f>
        <v>0</v>
      </c>
      <c r="P9" s="925"/>
      <c r="Q9" s="926">
        <f>SUM(R72:R73)</f>
        <v>0</v>
      </c>
      <c r="R9" s="927"/>
      <c r="S9" s="924">
        <f>SUM(T72:T73)</f>
        <v>0</v>
      </c>
      <c r="T9" s="925"/>
      <c r="U9" s="924">
        <f>SUM(V72:V73)</f>
        <v>0</v>
      </c>
      <c r="V9" s="925"/>
      <c r="W9" s="924">
        <f>SUM(X72:X73)</f>
        <v>0</v>
      </c>
      <c r="X9" s="925"/>
      <c r="Y9" s="932">
        <f>SUM(Z72:Z73)</f>
        <v>0</v>
      </c>
      <c r="Z9" s="933"/>
      <c r="AA9" s="925">
        <f>SUM(AB72:AB73)</f>
        <v>0</v>
      </c>
      <c r="AB9" s="925"/>
      <c r="AC9" s="925">
        <f>SUM(AD72:AD73)</f>
        <v>0</v>
      </c>
      <c r="AD9" s="925"/>
      <c r="AE9" s="400"/>
      <c r="AF9" s="394"/>
      <c r="AG9" s="395"/>
    </row>
    <row r="10" spans="2:33" s="396" customFormat="1" ht="24" customHeight="1" x14ac:dyDescent="0.25">
      <c r="B10" s="923" t="s">
        <v>97</v>
      </c>
      <c r="C10" s="923"/>
      <c r="D10" s="923"/>
      <c r="E10" s="923"/>
      <c r="F10" s="923"/>
      <c r="G10" s="923"/>
      <c r="H10" s="923"/>
      <c r="I10" s="923"/>
      <c r="J10" s="923"/>
      <c r="K10" s="924">
        <f>SUM(L117:L118)</f>
        <v>0</v>
      </c>
      <c r="L10" s="925"/>
      <c r="M10" s="924">
        <f>SUM(N117:N118)</f>
        <v>0</v>
      </c>
      <c r="N10" s="925"/>
      <c r="O10" s="924">
        <f>SUM(P117:P118)</f>
        <v>0</v>
      </c>
      <c r="P10" s="925"/>
      <c r="Q10" s="926">
        <f>SUM(R117:R118)</f>
        <v>0</v>
      </c>
      <c r="R10" s="927"/>
      <c r="S10" s="924">
        <f>SUM(T117:T118)</f>
        <v>0</v>
      </c>
      <c r="T10" s="925"/>
      <c r="U10" s="924">
        <f>SUM(V117:V118)</f>
        <v>0</v>
      </c>
      <c r="V10" s="925"/>
      <c r="W10" s="924">
        <f>SUM(X117:X118)</f>
        <v>0</v>
      </c>
      <c r="X10" s="925"/>
      <c r="Y10" s="932">
        <f>SUM(Z117:Z118)</f>
        <v>0</v>
      </c>
      <c r="Z10" s="933"/>
      <c r="AA10" s="925">
        <f>SUM(AB117:AB118)</f>
        <v>0</v>
      </c>
      <c r="AB10" s="925"/>
      <c r="AC10" s="925">
        <f>SUM(AD117:AD118)</f>
        <v>0</v>
      </c>
      <c r="AD10" s="925"/>
      <c r="AE10" s="400"/>
      <c r="AF10" s="394"/>
      <c r="AG10" s="395"/>
    </row>
    <row r="11" spans="2:33" s="396" customFormat="1" ht="24" customHeight="1" x14ac:dyDescent="0.25">
      <c r="B11" s="935" t="s">
        <v>134</v>
      </c>
      <c r="C11" s="935"/>
      <c r="D11" s="935"/>
      <c r="E11" s="935"/>
      <c r="F11" s="935"/>
      <c r="G11" s="935"/>
      <c r="H11" s="935"/>
      <c r="I11" s="935"/>
      <c r="J11" s="935"/>
      <c r="K11" s="924">
        <f>SUM(K9:L10)</f>
        <v>0</v>
      </c>
      <c r="L11" s="925"/>
      <c r="M11" s="924">
        <f>SUM(M9:N10)</f>
        <v>0</v>
      </c>
      <c r="N11" s="925"/>
      <c r="O11" s="924">
        <f>SUM(O9:P10)</f>
        <v>0</v>
      </c>
      <c r="P11" s="925"/>
      <c r="Q11" s="926">
        <f>SUM(Q9:R10)</f>
        <v>0</v>
      </c>
      <c r="R11" s="927"/>
      <c r="S11" s="924">
        <f>SUM(S9:T10)</f>
        <v>0</v>
      </c>
      <c r="T11" s="925"/>
      <c r="U11" s="924">
        <f>SUM(U9:V10)</f>
        <v>0</v>
      </c>
      <c r="V11" s="925"/>
      <c r="W11" s="924">
        <f>SUM(W9:X10)</f>
        <v>0</v>
      </c>
      <c r="X11" s="925"/>
      <c r="Y11" s="932">
        <f>SUM(Y9:Z10)</f>
        <v>0</v>
      </c>
      <c r="Z11" s="933"/>
      <c r="AA11" s="925">
        <f>SUM(AA9:AB10)</f>
        <v>0</v>
      </c>
      <c r="AB11" s="925"/>
      <c r="AC11" s="925">
        <f>SUM(AC9:AD10)</f>
        <v>0</v>
      </c>
      <c r="AD11" s="925"/>
      <c r="AE11" s="400"/>
      <c r="AF11" s="394"/>
      <c r="AG11" s="395"/>
    </row>
    <row r="12" spans="2:33" s="396" customFormat="1" ht="24" customHeight="1" thickBot="1" x14ac:dyDescent="0.3">
      <c r="B12" s="935" t="s">
        <v>164</v>
      </c>
      <c r="C12" s="935"/>
      <c r="D12" s="935"/>
      <c r="E12" s="935"/>
      <c r="F12" s="935"/>
      <c r="G12" s="935"/>
      <c r="H12" s="935"/>
      <c r="I12" s="935"/>
      <c r="J12" s="935"/>
      <c r="K12" s="924">
        <f>ROUNDDOWN(K11/3,0)</f>
        <v>0</v>
      </c>
      <c r="L12" s="925"/>
      <c r="M12" s="924">
        <f>ROUNDDOWN(M11/3,0)</f>
        <v>0</v>
      </c>
      <c r="N12" s="925"/>
      <c r="O12" s="924">
        <f>ROUNDDOWN(O11/3,0)</f>
        <v>0</v>
      </c>
      <c r="P12" s="925"/>
      <c r="Q12" s="926">
        <f>ROUNDDOWN(Q11/3,0)</f>
        <v>0</v>
      </c>
      <c r="R12" s="927"/>
      <c r="S12" s="924">
        <f>ROUNDDOWN(S11/3,0)</f>
        <v>0</v>
      </c>
      <c r="T12" s="925"/>
      <c r="U12" s="924">
        <f>ROUNDDOWN(U11/3,0)</f>
        <v>0</v>
      </c>
      <c r="V12" s="925"/>
      <c r="W12" s="924">
        <f>ROUNDDOWN(W11/3,0)</f>
        <v>0</v>
      </c>
      <c r="X12" s="925"/>
      <c r="Y12" s="932">
        <f>ROUNDDOWN(Y11/3,0)</f>
        <v>0</v>
      </c>
      <c r="Z12" s="933"/>
      <c r="AA12" s="925">
        <f>ROUNDDOWN(AA11/3,0)</f>
        <v>0</v>
      </c>
      <c r="AB12" s="925"/>
      <c r="AC12" s="925">
        <f>ROUNDDOWN(AC11/3,0)</f>
        <v>0</v>
      </c>
      <c r="AD12" s="925"/>
      <c r="AE12" s="400"/>
      <c r="AF12" s="394"/>
      <c r="AG12" s="395"/>
    </row>
    <row r="13" spans="2:33" s="396" customFormat="1" ht="34.5" customHeight="1" thickTop="1" thickBot="1" x14ac:dyDescent="0.3">
      <c r="B13" s="936" t="s">
        <v>135</v>
      </c>
      <c r="C13" s="937"/>
      <c r="D13" s="937"/>
      <c r="E13" s="937"/>
      <c r="F13" s="937"/>
      <c r="G13" s="937"/>
      <c r="H13" s="937"/>
      <c r="I13" s="937"/>
      <c r="J13" s="938"/>
      <c r="K13" s="939">
        <f>MIN(K12,150000)</f>
        <v>0</v>
      </c>
      <c r="L13" s="940"/>
      <c r="M13" s="939">
        <f>MIN(M12,150000)</f>
        <v>0</v>
      </c>
      <c r="N13" s="940"/>
      <c r="O13" s="939">
        <f>MIN(O12,150000)</f>
        <v>0</v>
      </c>
      <c r="P13" s="940"/>
      <c r="Q13" s="941">
        <f>MIN(Q12,150000)</f>
        <v>0</v>
      </c>
      <c r="R13" s="942"/>
      <c r="S13" s="939">
        <f>MIN(S12,150000)</f>
        <v>0</v>
      </c>
      <c r="T13" s="940"/>
      <c r="U13" s="939">
        <f>MIN(U12,150000)</f>
        <v>0</v>
      </c>
      <c r="V13" s="940"/>
      <c r="W13" s="939">
        <f>MIN(W12,150000)</f>
        <v>0</v>
      </c>
      <c r="X13" s="940"/>
      <c r="Y13" s="939">
        <f>MIN(Y12,150000)</f>
        <v>0</v>
      </c>
      <c r="Z13" s="954"/>
      <c r="AA13" s="940">
        <f>MIN(AA12,150000)</f>
        <v>0</v>
      </c>
      <c r="AB13" s="940"/>
      <c r="AC13" s="940">
        <f>MIN(AC12,150000)</f>
        <v>0</v>
      </c>
      <c r="AD13" s="955"/>
      <c r="AE13" s="400"/>
      <c r="AF13" s="950" t="s">
        <v>137</v>
      </c>
      <c r="AG13" s="951"/>
    </row>
    <row r="14" spans="2:33" s="396" customFormat="1" ht="30" customHeight="1" thickTop="1" thickBot="1" x14ac:dyDescent="0.25">
      <c r="B14" s="952" t="s">
        <v>136</v>
      </c>
      <c r="C14" s="923"/>
      <c r="D14" s="923"/>
      <c r="E14" s="923"/>
      <c r="F14" s="923"/>
      <c r="G14" s="923"/>
      <c r="H14" s="923"/>
      <c r="I14" s="923"/>
      <c r="J14" s="923"/>
      <c r="K14" s="924">
        <f>K13*K8</f>
        <v>0</v>
      </c>
      <c r="L14" s="925"/>
      <c r="M14" s="924">
        <f>M13*M8</f>
        <v>0</v>
      </c>
      <c r="N14" s="925"/>
      <c r="O14" s="924">
        <f>O13*O8</f>
        <v>0</v>
      </c>
      <c r="P14" s="925"/>
      <c r="Q14" s="926">
        <f>Q13*Q8</f>
        <v>0</v>
      </c>
      <c r="R14" s="927"/>
      <c r="S14" s="924">
        <f>S13*S8</f>
        <v>0</v>
      </c>
      <c r="T14" s="925"/>
      <c r="U14" s="924">
        <f>U13*U8</f>
        <v>0</v>
      </c>
      <c r="V14" s="925"/>
      <c r="W14" s="924">
        <f>W13*W8</f>
        <v>0</v>
      </c>
      <c r="X14" s="925"/>
      <c r="Y14" s="924">
        <f>Y13*Y8</f>
        <v>0</v>
      </c>
      <c r="Z14" s="953"/>
      <c r="AA14" s="925">
        <f>AA13*AA8</f>
        <v>0</v>
      </c>
      <c r="AB14" s="925"/>
      <c r="AC14" s="925">
        <f>AC13*AC8</f>
        <v>0</v>
      </c>
      <c r="AD14" s="925"/>
      <c r="AE14" s="401"/>
      <c r="AF14" s="943">
        <f>SUM(K14:AD14)</f>
        <v>0</v>
      </c>
      <c r="AG14" s="944"/>
    </row>
    <row r="15" spans="2:33" s="387" customFormat="1" ht="14.25" customHeight="1" x14ac:dyDescent="0.25">
      <c r="B15" s="402"/>
      <c r="C15" s="402"/>
      <c r="D15" s="403"/>
      <c r="E15" s="403"/>
      <c r="F15" s="404"/>
      <c r="G15" s="404"/>
      <c r="H15" s="404"/>
      <c r="I15" s="404"/>
      <c r="J15" s="405"/>
      <c r="K15" s="406"/>
      <c r="L15" s="406"/>
      <c r="M15" s="406"/>
      <c r="N15" s="406"/>
      <c r="O15" s="406"/>
      <c r="P15" s="406"/>
      <c r="Q15" s="406"/>
      <c r="R15" s="406"/>
      <c r="S15" s="406"/>
      <c r="T15" s="406"/>
      <c r="U15" s="406"/>
      <c r="V15" s="406"/>
      <c r="W15" s="406"/>
      <c r="X15" s="406"/>
      <c r="Y15" s="406"/>
      <c r="Z15" s="406"/>
      <c r="AA15" s="406"/>
      <c r="AB15" s="406"/>
      <c r="AC15" s="406"/>
      <c r="AD15" s="406"/>
      <c r="AE15" s="406"/>
      <c r="AF15" s="394"/>
      <c r="AG15" s="394"/>
    </row>
    <row r="16" spans="2:33" ht="23.25" customHeight="1" x14ac:dyDescent="0.25">
      <c r="B16" s="945" t="s">
        <v>0</v>
      </c>
      <c r="C16" s="945"/>
      <c r="D16" s="946" t="s">
        <v>115</v>
      </c>
      <c r="E16" s="947"/>
      <c r="F16" s="947"/>
      <c r="G16" s="947"/>
      <c r="H16" s="947"/>
      <c r="I16" s="947"/>
      <c r="J16" s="948"/>
      <c r="K16" s="407"/>
      <c r="L16" s="383"/>
      <c r="M16" s="383"/>
      <c r="N16" s="383"/>
      <c r="O16" s="383"/>
      <c r="P16" s="383"/>
      <c r="Q16" s="383"/>
      <c r="R16" s="383"/>
      <c r="S16" s="383"/>
      <c r="T16" s="383"/>
      <c r="U16" s="383"/>
      <c r="V16" s="383"/>
      <c r="W16" s="383"/>
      <c r="X16" s="383"/>
      <c r="Y16" s="383"/>
      <c r="Z16" s="383"/>
      <c r="AA16" s="383"/>
      <c r="AB16" s="383"/>
      <c r="AC16" s="383"/>
      <c r="AD16" s="383"/>
      <c r="AE16" s="395"/>
      <c r="AF16" s="394"/>
      <c r="AG16" s="394"/>
    </row>
    <row r="17" spans="1:33" ht="21.75" customHeight="1" x14ac:dyDescent="0.2">
      <c r="B17" s="949" t="str">
        <f>IF(COUNTIF(E19:E43,"err")&gt;0,"グレードと一致しない型番があります。財団掲載型番を確認して下さい。","")</f>
        <v/>
      </c>
      <c r="C17" s="949"/>
      <c r="D17" s="949"/>
      <c r="E17" s="949"/>
      <c r="F17" s="949"/>
      <c r="G17" s="949"/>
      <c r="H17" s="949"/>
      <c r="I17" s="949"/>
      <c r="J17" s="949"/>
      <c r="K17" s="408" t="s">
        <v>13</v>
      </c>
      <c r="L17" s="383"/>
      <c r="M17" s="383"/>
      <c r="N17" s="383"/>
      <c r="O17" s="383"/>
      <c r="P17" s="383"/>
      <c r="Q17" s="383"/>
      <c r="R17" s="383"/>
      <c r="S17" s="383"/>
      <c r="T17" s="383"/>
      <c r="U17" s="383"/>
      <c r="V17" s="383"/>
      <c r="W17" s="383"/>
      <c r="X17" s="383"/>
      <c r="Y17" s="383"/>
      <c r="Z17" s="383"/>
      <c r="AA17" s="383"/>
      <c r="AB17" s="383"/>
      <c r="AC17" s="383"/>
      <c r="AD17" s="383"/>
      <c r="AE17" s="395"/>
      <c r="AF17" s="383"/>
      <c r="AG17" s="383"/>
    </row>
    <row r="18" spans="1:33" s="409" customFormat="1" ht="26.25" customHeight="1" thickBot="1" x14ac:dyDescent="0.25">
      <c r="B18" s="958" t="s">
        <v>1</v>
      </c>
      <c r="C18" s="959"/>
      <c r="D18" s="410" t="s">
        <v>171</v>
      </c>
      <c r="E18" s="411" t="s">
        <v>51</v>
      </c>
      <c r="F18" s="960" t="s">
        <v>16</v>
      </c>
      <c r="G18" s="961"/>
      <c r="H18" s="961"/>
      <c r="I18" s="959"/>
      <c r="J18" s="411" t="s">
        <v>3</v>
      </c>
      <c r="K18" s="412" t="s">
        <v>44</v>
      </c>
      <c r="L18" s="411" t="s">
        <v>5</v>
      </c>
      <c r="M18" s="412" t="s">
        <v>44</v>
      </c>
      <c r="N18" s="411" t="s">
        <v>5</v>
      </c>
      <c r="O18" s="412" t="s">
        <v>44</v>
      </c>
      <c r="P18" s="411" t="s">
        <v>5</v>
      </c>
      <c r="Q18" s="412" t="s">
        <v>44</v>
      </c>
      <c r="R18" s="411" t="s">
        <v>5</v>
      </c>
      <c r="S18" s="412" t="s">
        <v>44</v>
      </c>
      <c r="T18" s="411" t="s">
        <v>5</v>
      </c>
      <c r="U18" s="412" t="s">
        <v>44</v>
      </c>
      <c r="V18" s="411" t="s">
        <v>5</v>
      </c>
      <c r="W18" s="412" t="s">
        <v>44</v>
      </c>
      <c r="X18" s="411" t="s">
        <v>5</v>
      </c>
      <c r="Y18" s="412" t="s">
        <v>44</v>
      </c>
      <c r="Z18" s="411" t="s">
        <v>5</v>
      </c>
      <c r="AA18" s="412" t="s">
        <v>44</v>
      </c>
      <c r="AB18" s="411" t="s">
        <v>5</v>
      </c>
      <c r="AC18" s="412" t="s">
        <v>44</v>
      </c>
      <c r="AD18" s="411" t="s">
        <v>5</v>
      </c>
      <c r="AE18" s="413"/>
      <c r="AF18" s="414" t="s">
        <v>94</v>
      </c>
      <c r="AG18" s="415" t="s">
        <v>56</v>
      </c>
    </row>
    <row r="19" spans="1:33" s="416" customFormat="1" ht="21" customHeight="1" thickTop="1" x14ac:dyDescent="0.2">
      <c r="A19" s="416" t="str">
        <f>IF(D19="","",MAX($A$18:$A18)+1)</f>
        <v/>
      </c>
      <c r="B19" s="962"/>
      <c r="C19" s="963"/>
      <c r="D19" s="417"/>
      <c r="E19" s="418" t="str">
        <f t="shared" ref="E19:E43" si="0">IF(D19="","",IF(AND(LEFT(D19,1)&amp;RIGHT(D19,1)&lt;&gt;"G1",LEFT(D19,1)&amp;RIGHT(D19,1)&lt;&gt;"G2"),"err",LEFT(D19,1)&amp;RIGHT(D19,1)))</f>
        <v/>
      </c>
      <c r="F19" s="419"/>
      <c r="G19" s="420" t="s">
        <v>2</v>
      </c>
      <c r="H19" s="419"/>
      <c r="I19" s="421" t="s">
        <v>4</v>
      </c>
      <c r="J19" s="422" t="str">
        <f>IF(AND(F19&lt;&gt;"",H19&lt;&gt;""),ROUNDDOWN(F19*H19/1000000,2),"")</f>
        <v/>
      </c>
      <c r="K19" s="423"/>
      <c r="L19" s="422">
        <f>IF(AND($J19&lt;&gt;"",K19&lt;&gt;""),$J19*K19,0)</f>
        <v>0</v>
      </c>
      <c r="M19" s="423"/>
      <c r="N19" s="422">
        <f>IF(AND($J19&lt;&gt;"",M19&lt;&gt;""),$J19*M19,0)</f>
        <v>0</v>
      </c>
      <c r="O19" s="423"/>
      <c r="P19" s="422">
        <f>IF(AND($J19&lt;&gt;"",O19&lt;&gt;""),$J19*O19,0)</f>
        <v>0</v>
      </c>
      <c r="Q19" s="423"/>
      <c r="R19" s="422">
        <f>IF(AND($J19&lt;&gt;"",Q19&lt;&gt;""),$J19*Q19,0)</f>
        <v>0</v>
      </c>
      <c r="S19" s="423"/>
      <c r="T19" s="422">
        <f>IF(AND($J19&lt;&gt;"",S19&lt;&gt;""),$J19*S19,0)</f>
        <v>0</v>
      </c>
      <c r="U19" s="423"/>
      <c r="V19" s="422">
        <f>IF(AND($J19&lt;&gt;"",U19&lt;&gt;""),$J19*U19,0)</f>
        <v>0</v>
      </c>
      <c r="W19" s="423"/>
      <c r="X19" s="422">
        <f>IF(AND($J19&lt;&gt;"",W19&lt;&gt;""),$J19*W19,0)</f>
        <v>0</v>
      </c>
      <c r="Y19" s="423"/>
      <c r="Z19" s="422">
        <f>IF(AND($J19&lt;&gt;"",Y19&lt;&gt;""),$J19*Y19,0)</f>
        <v>0</v>
      </c>
      <c r="AA19" s="423"/>
      <c r="AB19" s="422">
        <f t="shared" ref="AB19:AB41" si="1">IF(AND($J19&lt;&gt;"",AA19&lt;&gt;""),$J19*AA19,0)</f>
        <v>0</v>
      </c>
      <c r="AC19" s="423"/>
      <c r="AD19" s="422">
        <f t="shared" ref="AD19:AD41" si="2">IF(AND($J19&lt;&gt;"",AC19&lt;&gt;""),$J19*AC19,0)</f>
        <v>0</v>
      </c>
      <c r="AE19" s="424"/>
      <c r="AF19" s="425">
        <f>SUM(K19*$K$8,M19*$M$8,O19*$O$8,Q19*$Q$8,S19*$S$8,U19*$U$8,W19*$W$8,Y19*$Y$8,AA19*$AA$8,AC19*$AC$8)</f>
        <v>0</v>
      </c>
      <c r="AG19" s="426">
        <f>SUM(L19*$K$8,N19*$M$8,P19*$O$8,R19*$Q$8,T19*$S$8,V19*$U$8,X19*$W$8,Z19*$Y$8,AB19*$AA$8,AD19*$AC$8)</f>
        <v>0</v>
      </c>
    </row>
    <row r="20" spans="1:33" s="416" customFormat="1" ht="21" customHeight="1" x14ac:dyDescent="0.2">
      <c r="A20" s="416" t="str">
        <f>IF(D20="","",MAX($A$18:$A19)+1)</f>
        <v/>
      </c>
      <c r="B20" s="956"/>
      <c r="C20" s="957"/>
      <c r="D20" s="427"/>
      <c r="E20" s="428" t="str">
        <f t="shared" si="0"/>
        <v/>
      </c>
      <c r="F20" s="429"/>
      <c r="G20" s="430" t="s">
        <v>2</v>
      </c>
      <c r="H20" s="429"/>
      <c r="I20" s="431" t="s">
        <v>4</v>
      </c>
      <c r="J20" s="432" t="str">
        <f t="shared" ref="J20:J43" si="3">IF(AND(F20&lt;&gt;"",H20&lt;&gt;""),ROUNDDOWN(F20*H20/1000000,2),"")</f>
        <v/>
      </c>
      <c r="K20" s="433"/>
      <c r="L20" s="432">
        <f t="shared" ref="L20:L43" si="4">IF(AND($J20&lt;&gt;"",K20&lt;&gt;""),$J20*K20,0)</f>
        <v>0</v>
      </c>
      <c r="M20" s="433"/>
      <c r="N20" s="432">
        <f t="shared" ref="N20:N43" si="5">IF(AND($J20&lt;&gt;"",M20&lt;&gt;""),$J20*M20,0)</f>
        <v>0</v>
      </c>
      <c r="O20" s="433"/>
      <c r="P20" s="432">
        <f t="shared" ref="P20:P43" si="6">IF(AND($J20&lt;&gt;"",O20&lt;&gt;""),$J20*O20,0)</f>
        <v>0</v>
      </c>
      <c r="Q20" s="433"/>
      <c r="R20" s="432">
        <f t="shared" ref="R20:R43" si="7">IF(AND($J20&lt;&gt;"",Q20&lt;&gt;""),$J20*Q20,0)</f>
        <v>0</v>
      </c>
      <c r="S20" s="433"/>
      <c r="T20" s="432">
        <f t="shared" ref="T20:T43" si="8">IF(AND($J20&lt;&gt;"",S20&lt;&gt;""),$J20*S20,0)</f>
        <v>0</v>
      </c>
      <c r="U20" s="433"/>
      <c r="V20" s="432">
        <f t="shared" ref="V20:V43" si="9">IF(AND($J20&lt;&gt;"",U20&lt;&gt;""),$J20*U20,0)</f>
        <v>0</v>
      </c>
      <c r="W20" s="433"/>
      <c r="X20" s="432">
        <f t="shared" ref="X20:X43" si="10">IF(AND($J20&lt;&gt;"",W20&lt;&gt;""),$J20*W20,0)</f>
        <v>0</v>
      </c>
      <c r="Y20" s="433"/>
      <c r="Z20" s="432">
        <f t="shared" ref="Z20:Z43" si="11">IF(AND($J20&lt;&gt;"",Y20&lt;&gt;""),$J20*Y20,0)</f>
        <v>0</v>
      </c>
      <c r="AA20" s="433"/>
      <c r="AB20" s="432">
        <f t="shared" si="1"/>
        <v>0</v>
      </c>
      <c r="AC20" s="433"/>
      <c r="AD20" s="432">
        <f t="shared" si="2"/>
        <v>0</v>
      </c>
      <c r="AE20" s="434"/>
      <c r="AF20" s="435">
        <f t="shared" ref="AF20:AG43" si="12">SUM(K20*$K$8,M20*$M$8,O20*$O$8,Q20*$Q$8,S20*$S$8,U20*$U$8,W20*$W$8,Y20*$Y$8,AA20*$AA$8,AC20*$AC$8)</f>
        <v>0</v>
      </c>
      <c r="AG20" s="436">
        <f t="shared" si="12"/>
        <v>0</v>
      </c>
    </row>
    <row r="21" spans="1:33" s="416" customFormat="1" ht="21" customHeight="1" x14ac:dyDescent="0.2">
      <c r="A21" s="416" t="str">
        <f>IF(D21="","",MAX($A$18:$A20)+1)</f>
        <v/>
      </c>
      <c r="B21" s="956"/>
      <c r="C21" s="957"/>
      <c r="D21" s="427"/>
      <c r="E21" s="428" t="str">
        <f t="shared" si="0"/>
        <v/>
      </c>
      <c r="F21" s="429"/>
      <c r="G21" s="430" t="s">
        <v>2</v>
      </c>
      <c r="H21" s="429"/>
      <c r="I21" s="431" t="s">
        <v>4</v>
      </c>
      <c r="J21" s="432" t="str">
        <f t="shared" si="3"/>
        <v/>
      </c>
      <c r="K21" s="433"/>
      <c r="L21" s="432">
        <f t="shared" si="4"/>
        <v>0</v>
      </c>
      <c r="M21" s="433"/>
      <c r="N21" s="432">
        <f t="shared" si="5"/>
        <v>0</v>
      </c>
      <c r="O21" s="433"/>
      <c r="P21" s="432">
        <f t="shared" si="6"/>
        <v>0</v>
      </c>
      <c r="Q21" s="433"/>
      <c r="R21" s="432">
        <f t="shared" si="7"/>
        <v>0</v>
      </c>
      <c r="S21" s="433"/>
      <c r="T21" s="432">
        <f t="shared" si="8"/>
        <v>0</v>
      </c>
      <c r="U21" s="433"/>
      <c r="V21" s="432">
        <f t="shared" si="9"/>
        <v>0</v>
      </c>
      <c r="W21" s="433"/>
      <c r="X21" s="432">
        <f t="shared" si="10"/>
        <v>0</v>
      </c>
      <c r="Y21" s="433"/>
      <c r="Z21" s="432">
        <f t="shared" si="11"/>
        <v>0</v>
      </c>
      <c r="AA21" s="433"/>
      <c r="AB21" s="432">
        <f t="shared" si="1"/>
        <v>0</v>
      </c>
      <c r="AC21" s="433"/>
      <c r="AD21" s="432">
        <f t="shared" si="2"/>
        <v>0</v>
      </c>
      <c r="AE21" s="434"/>
      <c r="AF21" s="435">
        <f t="shared" si="12"/>
        <v>0</v>
      </c>
      <c r="AG21" s="436">
        <f t="shared" si="12"/>
        <v>0</v>
      </c>
    </row>
    <row r="22" spans="1:33" s="416" customFormat="1" ht="21" customHeight="1" x14ac:dyDescent="0.2">
      <c r="A22" s="416" t="str">
        <f>IF(D22="","",MAX($A$18:$A21)+1)</f>
        <v/>
      </c>
      <c r="B22" s="956"/>
      <c r="C22" s="957"/>
      <c r="D22" s="427"/>
      <c r="E22" s="428" t="str">
        <f t="shared" si="0"/>
        <v/>
      </c>
      <c r="F22" s="429"/>
      <c r="G22" s="430" t="s">
        <v>2</v>
      </c>
      <c r="H22" s="429"/>
      <c r="I22" s="431" t="s">
        <v>4</v>
      </c>
      <c r="J22" s="432" t="str">
        <f t="shared" si="3"/>
        <v/>
      </c>
      <c r="K22" s="433"/>
      <c r="L22" s="432">
        <f t="shared" si="4"/>
        <v>0</v>
      </c>
      <c r="M22" s="433"/>
      <c r="N22" s="432">
        <f t="shared" si="5"/>
        <v>0</v>
      </c>
      <c r="O22" s="433"/>
      <c r="P22" s="432">
        <f t="shared" si="6"/>
        <v>0</v>
      </c>
      <c r="Q22" s="433"/>
      <c r="R22" s="432">
        <f t="shared" si="7"/>
        <v>0</v>
      </c>
      <c r="S22" s="433"/>
      <c r="T22" s="432">
        <f t="shared" si="8"/>
        <v>0</v>
      </c>
      <c r="U22" s="433"/>
      <c r="V22" s="432">
        <f t="shared" si="9"/>
        <v>0</v>
      </c>
      <c r="W22" s="433"/>
      <c r="X22" s="432">
        <f t="shared" si="10"/>
        <v>0</v>
      </c>
      <c r="Y22" s="433"/>
      <c r="Z22" s="432">
        <f t="shared" si="11"/>
        <v>0</v>
      </c>
      <c r="AA22" s="433"/>
      <c r="AB22" s="432">
        <f t="shared" si="1"/>
        <v>0</v>
      </c>
      <c r="AC22" s="433"/>
      <c r="AD22" s="432">
        <f t="shared" si="2"/>
        <v>0</v>
      </c>
      <c r="AE22" s="434"/>
      <c r="AF22" s="435">
        <f t="shared" si="12"/>
        <v>0</v>
      </c>
      <c r="AG22" s="436">
        <f t="shared" si="12"/>
        <v>0</v>
      </c>
    </row>
    <row r="23" spans="1:33" s="416" customFormat="1" ht="21" customHeight="1" x14ac:dyDescent="0.2">
      <c r="A23" s="416" t="str">
        <f>IF(D23="","",MAX($A$18:$A22)+1)</f>
        <v/>
      </c>
      <c r="B23" s="956"/>
      <c r="C23" s="957"/>
      <c r="D23" s="427"/>
      <c r="E23" s="428" t="str">
        <f t="shared" si="0"/>
        <v/>
      </c>
      <c r="F23" s="429"/>
      <c r="G23" s="430" t="s">
        <v>2</v>
      </c>
      <c r="H23" s="429"/>
      <c r="I23" s="431" t="s">
        <v>4</v>
      </c>
      <c r="J23" s="432" t="str">
        <f t="shared" si="3"/>
        <v/>
      </c>
      <c r="K23" s="433"/>
      <c r="L23" s="432">
        <f t="shared" si="4"/>
        <v>0</v>
      </c>
      <c r="M23" s="433"/>
      <c r="N23" s="432">
        <f t="shared" si="5"/>
        <v>0</v>
      </c>
      <c r="O23" s="433"/>
      <c r="P23" s="432">
        <f t="shared" si="6"/>
        <v>0</v>
      </c>
      <c r="Q23" s="433"/>
      <c r="R23" s="432">
        <f t="shared" si="7"/>
        <v>0</v>
      </c>
      <c r="S23" s="433"/>
      <c r="T23" s="432">
        <f t="shared" si="8"/>
        <v>0</v>
      </c>
      <c r="U23" s="433"/>
      <c r="V23" s="432">
        <f t="shared" si="9"/>
        <v>0</v>
      </c>
      <c r="W23" s="433"/>
      <c r="X23" s="432">
        <f t="shared" si="10"/>
        <v>0</v>
      </c>
      <c r="Y23" s="433"/>
      <c r="Z23" s="432">
        <f t="shared" si="11"/>
        <v>0</v>
      </c>
      <c r="AA23" s="433"/>
      <c r="AB23" s="432">
        <f t="shared" si="1"/>
        <v>0</v>
      </c>
      <c r="AC23" s="433"/>
      <c r="AD23" s="432">
        <f t="shared" si="2"/>
        <v>0</v>
      </c>
      <c r="AE23" s="434"/>
      <c r="AF23" s="435">
        <f t="shared" si="12"/>
        <v>0</v>
      </c>
      <c r="AG23" s="436">
        <f t="shared" si="12"/>
        <v>0</v>
      </c>
    </row>
    <row r="24" spans="1:33" s="416" customFormat="1" ht="21" customHeight="1" x14ac:dyDescent="0.2">
      <c r="A24" s="416" t="str">
        <f>IF(D24="","",MAX($A$18:$A23)+1)</f>
        <v/>
      </c>
      <c r="B24" s="956"/>
      <c r="C24" s="957"/>
      <c r="D24" s="427"/>
      <c r="E24" s="428" t="str">
        <f t="shared" si="0"/>
        <v/>
      </c>
      <c r="F24" s="429"/>
      <c r="G24" s="430" t="s">
        <v>2</v>
      </c>
      <c r="H24" s="429"/>
      <c r="I24" s="431" t="s">
        <v>4</v>
      </c>
      <c r="J24" s="432" t="str">
        <f t="shared" si="3"/>
        <v/>
      </c>
      <c r="K24" s="433"/>
      <c r="L24" s="432">
        <f t="shared" si="4"/>
        <v>0</v>
      </c>
      <c r="M24" s="433"/>
      <c r="N24" s="432">
        <f t="shared" si="5"/>
        <v>0</v>
      </c>
      <c r="O24" s="433"/>
      <c r="P24" s="432">
        <f t="shared" si="6"/>
        <v>0</v>
      </c>
      <c r="Q24" s="433"/>
      <c r="R24" s="432">
        <f t="shared" si="7"/>
        <v>0</v>
      </c>
      <c r="S24" s="433"/>
      <c r="T24" s="432">
        <f t="shared" si="8"/>
        <v>0</v>
      </c>
      <c r="U24" s="433"/>
      <c r="V24" s="432">
        <f t="shared" si="9"/>
        <v>0</v>
      </c>
      <c r="W24" s="433"/>
      <c r="X24" s="432">
        <f t="shared" si="10"/>
        <v>0</v>
      </c>
      <c r="Y24" s="433"/>
      <c r="Z24" s="432">
        <f t="shared" si="11"/>
        <v>0</v>
      </c>
      <c r="AA24" s="433"/>
      <c r="AB24" s="432">
        <f t="shared" si="1"/>
        <v>0</v>
      </c>
      <c r="AC24" s="433"/>
      <c r="AD24" s="432">
        <f t="shared" si="2"/>
        <v>0</v>
      </c>
      <c r="AE24" s="434"/>
      <c r="AF24" s="435">
        <f t="shared" si="12"/>
        <v>0</v>
      </c>
      <c r="AG24" s="436">
        <f t="shared" si="12"/>
        <v>0</v>
      </c>
    </row>
    <row r="25" spans="1:33" s="416" customFormat="1" ht="21" customHeight="1" x14ac:dyDescent="0.2">
      <c r="A25" s="416" t="str">
        <f>IF(D25="","",MAX($A$18:$A24)+1)</f>
        <v/>
      </c>
      <c r="B25" s="956"/>
      <c r="C25" s="957"/>
      <c r="D25" s="427"/>
      <c r="E25" s="428" t="str">
        <f t="shared" si="0"/>
        <v/>
      </c>
      <c r="F25" s="429"/>
      <c r="G25" s="430" t="s">
        <v>2</v>
      </c>
      <c r="H25" s="429"/>
      <c r="I25" s="431" t="s">
        <v>4</v>
      </c>
      <c r="J25" s="432" t="str">
        <f t="shared" si="3"/>
        <v/>
      </c>
      <c r="K25" s="433"/>
      <c r="L25" s="432">
        <f t="shared" si="4"/>
        <v>0</v>
      </c>
      <c r="M25" s="433"/>
      <c r="N25" s="432">
        <f t="shared" si="5"/>
        <v>0</v>
      </c>
      <c r="O25" s="433"/>
      <c r="P25" s="432">
        <f t="shared" si="6"/>
        <v>0</v>
      </c>
      <c r="Q25" s="433"/>
      <c r="R25" s="432">
        <f t="shared" si="7"/>
        <v>0</v>
      </c>
      <c r="S25" s="433"/>
      <c r="T25" s="432">
        <f t="shared" si="8"/>
        <v>0</v>
      </c>
      <c r="U25" s="433"/>
      <c r="V25" s="432">
        <f t="shared" si="9"/>
        <v>0</v>
      </c>
      <c r="W25" s="433"/>
      <c r="X25" s="432">
        <f t="shared" si="10"/>
        <v>0</v>
      </c>
      <c r="Y25" s="433"/>
      <c r="Z25" s="432">
        <f t="shared" si="11"/>
        <v>0</v>
      </c>
      <c r="AA25" s="433"/>
      <c r="AB25" s="432">
        <f t="shared" si="1"/>
        <v>0</v>
      </c>
      <c r="AC25" s="433"/>
      <c r="AD25" s="432">
        <f t="shared" si="2"/>
        <v>0</v>
      </c>
      <c r="AE25" s="434"/>
      <c r="AF25" s="435">
        <f t="shared" si="12"/>
        <v>0</v>
      </c>
      <c r="AG25" s="436">
        <f t="shared" si="12"/>
        <v>0</v>
      </c>
    </row>
    <row r="26" spans="1:33" s="416" customFormat="1" ht="21" customHeight="1" x14ac:dyDescent="0.2">
      <c r="A26" s="416" t="str">
        <f>IF(D26="","",MAX($A$18:$A25)+1)</f>
        <v/>
      </c>
      <c r="B26" s="956"/>
      <c r="C26" s="957"/>
      <c r="D26" s="427"/>
      <c r="E26" s="428" t="str">
        <f t="shared" si="0"/>
        <v/>
      </c>
      <c r="F26" s="429"/>
      <c r="G26" s="430" t="s">
        <v>2</v>
      </c>
      <c r="H26" s="429"/>
      <c r="I26" s="431" t="s">
        <v>4</v>
      </c>
      <c r="J26" s="432" t="str">
        <f t="shared" si="3"/>
        <v/>
      </c>
      <c r="K26" s="433"/>
      <c r="L26" s="432">
        <f t="shared" si="4"/>
        <v>0</v>
      </c>
      <c r="M26" s="433"/>
      <c r="N26" s="432">
        <f t="shared" si="5"/>
        <v>0</v>
      </c>
      <c r="O26" s="433"/>
      <c r="P26" s="432">
        <f t="shared" si="6"/>
        <v>0</v>
      </c>
      <c r="Q26" s="433"/>
      <c r="R26" s="432">
        <f t="shared" si="7"/>
        <v>0</v>
      </c>
      <c r="S26" s="433"/>
      <c r="T26" s="432">
        <f t="shared" si="8"/>
        <v>0</v>
      </c>
      <c r="U26" s="433"/>
      <c r="V26" s="432">
        <f t="shared" si="9"/>
        <v>0</v>
      </c>
      <c r="W26" s="433"/>
      <c r="X26" s="432">
        <f t="shared" si="10"/>
        <v>0</v>
      </c>
      <c r="Y26" s="433"/>
      <c r="Z26" s="432">
        <f t="shared" si="11"/>
        <v>0</v>
      </c>
      <c r="AA26" s="433"/>
      <c r="AB26" s="432">
        <f t="shared" si="1"/>
        <v>0</v>
      </c>
      <c r="AC26" s="433"/>
      <c r="AD26" s="432">
        <f t="shared" si="2"/>
        <v>0</v>
      </c>
      <c r="AE26" s="434"/>
      <c r="AF26" s="435">
        <f t="shared" si="12"/>
        <v>0</v>
      </c>
      <c r="AG26" s="436">
        <f t="shared" si="12"/>
        <v>0</v>
      </c>
    </row>
    <row r="27" spans="1:33" s="416" customFormat="1" ht="21" customHeight="1" x14ac:dyDescent="0.2">
      <c r="A27" s="416" t="str">
        <f>IF(D27="","",MAX($A$18:$A26)+1)</f>
        <v/>
      </c>
      <c r="B27" s="956"/>
      <c r="C27" s="957"/>
      <c r="D27" s="427"/>
      <c r="E27" s="428" t="str">
        <f t="shared" si="0"/>
        <v/>
      </c>
      <c r="F27" s="429"/>
      <c r="G27" s="430" t="s">
        <v>2</v>
      </c>
      <c r="H27" s="429"/>
      <c r="I27" s="431" t="s">
        <v>4</v>
      </c>
      <c r="J27" s="432" t="str">
        <f t="shared" si="3"/>
        <v/>
      </c>
      <c r="K27" s="433"/>
      <c r="L27" s="432">
        <f t="shared" si="4"/>
        <v>0</v>
      </c>
      <c r="M27" s="433"/>
      <c r="N27" s="432">
        <f t="shared" si="5"/>
        <v>0</v>
      </c>
      <c r="O27" s="433"/>
      <c r="P27" s="432">
        <f t="shared" si="6"/>
        <v>0</v>
      </c>
      <c r="Q27" s="433"/>
      <c r="R27" s="432">
        <f t="shared" si="7"/>
        <v>0</v>
      </c>
      <c r="S27" s="433"/>
      <c r="T27" s="432">
        <f t="shared" si="8"/>
        <v>0</v>
      </c>
      <c r="U27" s="433"/>
      <c r="V27" s="432">
        <f t="shared" si="9"/>
        <v>0</v>
      </c>
      <c r="W27" s="433"/>
      <c r="X27" s="432">
        <f t="shared" si="10"/>
        <v>0</v>
      </c>
      <c r="Y27" s="433"/>
      <c r="Z27" s="432">
        <f t="shared" si="11"/>
        <v>0</v>
      </c>
      <c r="AA27" s="433"/>
      <c r="AB27" s="432">
        <f t="shared" si="1"/>
        <v>0</v>
      </c>
      <c r="AC27" s="433"/>
      <c r="AD27" s="432">
        <f t="shared" si="2"/>
        <v>0</v>
      </c>
      <c r="AE27" s="434"/>
      <c r="AF27" s="435">
        <f t="shared" si="12"/>
        <v>0</v>
      </c>
      <c r="AG27" s="436">
        <f t="shared" si="12"/>
        <v>0</v>
      </c>
    </row>
    <row r="28" spans="1:33" s="416" customFormat="1" ht="21" customHeight="1" x14ac:dyDescent="0.2">
      <c r="A28" s="416" t="str">
        <f>IF(D28="","",MAX($A$18:$A27)+1)</f>
        <v/>
      </c>
      <c r="B28" s="956"/>
      <c r="C28" s="957"/>
      <c r="D28" s="427"/>
      <c r="E28" s="428" t="str">
        <f t="shared" si="0"/>
        <v/>
      </c>
      <c r="F28" s="429"/>
      <c r="G28" s="430" t="s">
        <v>2</v>
      </c>
      <c r="H28" s="429"/>
      <c r="I28" s="431" t="s">
        <v>4</v>
      </c>
      <c r="J28" s="432" t="str">
        <f t="shared" si="3"/>
        <v/>
      </c>
      <c r="K28" s="433"/>
      <c r="L28" s="432">
        <f t="shared" si="4"/>
        <v>0</v>
      </c>
      <c r="M28" s="433"/>
      <c r="N28" s="432">
        <f t="shared" si="5"/>
        <v>0</v>
      </c>
      <c r="O28" s="433"/>
      <c r="P28" s="432">
        <f t="shared" si="6"/>
        <v>0</v>
      </c>
      <c r="Q28" s="433"/>
      <c r="R28" s="432">
        <f t="shared" si="7"/>
        <v>0</v>
      </c>
      <c r="S28" s="433"/>
      <c r="T28" s="432">
        <f t="shared" si="8"/>
        <v>0</v>
      </c>
      <c r="U28" s="433"/>
      <c r="V28" s="432">
        <f t="shared" si="9"/>
        <v>0</v>
      </c>
      <c r="W28" s="433"/>
      <c r="X28" s="432">
        <f t="shared" si="10"/>
        <v>0</v>
      </c>
      <c r="Y28" s="433"/>
      <c r="Z28" s="432">
        <f t="shared" si="11"/>
        <v>0</v>
      </c>
      <c r="AA28" s="433"/>
      <c r="AB28" s="432">
        <f t="shared" si="1"/>
        <v>0</v>
      </c>
      <c r="AC28" s="433"/>
      <c r="AD28" s="432">
        <f t="shared" si="2"/>
        <v>0</v>
      </c>
      <c r="AE28" s="434"/>
      <c r="AF28" s="435">
        <f t="shared" si="12"/>
        <v>0</v>
      </c>
      <c r="AG28" s="436">
        <f t="shared" si="12"/>
        <v>0</v>
      </c>
    </row>
    <row r="29" spans="1:33" s="416" customFormat="1" ht="21" customHeight="1" x14ac:dyDescent="0.2">
      <c r="A29" s="416" t="str">
        <f>IF(D29="","",MAX($A$18:$A28)+1)</f>
        <v/>
      </c>
      <c r="B29" s="956"/>
      <c r="C29" s="957"/>
      <c r="D29" s="427"/>
      <c r="E29" s="428" t="str">
        <f t="shared" si="0"/>
        <v/>
      </c>
      <c r="F29" s="429"/>
      <c r="G29" s="430" t="s">
        <v>2</v>
      </c>
      <c r="H29" s="429"/>
      <c r="I29" s="431" t="s">
        <v>4</v>
      </c>
      <c r="J29" s="432" t="str">
        <f t="shared" si="3"/>
        <v/>
      </c>
      <c r="K29" s="433"/>
      <c r="L29" s="432">
        <f t="shared" si="4"/>
        <v>0</v>
      </c>
      <c r="M29" s="433"/>
      <c r="N29" s="432">
        <f t="shared" si="5"/>
        <v>0</v>
      </c>
      <c r="O29" s="433"/>
      <c r="P29" s="432">
        <f t="shared" si="6"/>
        <v>0</v>
      </c>
      <c r="Q29" s="433"/>
      <c r="R29" s="432">
        <f t="shared" si="7"/>
        <v>0</v>
      </c>
      <c r="S29" s="433"/>
      <c r="T29" s="432">
        <f t="shared" si="8"/>
        <v>0</v>
      </c>
      <c r="U29" s="433"/>
      <c r="V29" s="432">
        <f t="shared" si="9"/>
        <v>0</v>
      </c>
      <c r="W29" s="433"/>
      <c r="X29" s="432">
        <f t="shared" si="10"/>
        <v>0</v>
      </c>
      <c r="Y29" s="433"/>
      <c r="Z29" s="432">
        <f t="shared" si="11"/>
        <v>0</v>
      </c>
      <c r="AA29" s="433"/>
      <c r="AB29" s="432">
        <f t="shared" si="1"/>
        <v>0</v>
      </c>
      <c r="AC29" s="433"/>
      <c r="AD29" s="432">
        <f t="shared" si="2"/>
        <v>0</v>
      </c>
      <c r="AE29" s="434"/>
      <c r="AF29" s="435">
        <f t="shared" si="12"/>
        <v>0</v>
      </c>
      <c r="AG29" s="436">
        <f t="shared" si="12"/>
        <v>0</v>
      </c>
    </row>
    <row r="30" spans="1:33" s="416" customFormat="1" ht="21" customHeight="1" x14ac:dyDescent="0.2">
      <c r="A30" s="416" t="str">
        <f>IF(D30="","",MAX($A$18:$A29)+1)</f>
        <v/>
      </c>
      <c r="B30" s="956"/>
      <c r="C30" s="957"/>
      <c r="D30" s="427"/>
      <c r="E30" s="428" t="str">
        <f t="shared" si="0"/>
        <v/>
      </c>
      <c r="F30" s="429"/>
      <c r="G30" s="430" t="s">
        <v>2</v>
      </c>
      <c r="H30" s="429"/>
      <c r="I30" s="431" t="s">
        <v>4</v>
      </c>
      <c r="J30" s="432" t="str">
        <f t="shared" si="3"/>
        <v/>
      </c>
      <c r="K30" s="433"/>
      <c r="L30" s="432">
        <f t="shared" si="4"/>
        <v>0</v>
      </c>
      <c r="M30" s="433"/>
      <c r="N30" s="432">
        <f t="shared" si="5"/>
        <v>0</v>
      </c>
      <c r="O30" s="433"/>
      <c r="P30" s="432">
        <f t="shared" si="6"/>
        <v>0</v>
      </c>
      <c r="Q30" s="433"/>
      <c r="R30" s="432">
        <f t="shared" si="7"/>
        <v>0</v>
      </c>
      <c r="S30" s="433"/>
      <c r="T30" s="432">
        <f t="shared" si="8"/>
        <v>0</v>
      </c>
      <c r="U30" s="433"/>
      <c r="V30" s="432">
        <f t="shared" si="9"/>
        <v>0</v>
      </c>
      <c r="W30" s="433"/>
      <c r="X30" s="432">
        <f t="shared" si="10"/>
        <v>0</v>
      </c>
      <c r="Y30" s="433"/>
      <c r="Z30" s="432">
        <f t="shared" si="11"/>
        <v>0</v>
      </c>
      <c r="AA30" s="433"/>
      <c r="AB30" s="432">
        <f t="shared" si="1"/>
        <v>0</v>
      </c>
      <c r="AC30" s="433"/>
      <c r="AD30" s="432">
        <f t="shared" si="2"/>
        <v>0</v>
      </c>
      <c r="AE30" s="434"/>
      <c r="AF30" s="435">
        <f t="shared" si="12"/>
        <v>0</v>
      </c>
      <c r="AG30" s="436">
        <f t="shared" si="12"/>
        <v>0</v>
      </c>
    </row>
    <row r="31" spans="1:33" s="416" customFormat="1" ht="21" customHeight="1" x14ac:dyDescent="0.2">
      <c r="A31" s="416" t="str">
        <f>IF(D31="","",MAX($A$18:$A30)+1)</f>
        <v/>
      </c>
      <c r="B31" s="956"/>
      <c r="C31" s="957"/>
      <c r="D31" s="427"/>
      <c r="E31" s="428" t="str">
        <f t="shared" si="0"/>
        <v/>
      </c>
      <c r="F31" s="429"/>
      <c r="G31" s="430" t="s">
        <v>2</v>
      </c>
      <c r="H31" s="429"/>
      <c r="I31" s="431" t="s">
        <v>4</v>
      </c>
      <c r="J31" s="432" t="str">
        <f t="shared" si="3"/>
        <v/>
      </c>
      <c r="K31" s="433"/>
      <c r="L31" s="432">
        <f t="shared" si="4"/>
        <v>0</v>
      </c>
      <c r="M31" s="433"/>
      <c r="N31" s="432">
        <f t="shared" si="5"/>
        <v>0</v>
      </c>
      <c r="O31" s="433"/>
      <c r="P31" s="432">
        <f t="shared" si="6"/>
        <v>0</v>
      </c>
      <c r="Q31" s="433"/>
      <c r="R31" s="432">
        <f t="shared" si="7"/>
        <v>0</v>
      </c>
      <c r="S31" s="433"/>
      <c r="T31" s="432">
        <f t="shared" si="8"/>
        <v>0</v>
      </c>
      <c r="U31" s="433"/>
      <c r="V31" s="432">
        <f t="shared" si="9"/>
        <v>0</v>
      </c>
      <c r="W31" s="433"/>
      <c r="X31" s="432">
        <f t="shared" si="10"/>
        <v>0</v>
      </c>
      <c r="Y31" s="433"/>
      <c r="Z31" s="432">
        <f t="shared" si="11"/>
        <v>0</v>
      </c>
      <c r="AA31" s="433"/>
      <c r="AB31" s="432">
        <f t="shared" si="1"/>
        <v>0</v>
      </c>
      <c r="AC31" s="433"/>
      <c r="AD31" s="432">
        <f t="shared" si="2"/>
        <v>0</v>
      </c>
      <c r="AE31" s="434"/>
      <c r="AF31" s="435">
        <f t="shared" si="12"/>
        <v>0</v>
      </c>
      <c r="AG31" s="436">
        <f t="shared" si="12"/>
        <v>0</v>
      </c>
    </row>
    <row r="32" spans="1:33" s="416" customFormat="1" ht="21" customHeight="1" x14ac:dyDescent="0.2">
      <c r="A32" s="416" t="str">
        <f>IF(D32="","",MAX($A$18:$A31)+1)</f>
        <v/>
      </c>
      <c r="B32" s="956"/>
      <c r="C32" s="957"/>
      <c r="D32" s="427"/>
      <c r="E32" s="428" t="str">
        <f t="shared" si="0"/>
        <v/>
      </c>
      <c r="F32" s="429"/>
      <c r="G32" s="430" t="s">
        <v>2</v>
      </c>
      <c r="H32" s="429"/>
      <c r="I32" s="431" t="s">
        <v>4</v>
      </c>
      <c r="J32" s="432" t="str">
        <f t="shared" si="3"/>
        <v/>
      </c>
      <c r="K32" s="433"/>
      <c r="L32" s="432">
        <f t="shared" si="4"/>
        <v>0</v>
      </c>
      <c r="M32" s="433"/>
      <c r="N32" s="432">
        <f t="shared" si="5"/>
        <v>0</v>
      </c>
      <c r="O32" s="433"/>
      <c r="P32" s="432">
        <f t="shared" si="6"/>
        <v>0</v>
      </c>
      <c r="Q32" s="433"/>
      <c r="R32" s="432">
        <f t="shared" si="7"/>
        <v>0</v>
      </c>
      <c r="S32" s="433"/>
      <c r="T32" s="432">
        <f t="shared" si="8"/>
        <v>0</v>
      </c>
      <c r="U32" s="433"/>
      <c r="V32" s="432">
        <f t="shared" si="9"/>
        <v>0</v>
      </c>
      <c r="W32" s="433"/>
      <c r="X32" s="432">
        <f t="shared" si="10"/>
        <v>0</v>
      </c>
      <c r="Y32" s="433"/>
      <c r="Z32" s="432">
        <f t="shared" si="11"/>
        <v>0</v>
      </c>
      <c r="AA32" s="433"/>
      <c r="AB32" s="432">
        <f t="shared" si="1"/>
        <v>0</v>
      </c>
      <c r="AC32" s="433"/>
      <c r="AD32" s="432">
        <f t="shared" si="2"/>
        <v>0</v>
      </c>
      <c r="AE32" s="434"/>
      <c r="AF32" s="435">
        <f t="shared" si="12"/>
        <v>0</v>
      </c>
      <c r="AG32" s="436">
        <f t="shared" si="12"/>
        <v>0</v>
      </c>
    </row>
    <row r="33" spans="1:33" s="416" customFormat="1" ht="21" customHeight="1" x14ac:dyDescent="0.2">
      <c r="A33" s="416" t="str">
        <f>IF(D33="","",MAX($A$18:$A32)+1)</f>
        <v/>
      </c>
      <c r="B33" s="956"/>
      <c r="C33" s="957"/>
      <c r="D33" s="427"/>
      <c r="E33" s="428" t="str">
        <f t="shared" si="0"/>
        <v/>
      </c>
      <c r="F33" s="429"/>
      <c r="G33" s="430" t="s">
        <v>2</v>
      </c>
      <c r="H33" s="429"/>
      <c r="I33" s="431" t="s">
        <v>4</v>
      </c>
      <c r="J33" s="432" t="str">
        <f t="shared" si="3"/>
        <v/>
      </c>
      <c r="K33" s="433"/>
      <c r="L33" s="432">
        <f t="shared" si="4"/>
        <v>0</v>
      </c>
      <c r="M33" s="433"/>
      <c r="N33" s="432">
        <f t="shared" si="5"/>
        <v>0</v>
      </c>
      <c r="O33" s="433"/>
      <c r="P33" s="432">
        <f t="shared" si="6"/>
        <v>0</v>
      </c>
      <c r="Q33" s="433"/>
      <c r="R33" s="432">
        <f t="shared" si="7"/>
        <v>0</v>
      </c>
      <c r="S33" s="433"/>
      <c r="T33" s="432">
        <f t="shared" si="8"/>
        <v>0</v>
      </c>
      <c r="U33" s="433"/>
      <c r="V33" s="432">
        <f t="shared" si="9"/>
        <v>0</v>
      </c>
      <c r="W33" s="433"/>
      <c r="X33" s="432">
        <f t="shared" si="10"/>
        <v>0</v>
      </c>
      <c r="Y33" s="433"/>
      <c r="Z33" s="432">
        <f t="shared" si="11"/>
        <v>0</v>
      </c>
      <c r="AA33" s="433"/>
      <c r="AB33" s="432">
        <f t="shared" si="1"/>
        <v>0</v>
      </c>
      <c r="AC33" s="433"/>
      <c r="AD33" s="432">
        <f t="shared" si="2"/>
        <v>0</v>
      </c>
      <c r="AE33" s="434"/>
      <c r="AF33" s="435">
        <f t="shared" si="12"/>
        <v>0</v>
      </c>
      <c r="AG33" s="436">
        <f t="shared" si="12"/>
        <v>0</v>
      </c>
    </row>
    <row r="34" spans="1:33" s="416" customFormat="1" ht="21" customHeight="1" x14ac:dyDescent="0.2">
      <c r="A34" s="416" t="str">
        <f>IF(D34="","",MAX($A$18:$A33)+1)</f>
        <v/>
      </c>
      <c r="B34" s="956"/>
      <c r="C34" s="957"/>
      <c r="D34" s="427"/>
      <c r="E34" s="428" t="str">
        <f t="shared" si="0"/>
        <v/>
      </c>
      <c r="F34" s="429"/>
      <c r="G34" s="430" t="s">
        <v>2</v>
      </c>
      <c r="H34" s="429"/>
      <c r="I34" s="431" t="s">
        <v>4</v>
      </c>
      <c r="J34" s="432" t="str">
        <f t="shared" si="3"/>
        <v/>
      </c>
      <c r="K34" s="433"/>
      <c r="L34" s="432">
        <f t="shared" si="4"/>
        <v>0</v>
      </c>
      <c r="M34" s="433"/>
      <c r="N34" s="432">
        <f t="shared" si="5"/>
        <v>0</v>
      </c>
      <c r="O34" s="433"/>
      <c r="P34" s="432">
        <f t="shared" si="6"/>
        <v>0</v>
      </c>
      <c r="Q34" s="433"/>
      <c r="R34" s="432">
        <f t="shared" si="7"/>
        <v>0</v>
      </c>
      <c r="S34" s="433"/>
      <c r="T34" s="432">
        <f t="shared" si="8"/>
        <v>0</v>
      </c>
      <c r="U34" s="433"/>
      <c r="V34" s="432">
        <f t="shared" si="9"/>
        <v>0</v>
      </c>
      <c r="W34" s="433"/>
      <c r="X34" s="432">
        <f t="shared" si="10"/>
        <v>0</v>
      </c>
      <c r="Y34" s="433"/>
      <c r="Z34" s="432">
        <f t="shared" si="11"/>
        <v>0</v>
      </c>
      <c r="AA34" s="433"/>
      <c r="AB34" s="432">
        <f t="shared" si="1"/>
        <v>0</v>
      </c>
      <c r="AC34" s="433"/>
      <c r="AD34" s="432">
        <f t="shared" si="2"/>
        <v>0</v>
      </c>
      <c r="AE34" s="434"/>
      <c r="AF34" s="435">
        <f t="shared" si="12"/>
        <v>0</v>
      </c>
      <c r="AG34" s="436">
        <f t="shared" si="12"/>
        <v>0</v>
      </c>
    </row>
    <row r="35" spans="1:33" s="416" customFormat="1" ht="21" customHeight="1" x14ac:dyDescent="0.2">
      <c r="A35" s="416" t="str">
        <f>IF(D35="","",MAX($A$18:$A34)+1)</f>
        <v/>
      </c>
      <c r="B35" s="956"/>
      <c r="C35" s="957"/>
      <c r="D35" s="427"/>
      <c r="E35" s="428" t="str">
        <f t="shared" si="0"/>
        <v/>
      </c>
      <c r="F35" s="429"/>
      <c r="G35" s="430" t="s">
        <v>2</v>
      </c>
      <c r="H35" s="429"/>
      <c r="I35" s="431" t="s">
        <v>4</v>
      </c>
      <c r="J35" s="432" t="str">
        <f t="shared" si="3"/>
        <v/>
      </c>
      <c r="K35" s="433"/>
      <c r="L35" s="432">
        <f t="shared" si="4"/>
        <v>0</v>
      </c>
      <c r="M35" s="433"/>
      <c r="N35" s="432">
        <f t="shared" si="5"/>
        <v>0</v>
      </c>
      <c r="O35" s="433"/>
      <c r="P35" s="432">
        <f t="shared" si="6"/>
        <v>0</v>
      </c>
      <c r="Q35" s="433"/>
      <c r="R35" s="432">
        <f t="shared" si="7"/>
        <v>0</v>
      </c>
      <c r="S35" s="433"/>
      <c r="T35" s="432">
        <f t="shared" si="8"/>
        <v>0</v>
      </c>
      <c r="U35" s="433"/>
      <c r="V35" s="432">
        <f t="shared" si="9"/>
        <v>0</v>
      </c>
      <c r="W35" s="433"/>
      <c r="X35" s="432">
        <f t="shared" si="10"/>
        <v>0</v>
      </c>
      <c r="Y35" s="433"/>
      <c r="Z35" s="432">
        <f t="shared" si="11"/>
        <v>0</v>
      </c>
      <c r="AA35" s="433"/>
      <c r="AB35" s="432">
        <f t="shared" si="1"/>
        <v>0</v>
      </c>
      <c r="AC35" s="433"/>
      <c r="AD35" s="432">
        <f t="shared" si="2"/>
        <v>0</v>
      </c>
      <c r="AE35" s="434"/>
      <c r="AF35" s="435">
        <f t="shared" si="12"/>
        <v>0</v>
      </c>
      <c r="AG35" s="436">
        <f t="shared" si="12"/>
        <v>0</v>
      </c>
    </row>
    <row r="36" spans="1:33" s="416" customFormat="1" ht="21" customHeight="1" x14ac:dyDescent="0.2">
      <c r="A36" s="416" t="str">
        <f>IF(D36="","",MAX($A$18:$A35)+1)</f>
        <v/>
      </c>
      <c r="B36" s="956"/>
      <c r="C36" s="957"/>
      <c r="D36" s="427"/>
      <c r="E36" s="428" t="str">
        <f t="shared" si="0"/>
        <v/>
      </c>
      <c r="F36" s="429"/>
      <c r="G36" s="430" t="s">
        <v>2</v>
      </c>
      <c r="H36" s="429"/>
      <c r="I36" s="431" t="s">
        <v>4</v>
      </c>
      <c r="J36" s="432" t="str">
        <f t="shared" si="3"/>
        <v/>
      </c>
      <c r="K36" s="433"/>
      <c r="L36" s="432">
        <f t="shared" si="4"/>
        <v>0</v>
      </c>
      <c r="M36" s="433"/>
      <c r="N36" s="432">
        <f t="shared" si="5"/>
        <v>0</v>
      </c>
      <c r="O36" s="433"/>
      <c r="P36" s="432">
        <f t="shared" si="6"/>
        <v>0</v>
      </c>
      <c r="Q36" s="433"/>
      <c r="R36" s="432">
        <f t="shared" si="7"/>
        <v>0</v>
      </c>
      <c r="S36" s="433"/>
      <c r="T36" s="432">
        <f t="shared" si="8"/>
        <v>0</v>
      </c>
      <c r="U36" s="433"/>
      <c r="V36" s="432">
        <f t="shared" si="9"/>
        <v>0</v>
      </c>
      <c r="W36" s="433"/>
      <c r="X36" s="432">
        <f t="shared" si="10"/>
        <v>0</v>
      </c>
      <c r="Y36" s="433"/>
      <c r="Z36" s="432">
        <f t="shared" si="11"/>
        <v>0</v>
      </c>
      <c r="AA36" s="433"/>
      <c r="AB36" s="432">
        <f t="shared" si="1"/>
        <v>0</v>
      </c>
      <c r="AC36" s="433"/>
      <c r="AD36" s="432">
        <f t="shared" si="2"/>
        <v>0</v>
      </c>
      <c r="AE36" s="434"/>
      <c r="AF36" s="435">
        <f t="shared" si="12"/>
        <v>0</v>
      </c>
      <c r="AG36" s="436">
        <f t="shared" si="12"/>
        <v>0</v>
      </c>
    </row>
    <row r="37" spans="1:33" s="416" customFormat="1" ht="21" customHeight="1" x14ac:dyDescent="0.2">
      <c r="A37" s="416" t="str">
        <f>IF(D37="","",MAX($A$18:$A36)+1)</f>
        <v/>
      </c>
      <c r="B37" s="956"/>
      <c r="C37" s="957"/>
      <c r="D37" s="427"/>
      <c r="E37" s="428" t="str">
        <f t="shared" si="0"/>
        <v/>
      </c>
      <c r="F37" s="429"/>
      <c r="G37" s="430" t="s">
        <v>2</v>
      </c>
      <c r="H37" s="429"/>
      <c r="I37" s="431" t="s">
        <v>4</v>
      </c>
      <c r="J37" s="432" t="str">
        <f t="shared" si="3"/>
        <v/>
      </c>
      <c r="K37" s="433"/>
      <c r="L37" s="432">
        <f t="shared" si="4"/>
        <v>0</v>
      </c>
      <c r="M37" s="433"/>
      <c r="N37" s="432">
        <f t="shared" si="5"/>
        <v>0</v>
      </c>
      <c r="O37" s="433"/>
      <c r="P37" s="432">
        <f t="shared" si="6"/>
        <v>0</v>
      </c>
      <c r="Q37" s="433"/>
      <c r="R37" s="432">
        <f t="shared" si="7"/>
        <v>0</v>
      </c>
      <c r="S37" s="433"/>
      <c r="T37" s="432">
        <f t="shared" si="8"/>
        <v>0</v>
      </c>
      <c r="U37" s="433"/>
      <c r="V37" s="432">
        <f t="shared" si="9"/>
        <v>0</v>
      </c>
      <c r="W37" s="433"/>
      <c r="X37" s="432">
        <f t="shared" si="10"/>
        <v>0</v>
      </c>
      <c r="Y37" s="433"/>
      <c r="Z37" s="432">
        <f t="shared" si="11"/>
        <v>0</v>
      </c>
      <c r="AA37" s="433"/>
      <c r="AB37" s="432">
        <f t="shared" si="1"/>
        <v>0</v>
      </c>
      <c r="AC37" s="433"/>
      <c r="AD37" s="432">
        <f t="shared" si="2"/>
        <v>0</v>
      </c>
      <c r="AE37" s="434"/>
      <c r="AF37" s="435">
        <f t="shared" si="12"/>
        <v>0</v>
      </c>
      <c r="AG37" s="436">
        <f t="shared" si="12"/>
        <v>0</v>
      </c>
    </row>
    <row r="38" spans="1:33" s="416" customFormat="1" ht="21" customHeight="1" x14ac:dyDescent="0.2">
      <c r="A38" s="416" t="str">
        <f>IF(D38="","",MAX($A$18:$A37)+1)</f>
        <v/>
      </c>
      <c r="B38" s="956"/>
      <c r="C38" s="957"/>
      <c r="D38" s="427"/>
      <c r="E38" s="428" t="str">
        <f t="shared" si="0"/>
        <v/>
      </c>
      <c r="F38" s="429"/>
      <c r="G38" s="430" t="s">
        <v>2</v>
      </c>
      <c r="H38" s="429"/>
      <c r="I38" s="431" t="s">
        <v>4</v>
      </c>
      <c r="J38" s="432" t="str">
        <f t="shared" si="3"/>
        <v/>
      </c>
      <c r="K38" s="433"/>
      <c r="L38" s="432">
        <f t="shared" si="4"/>
        <v>0</v>
      </c>
      <c r="M38" s="433"/>
      <c r="N38" s="432">
        <f t="shared" si="5"/>
        <v>0</v>
      </c>
      <c r="O38" s="433"/>
      <c r="P38" s="432">
        <f t="shared" si="6"/>
        <v>0</v>
      </c>
      <c r="Q38" s="433"/>
      <c r="R38" s="432">
        <f t="shared" si="7"/>
        <v>0</v>
      </c>
      <c r="S38" s="433"/>
      <c r="T38" s="432">
        <f t="shared" si="8"/>
        <v>0</v>
      </c>
      <c r="U38" s="433"/>
      <c r="V38" s="432">
        <f t="shared" si="9"/>
        <v>0</v>
      </c>
      <c r="W38" s="433"/>
      <c r="X38" s="432">
        <f t="shared" si="10"/>
        <v>0</v>
      </c>
      <c r="Y38" s="433"/>
      <c r="Z38" s="432">
        <f t="shared" si="11"/>
        <v>0</v>
      </c>
      <c r="AA38" s="433"/>
      <c r="AB38" s="432">
        <f t="shared" si="1"/>
        <v>0</v>
      </c>
      <c r="AC38" s="433"/>
      <c r="AD38" s="432">
        <f t="shared" si="2"/>
        <v>0</v>
      </c>
      <c r="AE38" s="434"/>
      <c r="AF38" s="435">
        <f t="shared" si="12"/>
        <v>0</v>
      </c>
      <c r="AG38" s="436">
        <f t="shared" si="12"/>
        <v>0</v>
      </c>
    </row>
    <row r="39" spans="1:33" s="416" customFormat="1" ht="21" customHeight="1" x14ac:dyDescent="0.2">
      <c r="A39" s="416" t="str">
        <f>IF(D39="","",MAX($A$18:$A38)+1)</f>
        <v/>
      </c>
      <c r="B39" s="956"/>
      <c r="C39" s="957"/>
      <c r="D39" s="427"/>
      <c r="E39" s="428" t="str">
        <f t="shared" si="0"/>
        <v/>
      </c>
      <c r="F39" s="429"/>
      <c r="G39" s="430" t="s">
        <v>2</v>
      </c>
      <c r="H39" s="429"/>
      <c r="I39" s="431" t="s">
        <v>4</v>
      </c>
      <c r="J39" s="432" t="str">
        <f t="shared" si="3"/>
        <v/>
      </c>
      <c r="K39" s="433"/>
      <c r="L39" s="432">
        <f t="shared" si="4"/>
        <v>0</v>
      </c>
      <c r="M39" s="433"/>
      <c r="N39" s="432">
        <f t="shared" si="5"/>
        <v>0</v>
      </c>
      <c r="O39" s="433"/>
      <c r="P39" s="432">
        <f t="shared" si="6"/>
        <v>0</v>
      </c>
      <c r="Q39" s="433"/>
      <c r="R39" s="432">
        <f t="shared" si="7"/>
        <v>0</v>
      </c>
      <c r="S39" s="433"/>
      <c r="T39" s="432">
        <f t="shared" si="8"/>
        <v>0</v>
      </c>
      <c r="U39" s="433"/>
      <c r="V39" s="432">
        <f t="shared" si="9"/>
        <v>0</v>
      </c>
      <c r="W39" s="433"/>
      <c r="X39" s="432">
        <f t="shared" si="10"/>
        <v>0</v>
      </c>
      <c r="Y39" s="433"/>
      <c r="Z39" s="432">
        <f t="shared" si="11"/>
        <v>0</v>
      </c>
      <c r="AA39" s="433"/>
      <c r="AB39" s="432">
        <f t="shared" si="1"/>
        <v>0</v>
      </c>
      <c r="AC39" s="433"/>
      <c r="AD39" s="432">
        <f t="shared" si="2"/>
        <v>0</v>
      </c>
      <c r="AE39" s="434"/>
      <c r="AF39" s="435">
        <f t="shared" si="12"/>
        <v>0</v>
      </c>
      <c r="AG39" s="436">
        <f t="shared" si="12"/>
        <v>0</v>
      </c>
    </row>
    <row r="40" spans="1:33" s="416" customFormat="1" ht="21" customHeight="1" x14ac:dyDescent="0.2">
      <c r="A40" s="416" t="str">
        <f>IF(D40="","",MAX($A$18:$A39)+1)</f>
        <v/>
      </c>
      <c r="B40" s="956"/>
      <c r="C40" s="957"/>
      <c r="D40" s="427"/>
      <c r="E40" s="428" t="str">
        <f t="shared" si="0"/>
        <v/>
      </c>
      <c r="F40" s="429"/>
      <c r="G40" s="430" t="s">
        <v>2</v>
      </c>
      <c r="H40" s="429"/>
      <c r="I40" s="431" t="s">
        <v>4</v>
      </c>
      <c r="J40" s="432" t="str">
        <f t="shared" si="3"/>
        <v/>
      </c>
      <c r="K40" s="433"/>
      <c r="L40" s="432">
        <f t="shared" si="4"/>
        <v>0</v>
      </c>
      <c r="M40" s="433"/>
      <c r="N40" s="432">
        <f t="shared" si="5"/>
        <v>0</v>
      </c>
      <c r="O40" s="433"/>
      <c r="P40" s="432">
        <f t="shared" si="6"/>
        <v>0</v>
      </c>
      <c r="Q40" s="433"/>
      <c r="R40" s="432">
        <f t="shared" si="7"/>
        <v>0</v>
      </c>
      <c r="S40" s="433"/>
      <c r="T40" s="432">
        <f t="shared" si="8"/>
        <v>0</v>
      </c>
      <c r="U40" s="433"/>
      <c r="V40" s="432">
        <f t="shared" si="9"/>
        <v>0</v>
      </c>
      <c r="W40" s="433"/>
      <c r="X40" s="432">
        <f t="shared" si="10"/>
        <v>0</v>
      </c>
      <c r="Y40" s="433"/>
      <c r="Z40" s="432">
        <f t="shared" si="11"/>
        <v>0</v>
      </c>
      <c r="AA40" s="433"/>
      <c r="AB40" s="432">
        <f t="shared" si="1"/>
        <v>0</v>
      </c>
      <c r="AC40" s="433"/>
      <c r="AD40" s="432">
        <f t="shared" si="2"/>
        <v>0</v>
      </c>
      <c r="AE40" s="434"/>
      <c r="AF40" s="435">
        <f t="shared" si="12"/>
        <v>0</v>
      </c>
      <c r="AG40" s="436">
        <f t="shared" si="12"/>
        <v>0</v>
      </c>
    </row>
    <row r="41" spans="1:33" s="416" customFormat="1" ht="21" customHeight="1" x14ac:dyDescent="0.2">
      <c r="A41" s="416" t="str">
        <f>IF(D41="","",MAX($A$18:$A40)+1)</f>
        <v/>
      </c>
      <c r="B41" s="956"/>
      <c r="C41" s="957"/>
      <c r="D41" s="427"/>
      <c r="E41" s="428" t="str">
        <f t="shared" si="0"/>
        <v/>
      </c>
      <c r="F41" s="429"/>
      <c r="G41" s="430" t="s">
        <v>2</v>
      </c>
      <c r="H41" s="429"/>
      <c r="I41" s="431" t="s">
        <v>4</v>
      </c>
      <c r="J41" s="432" t="str">
        <f t="shared" si="3"/>
        <v/>
      </c>
      <c r="K41" s="433"/>
      <c r="L41" s="432">
        <f t="shared" si="4"/>
        <v>0</v>
      </c>
      <c r="M41" s="433"/>
      <c r="N41" s="432">
        <f t="shared" si="5"/>
        <v>0</v>
      </c>
      <c r="O41" s="433"/>
      <c r="P41" s="432">
        <f t="shared" si="6"/>
        <v>0</v>
      </c>
      <c r="Q41" s="433"/>
      <c r="R41" s="432">
        <f t="shared" si="7"/>
        <v>0</v>
      </c>
      <c r="S41" s="433"/>
      <c r="T41" s="432">
        <f t="shared" si="8"/>
        <v>0</v>
      </c>
      <c r="U41" s="433"/>
      <c r="V41" s="432">
        <f t="shared" si="9"/>
        <v>0</v>
      </c>
      <c r="W41" s="433"/>
      <c r="X41" s="432">
        <f t="shared" si="10"/>
        <v>0</v>
      </c>
      <c r="Y41" s="433"/>
      <c r="Z41" s="432">
        <f t="shared" si="11"/>
        <v>0</v>
      </c>
      <c r="AA41" s="433"/>
      <c r="AB41" s="432">
        <f t="shared" si="1"/>
        <v>0</v>
      </c>
      <c r="AC41" s="433"/>
      <c r="AD41" s="432">
        <f t="shared" si="2"/>
        <v>0</v>
      </c>
      <c r="AE41" s="434"/>
      <c r="AF41" s="435">
        <f t="shared" si="12"/>
        <v>0</v>
      </c>
      <c r="AG41" s="436">
        <f t="shared" si="12"/>
        <v>0</v>
      </c>
    </row>
    <row r="42" spans="1:33" s="416" customFormat="1" ht="21" customHeight="1" x14ac:dyDescent="0.2">
      <c r="A42" s="416" t="str">
        <f>IF(D42="","",MAX($A$18:$A41)+1)</f>
        <v/>
      </c>
      <c r="B42" s="956"/>
      <c r="C42" s="957"/>
      <c r="D42" s="427"/>
      <c r="E42" s="428" t="str">
        <f t="shared" si="0"/>
        <v/>
      </c>
      <c r="F42" s="429"/>
      <c r="G42" s="430" t="s">
        <v>2</v>
      </c>
      <c r="H42" s="429"/>
      <c r="I42" s="431" t="s">
        <v>4</v>
      </c>
      <c r="J42" s="432" t="str">
        <f t="shared" si="3"/>
        <v/>
      </c>
      <c r="K42" s="433"/>
      <c r="L42" s="432">
        <f t="shared" si="4"/>
        <v>0</v>
      </c>
      <c r="M42" s="433"/>
      <c r="N42" s="432">
        <f t="shared" si="5"/>
        <v>0</v>
      </c>
      <c r="O42" s="433"/>
      <c r="P42" s="432">
        <f t="shared" si="6"/>
        <v>0</v>
      </c>
      <c r="Q42" s="433"/>
      <c r="R42" s="432">
        <f t="shared" si="7"/>
        <v>0</v>
      </c>
      <c r="S42" s="433"/>
      <c r="T42" s="432">
        <f t="shared" si="8"/>
        <v>0</v>
      </c>
      <c r="U42" s="433"/>
      <c r="V42" s="432">
        <f t="shared" si="9"/>
        <v>0</v>
      </c>
      <c r="W42" s="433"/>
      <c r="X42" s="432">
        <f t="shared" si="10"/>
        <v>0</v>
      </c>
      <c r="Y42" s="433"/>
      <c r="Z42" s="432">
        <f t="shared" si="11"/>
        <v>0</v>
      </c>
      <c r="AA42" s="433"/>
      <c r="AB42" s="432">
        <f>IF(AND($J42&lt;&gt;"",AA42&lt;&gt;""),$J42*AA42,0)</f>
        <v>0</v>
      </c>
      <c r="AC42" s="433"/>
      <c r="AD42" s="432">
        <f>IF(AND($J42&lt;&gt;"",AC42&lt;&gt;""),$J42*AC42,0)</f>
        <v>0</v>
      </c>
      <c r="AE42" s="434"/>
      <c r="AF42" s="435">
        <f t="shared" si="12"/>
        <v>0</v>
      </c>
      <c r="AG42" s="436">
        <f t="shared" si="12"/>
        <v>0</v>
      </c>
    </row>
    <row r="43" spans="1:33" s="416" customFormat="1" ht="21" customHeight="1" thickBot="1" x14ac:dyDescent="0.25">
      <c r="A43" s="416" t="str">
        <f>IF(D43="","",MAX($A$18:$A42)+1)</f>
        <v/>
      </c>
      <c r="B43" s="968"/>
      <c r="C43" s="969"/>
      <c r="D43" s="437"/>
      <c r="E43" s="438" t="str">
        <f t="shared" si="0"/>
        <v/>
      </c>
      <c r="F43" s="439"/>
      <c r="G43" s="440" t="s">
        <v>2</v>
      </c>
      <c r="H43" s="439"/>
      <c r="I43" s="441" t="s">
        <v>4</v>
      </c>
      <c r="J43" s="442" t="str">
        <f t="shared" si="3"/>
        <v/>
      </c>
      <c r="K43" s="443"/>
      <c r="L43" s="442">
        <f t="shared" si="4"/>
        <v>0</v>
      </c>
      <c r="M43" s="443"/>
      <c r="N43" s="442">
        <f t="shared" si="5"/>
        <v>0</v>
      </c>
      <c r="O43" s="443"/>
      <c r="P43" s="442">
        <f t="shared" si="6"/>
        <v>0</v>
      </c>
      <c r="Q43" s="443"/>
      <c r="R43" s="442">
        <f t="shared" si="7"/>
        <v>0</v>
      </c>
      <c r="S43" s="443"/>
      <c r="T43" s="442">
        <f t="shared" si="8"/>
        <v>0</v>
      </c>
      <c r="U43" s="443"/>
      <c r="V43" s="442">
        <f t="shared" si="9"/>
        <v>0</v>
      </c>
      <c r="W43" s="443"/>
      <c r="X43" s="442">
        <f t="shared" si="10"/>
        <v>0</v>
      </c>
      <c r="Y43" s="443"/>
      <c r="Z43" s="442">
        <f t="shared" si="11"/>
        <v>0</v>
      </c>
      <c r="AA43" s="443"/>
      <c r="AB43" s="442">
        <f>IF(AND($J43&lt;&gt;"",AA43&lt;&gt;""),$J43*AA43,0)</f>
        <v>0</v>
      </c>
      <c r="AC43" s="443"/>
      <c r="AD43" s="442">
        <f>IF(AND($J43&lt;&gt;"",AC43&lt;&gt;""),$J43*AC43,0)</f>
        <v>0</v>
      </c>
      <c r="AE43" s="434"/>
      <c r="AF43" s="444">
        <f t="shared" si="12"/>
        <v>0</v>
      </c>
      <c r="AG43" s="445">
        <f t="shared" si="12"/>
        <v>0</v>
      </c>
    </row>
    <row r="44" spans="1:33" s="387" customFormat="1" ht="21" customHeight="1" thickTop="1" x14ac:dyDescent="0.2">
      <c r="B44" s="964" t="s">
        <v>6</v>
      </c>
      <c r="C44" s="964"/>
      <c r="D44" s="964"/>
      <c r="E44" s="964"/>
      <c r="F44" s="964"/>
      <c r="G44" s="964"/>
      <c r="H44" s="964"/>
      <c r="I44" s="964"/>
      <c r="J44" s="964"/>
      <c r="K44" s="446">
        <f t="shared" ref="K44:AD44" si="13">SUM(K19:K43)</f>
        <v>0</v>
      </c>
      <c r="L44" s="447">
        <f t="shared" si="13"/>
        <v>0</v>
      </c>
      <c r="M44" s="446">
        <f t="shared" si="13"/>
        <v>0</v>
      </c>
      <c r="N44" s="447">
        <f t="shared" si="13"/>
        <v>0</v>
      </c>
      <c r="O44" s="446">
        <f t="shared" si="13"/>
        <v>0</v>
      </c>
      <c r="P44" s="447">
        <f t="shared" si="13"/>
        <v>0</v>
      </c>
      <c r="Q44" s="446">
        <f t="shared" si="13"/>
        <v>0</v>
      </c>
      <c r="R44" s="447">
        <f t="shared" si="13"/>
        <v>0</v>
      </c>
      <c r="S44" s="446">
        <f t="shared" si="13"/>
        <v>0</v>
      </c>
      <c r="T44" s="447">
        <f t="shared" si="13"/>
        <v>0</v>
      </c>
      <c r="U44" s="446">
        <f t="shared" si="13"/>
        <v>0</v>
      </c>
      <c r="V44" s="447">
        <f t="shared" si="13"/>
        <v>0</v>
      </c>
      <c r="W44" s="446">
        <f t="shared" si="13"/>
        <v>0</v>
      </c>
      <c r="X44" s="447">
        <f t="shared" si="13"/>
        <v>0</v>
      </c>
      <c r="Y44" s="446">
        <f t="shared" si="13"/>
        <v>0</v>
      </c>
      <c r="Z44" s="447">
        <f t="shared" si="13"/>
        <v>0</v>
      </c>
      <c r="AA44" s="446">
        <f t="shared" si="13"/>
        <v>0</v>
      </c>
      <c r="AB44" s="447">
        <f t="shared" si="13"/>
        <v>0</v>
      </c>
      <c r="AC44" s="446">
        <f t="shared" si="13"/>
        <v>0</v>
      </c>
      <c r="AD44" s="447">
        <f t="shared" si="13"/>
        <v>0</v>
      </c>
      <c r="AE44" s="424"/>
      <c r="AF44" s="446">
        <f>SUM(AF19:AF43)</f>
        <v>0</v>
      </c>
      <c r="AG44" s="448">
        <f>SUM(AG19:AG43)</f>
        <v>0</v>
      </c>
    </row>
    <row r="45" spans="1:33" s="396" customFormat="1" ht="15" customHeight="1" x14ac:dyDescent="0.2">
      <c r="B45" s="449"/>
      <c r="C45" s="449"/>
      <c r="D45" s="449"/>
      <c r="E45" s="449"/>
      <c r="F45" s="449"/>
      <c r="G45" s="449"/>
      <c r="H45" s="449"/>
      <c r="I45" s="449"/>
      <c r="J45" s="449"/>
      <c r="K45" s="395"/>
      <c r="L45" s="450"/>
      <c r="M45" s="395"/>
      <c r="N45" s="450"/>
      <c r="O45" s="395"/>
      <c r="P45" s="450"/>
      <c r="Q45" s="395"/>
      <c r="R45" s="450"/>
      <c r="S45" s="395"/>
      <c r="T45" s="450"/>
      <c r="U45" s="395"/>
      <c r="V45" s="450"/>
      <c r="W45" s="395"/>
      <c r="X45" s="450"/>
      <c r="Y45" s="395"/>
      <c r="Z45" s="450"/>
      <c r="AA45" s="395"/>
      <c r="AB45" s="450"/>
      <c r="AC45" s="395"/>
      <c r="AD45" s="450"/>
      <c r="AE45" s="451"/>
      <c r="AF45" s="395"/>
      <c r="AG45" s="450"/>
    </row>
    <row r="46" spans="1:33" ht="23.25" customHeight="1" x14ac:dyDescent="0.25">
      <c r="B46" s="945" t="s">
        <v>0</v>
      </c>
      <c r="C46" s="945"/>
      <c r="D46" s="946" t="s">
        <v>116</v>
      </c>
      <c r="E46" s="947"/>
      <c r="F46" s="947"/>
      <c r="G46" s="947"/>
      <c r="H46" s="947"/>
      <c r="I46" s="947"/>
      <c r="J46" s="948"/>
      <c r="K46" s="386"/>
      <c r="L46" s="383"/>
      <c r="M46" s="383"/>
      <c r="N46" s="383"/>
      <c r="O46" s="383"/>
      <c r="P46" s="383"/>
      <c r="Q46" s="383"/>
      <c r="R46" s="383"/>
      <c r="S46" s="383"/>
      <c r="T46" s="383"/>
      <c r="U46" s="383"/>
      <c r="V46" s="383"/>
      <c r="W46" s="383"/>
      <c r="X46" s="383"/>
      <c r="Y46" s="383"/>
      <c r="Z46" s="383"/>
      <c r="AA46" s="383"/>
      <c r="AB46" s="383"/>
      <c r="AC46" s="383"/>
      <c r="AD46" s="383"/>
      <c r="AE46" s="395"/>
      <c r="AF46" s="383"/>
      <c r="AG46" s="383"/>
    </row>
    <row r="47" spans="1:33" ht="21.75" customHeight="1" x14ac:dyDescent="0.2">
      <c r="B47" s="949" t="str">
        <f>IF(COUNTIF(E49:E68,"err")&gt;0,"グレードと一致しない型番があります。財団掲載型番を確認して下さい。","")</f>
        <v/>
      </c>
      <c r="C47" s="949"/>
      <c r="D47" s="949"/>
      <c r="E47" s="949"/>
      <c r="F47" s="949"/>
      <c r="G47" s="949"/>
      <c r="H47" s="949"/>
      <c r="I47" s="949"/>
      <c r="J47" s="949"/>
      <c r="K47" s="408" t="s">
        <v>13</v>
      </c>
      <c r="L47" s="383"/>
      <c r="M47" s="383"/>
      <c r="N47" s="383"/>
      <c r="O47" s="383"/>
      <c r="P47" s="383"/>
      <c r="Q47" s="383"/>
      <c r="R47" s="383"/>
      <c r="S47" s="383"/>
      <c r="T47" s="383"/>
      <c r="U47" s="383"/>
      <c r="V47" s="383"/>
      <c r="W47" s="383"/>
      <c r="X47" s="383"/>
      <c r="Y47" s="383"/>
      <c r="Z47" s="383"/>
      <c r="AA47" s="383"/>
      <c r="AB47" s="383"/>
      <c r="AC47" s="383"/>
      <c r="AD47" s="383"/>
      <c r="AE47" s="395"/>
      <c r="AF47" s="383"/>
      <c r="AG47" s="383"/>
    </row>
    <row r="48" spans="1:33" s="409" customFormat="1" ht="26.25" customHeight="1" thickBot="1" x14ac:dyDescent="0.25">
      <c r="B48" s="452" t="s">
        <v>1</v>
      </c>
      <c r="C48" s="453" t="s">
        <v>118</v>
      </c>
      <c r="D48" s="410" t="s">
        <v>171</v>
      </c>
      <c r="E48" s="411" t="s">
        <v>51</v>
      </c>
      <c r="F48" s="961" t="s">
        <v>15</v>
      </c>
      <c r="G48" s="961"/>
      <c r="H48" s="961"/>
      <c r="I48" s="959"/>
      <c r="J48" s="411" t="s">
        <v>3</v>
      </c>
      <c r="K48" s="412" t="s">
        <v>45</v>
      </c>
      <c r="L48" s="411" t="s">
        <v>5</v>
      </c>
      <c r="M48" s="412" t="s">
        <v>45</v>
      </c>
      <c r="N48" s="411" t="s">
        <v>5</v>
      </c>
      <c r="O48" s="412" t="s">
        <v>45</v>
      </c>
      <c r="P48" s="411" t="s">
        <v>5</v>
      </c>
      <c r="Q48" s="412" t="s">
        <v>45</v>
      </c>
      <c r="R48" s="411" t="s">
        <v>5</v>
      </c>
      <c r="S48" s="412" t="s">
        <v>45</v>
      </c>
      <c r="T48" s="411" t="s">
        <v>5</v>
      </c>
      <c r="U48" s="412" t="s">
        <v>45</v>
      </c>
      <c r="V48" s="411" t="s">
        <v>5</v>
      </c>
      <c r="W48" s="412" t="s">
        <v>45</v>
      </c>
      <c r="X48" s="411" t="s">
        <v>5</v>
      </c>
      <c r="Y48" s="412" t="s">
        <v>45</v>
      </c>
      <c r="Z48" s="411" t="s">
        <v>5</v>
      </c>
      <c r="AA48" s="412" t="s">
        <v>45</v>
      </c>
      <c r="AB48" s="411" t="s">
        <v>5</v>
      </c>
      <c r="AC48" s="412" t="s">
        <v>45</v>
      </c>
      <c r="AD48" s="411" t="s">
        <v>5</v>
      </c>
      <c r="AE48" s="413"/>
      <c r="AF48" s="414" t="s">
        <v>57</v>
      </c>
      <c r="AG48" s="415" t="s">
        <v>56</v>
      </c>
    </row>
    <row r="49" spans="1:33" s="416" customFormat="1" ht="21" customHeight="1" thickTop="1" x14ac:dyDescent="0.2">
      <c r="A49" s="416" t="str">
        <f>IF(D49="","",MAX($A$48:$A48)+1)</f>
        <v/>
      </c>
      <c r="B49" s="454"/>
      <c r="C49" s="455"/>
      <c r="D49" s="417"/>
      <c r="E49" s="456" t="str">
        <f t="shared" ref="E49:E68" si="14">IF(D49="","",IF(AND(LEFT(D49,1)&amp;RIGHT(D49,1)&lt;&gt;"G1",LEFT(D49,1)&amp;RIGHT(D49,1)&lt;&gt;"G2"),"err",LEFT(D49,1)&amp;RIGHT(D49,1)))</f>
        <v/>
      </c>
      <c r="F49" s="419"/>
      <c r="G49" s="420" t="s">
        <v>2</v>
      </c>
      <c r="H49" s="419"/>
      <c r="I49" s="421" t="s">
        <v>4</v>
      </c>
      <c r="J49" s="422" t="str">
        <f>IF(AND(F49&lt;&gt;"",H49&lt;&gt;""),ROUNDDOWN(F49*H49/1000000,2),"")</f>
        <v/>
      </c>
      <c r="K49" s="457"/>
      <c r="L49" s="458">
        <f>IF(AND($J49&lt;&gt;"",K49&lt;&gt;""),$J49*K49,0)</f>
        <v>0</v>
      </c>
      <c r="M49" s="457"/>
      <c r="N49" s="458">
        <f>IF(AND($J49&lt;&gt;"",M49&lt;&gt;""),$J49*M49,0)</f>
        <v>0</v>
      </c>
      <c r="O49" s="457"/>
      <c r="P49" s="458">
        <f>IF(AND($J49&lt;&gt;"",O49&lt;&gt;""),$J49*O49,0)</f>
        <v>0</v>
      </c>
      <c r="Q49" s="457"/>
      <c r="R49" s="458">
        <f>IF(AND($J49&lt;&gt;"",Q49&lt;&gt;""),$J49*Q49,0)</f>
        <v>0</v>
      </c>
      <c r="S49" s="457"/>
      <c r="T49" s="458">
        <f>IF(AND($J49&lt;&gt;"",S49&lt;&gt;""),$J49*S49,0)</f>
        <v>0</v>
      </c>
      <c r="U49" s="457"/>
      <c r="V49" s="458">
        <f>IF(AND($J49&lt;&gt;"",U49&lt;&gt;""),$J49*U49,0)</f>
        <v>0</v>
      </c>
      <c r="W49" s="457"/>
      <c r="X49" s="458">
        <f>IF(AND($J49&lt;&gt;"",W49&lt;&gt;""),$J49*W49,0)</f>
        <v>0</v>
      </c>
      <c r="Y49" s="457"/>
      <c r="Z49" s="458">
        <f>IF(AND($J49&lt;&gt;"",Y49&lt;&gt;""),$J49*Y49,0)</f>
        <v>0</v>
      </c>
      <c r="AA49" s="457"/>
      <c r="AB49" s="458">
        <f t="shared" ref="AB49:AB68" si="15">IF(AND($J49&lt;&gt;"",AA49&lt;&gt;""),$J49*AA49,0)</f>
        <v>0</v>
      </c>
      <c r="AC49" s="457"/>
      <c r="AD49" s="458">
        <f t="shared" ref="AD49:AD68" si="16">IF(AND($J49&lt;&gt;"",AC49&lt;&gt;""),$J49*AC49,0)</f>
        <v>0</v>
      </c>
      <c r="AE49" s="424"/>
      <c r="AF49" s="459">
        <f>SUM(K49*$K$8,M49*$M$8,O49*$O$8,Q49*$Q$8,S49*$S$8,U49*$U$8,W49*$W$8,Y49*$Y$8,AA49*$AA$8,AC49*$AC$8)</f>
        <v>0</v>
      </c>
      <c r="AG49" s="460">
        <f>SUM(L49*$K$8,N49*$M$8,P49*$O$8,R49*$Q$8,T49*$S$8,V49*$U$8,X49*$W$8,Z49*$Y$8,AB49*$AA$8,AD49*$AC$8,)</f>
        <v>0</v>
      </c>
    </row>
    <row r="50" spans="1:33" s="416" customFormat="1" ht="21" customHeight="1" x14ac:dyDescent="0.2">
      <c r="A50" s="416" t="str">
        <f>IF(D50="","",MAX($A$48:$A49)+1)</f>
        <v/>
      </c>
      <c r="B50" s="461"/>
      <c r="C50" s="462"/>
      <c r="D50" s="427"/>
      <c r="E50" s="463" t="str">
        <f t="shared" si="14"/>
        <v/>
      </c>
      <c r="F50" s="429"/>
      <c r="G50" s="430" t="s">
        <v>2</v>
      </c>
      <c r="H50" s="429"/>
      <c r="I50" s="431" t="s">
        <v>4</v>
      </c>
      <c r="J50" s="432" t="str">
        <f t="shared" ref="J50:J65" si="17">IF(AND(F50&lt;&gt;"",H50&lt;&gt;""),ROUNDDOWN(F50*H50/1000000,2),"")</f>
        <v/>
      </c>
      <c r="K50" s="464"/>
      <c r="L50" s="465">
        <f t="shared" ref="L50:L68" si="18">IF(AND($J50&lt;&gt;"",K50&lt;&gt;""),$J50*K50,0)</f>
        <v>0</v>
      </c>
      <c r="M50" s="464"/>
      <c r="N50" s="465">
        <f t="shared" ref="N50:N68" si="19">IF(AND($J50&lt;&gt;"",M50&lt;&gt;""),$J50*M50,0)</f>
        <v>0</v>
      </c>
      <c r="O50" s="464"/>
      <c r="P50" s="465">
        <f t="shared" ref="P50:P68" si="20">IF(AND($J50&lt;&gt;"",O50&lt;&gt;""),$J50*O50,0)</f>
        <v>0</v>
      </c>
      <c r="Q50" s="464"/>
      <c r="R50" s="465">
        <f t="shared" ref="R50:R68" si="21">IF(AND($J50&lt;&gt;"",Q50&lt;&gt;""),$J50*Q50,0)</f>
        <v>0</v>
      </c>
      <c r="S50" s="464"/>
      <c r="T50" s="465">
        <f t="shared" ref="T50:T68" si="22">IF(AND($J50&lt;&gt;"",S50&lt;&gt;""),$J50*S50,0)</f>
        <v>0</v>
      </c>
      <c r="U50" s="464"/>
      <c r="V50" s="465">
        <f t="shared" ref="V50:V68" si="23">IF(AND($J50&lt;&gt;"",U50&lt;&gt;""),$J50*U50,0)</f>
        <v>0</v>
      </c>
      <c r="W50" s="464"/>
      <c r="X50" s="465">
        <f t="shared" ref="X50:X68" si="24">IF(AND($J50&lt;&gt;"",W50&lt;&gt;""),$J50*W50,0)</f>
        <v>0</v>
      </c>
      <c r="Y50" s="464"/>
      <c r="Z50" s="465">
        <f t="shared" ref="Z50:Z68" si="25">IF(AND($J50&lt;&gt;"",Y50&lt;&gt;""),$J50*Y50,0)</f>
        <v>0</v>
      </c>
      <c r="AA50" s="464"/>
      <c r="AB50" s="465">
        <f t="shared" si="15"/>
        <v>0</v>
      </c>
      <c r="AC50" s="464"/>
      <c r="AD50" s="465">
        <f t="shared" si="16"/>
        <v>0</v>
      </c>
      <c r="AE50" s="434"/>
      <c r="AF50" s="459">
        <f t="shared" ref="AF50:AF68" si="26">SUM(K50*$K$8,M50*$M$8,O50*$O$8,Q50*$Q$8,S50*$S$8,U50*$U$8,W50*$W$8,Y50*$Y$8,AA50*$AA$8,AC50*$AC$8)</f>
        <v>0</v>
      </c>
      <c r="AG50" s="460">
        <f t="shared" ref="AG50:AG68" si="27">SUM(L50*$K$8,N50*$M$8,P50*$O$8,R50*$Q$8,T50*$S$8,V50*$U$8,X50*$W$8,Z50*$Y$8,AB50*$AA$8,AD50*$AC$8,)</f>
        <v>0</v>
      </c>
    </row>
    <row r="51" spans="1:33" s="416" customFormat="1" ht="21" customHeight="1" x14ac:dyDescent="0.2">
      <c r="A51" s="416" t="str">
        <f>IF(D51="","",MAX($A$48:$A50)+1)</f>
        <v/>
      </c>
      <c r="B51" s="461"/>
      <c r="C51" s="462"/>
      <c r="D51" s="427"/>
      <c r="E51" s="463" t="str">
        <f t="shared" si="14"/>
        <v/>
      </c>
      <c r="F51" s="429"/>
      <c r="G51" s="430" t="s">
        <v>2</v>
      </c>
      <c r="H51" s="429"/>
      <c r="I51" s="431" t="s">
        <v>4</v>
      </c>
      <c r="J51" s="432" t="str">
        <f t="shared" si="17"/>
        <v/>
      </c>
      <c r="K51" s="464"/>
      <c r="L51" s="465">
        <f t="shared" si="18"/>
        <v>0</v>
      </c>
      <c r="M51" s="464"/>
      <c r="N51" s="465">
        <f t="shared" si="19"/>
        <v>0</v>
      </c>
      <c r="O51" s="464"/>
      <c r="P51" s="465">
        <f t="shared" si="20"/>
        <v>0</v>
      </c>
      <c r="Q51" s="464"/>
      <c r="R51" s="465">
        <f t="shared" si="21"/>
        <v>0</v>
      </c>
      <c r="S51" s="464"/>
      <c r="T51" s="465">
        <f t="shared" si="22"/>
        <v>0</v>
      </c>
      <c r="U51" s="464"/>
      <c r="V51" s="465">
        <f t="shared" si="23"/>
        <v>0</v>
      </c>
      <c r="W51" s="464"/>
      <c r="X51" s="465">
        <f t="shared" si="24"/>
        <v>0</v>
      </c>
      <c r="Y51" s="464"/>
      <c r="Z51" s="465">
        <f t="shared" si="25"/>
        <v>0</v>
      </c>
      <c r="AA51" s="464"/>
      <c r="AB51" s="465">
        <f t="shared" si="15"/>
        <v>0</v>
      </c>
      <c r="AC51" s="464"/>
      <c r="AD51" s="465">
        <f t="shared" si="16"/>
        <v>0</v>
      </c>
      <c r="AE51" s="434"/>
      <c r="AF51" s="459">
        <f t="shared" si="26"/>
        <v>0</v>
      </c>
      <c r="AG51" s="460">
        <f t="shared" si="27"/>
        <v>0</v>
      </c>
    </row>
    <row r="52" spans="1:33" s="416" customFormat="1" ht="21" customHeight="1" x14ac:dyDescent="0.2">
      <c r="A52" s="416" t="str">
        <f>IF(D52="","",MAX($A$48:$A51)+1)</f>
        <v/>
      </c>
      <c r="B52" s="461"/>
      <c r="C52" s="462"/>
      <c r="D52" s="427"/>
      <c r="E52" s="463" t="str">
        <f t="shared" si="14"/>
        <v/>
      </c>
      <c r="F52" s="429"/>
      <c r="G52" s="430" t="s">
        <v>2</v>
      </c>
      <c r="H52" s="429"/>
      <c r="I52" s="431" t="s">
        <v>4</v>
      </c>
      <c r="J52" s="432" t="str">
        <f t="shared" si="17"/>
        <v/>
      </c>
      <c r="K52" s="464"/>
      <c r="L52" s="465">
        <f t="shared" si="18"/>
        <v>0</v>
      </c>
      <c r="M52" s="464"/>
      <c r="N52" s="465">
        <f t="shared" si="19"/>
        <v>0</v>
      </c>
      <c r="O52" s="464"/>
      <c r="P52" s="465">
        <f t="shared" si="20"/>
        <v>0</v>
      </c>
      <c r="Q52" s="464"/>
      <c r="R52" s="465">
        <f t="shared" si="21"/>
        <v>0</v>
      </c>
      <c r="S52" s="464"/>
      <c r="T52" s="465">
        <f t="shared" si="22"/>
        <v>0</v>
      </c>
      <c r="U52" s="464"/>
      <c r="V52" s="465">
        <f t="shared" si="23"/>
        <v>0</v>
      </c>
      <c r="W52" s="464"/>
      <c r="X52" s="465">
        <f t="shared" si="24"/>
        <v>0</v>
      </c>
      <c r="Y52" s="464"/>
      <c r="Z52" s="465">
        <f t="shared" si="25"/>
        <v>0</v>
      </c>
      <c r="AA52" s="464"/>
      <c r="AB52" s="465">
        <f t="shared" si="15"/>
        <v>0</v>
      </c>
      <c r="AC52" s="464"/>
      <c r="AD52" s="465">
        <f t="shared" si="16"/>
        <v>0</v>
      </c>
      <c r="AE52" s="434"/>
      <c r="AF52" s="459">
        <f t="shared" si="26"/>
        <v>0</v>
      </c>
      <c r="AG52" s="460">
        <f t="shared" si="27"/>
        <v>0</v>
      </c>
    </row>
    <row r="53" spans="1:33" s="416" customFormat="1" ht="21" customHeight="1" x14ac:dyDescent="0.2">
      <c r="A53" s="416" t="str">
        <f>IF(D53="","",MAX($A$48:$A52)+1)</f>
        <v/>
      </c>
      <c r="B53" s="461"/>
      <c r="C53" s="462"/>
      <c r="D53" s="427"/>
      <c r="E53" s="463" t="str">
        <f t="shared" si="14"/>
        <v/>
      </c>
      <c r="F53" s="429"/>
      <c r="G53" s="430" t="s">
        <v>2</v>
      </c>
      <c r="H53" s="429"/>
      <c r="I53" s="431" t="s">
        <v>4</v>
      </c>
      <c r="J53" s="432" t="str">
        <f t="shared" si="17"/>
        <v/>
      </c>
      <c r="K53" s="464"/>
      <c r="L53" s="465">
        <f t="shared" si="18"/>
        <v>0</v>
      </c>
      <c r="M53" s="464"/>
      <c r="N53" s="465">
        <f t="shared" si="19"/>
        <v>0</v>
      </c>
      <c r="O53" s="464"/>
      <c r="P53" s="465">
        <f t="shared" si="20"/>
        <v>0</v>
      </c>
      <c r="Q53" s="464"/>
      <c r="R53" s="465">
        <f t="shared" si="21"/>
        <v>0</v>
      </c>
      <c r="S53" s="464"/>
      <c r="T53" s="465">
        <f t="shared" si="22"/>
        <v>0</v>
      </c>
      <c r="U53" s="464"/>
      <c r="V53" s="465">
        <f t="shared" si="23"/>
        <v>0</v>
      </c>
      <c r="W53" s="464"/>
      <c r="X53" s="465">
        <f t="shared" si="24"/>
        <v>0</v>
      </c>
      <c r="Y53" s="464"/>
      <c r="Z53" s="465">
        <f t="shared" si="25"/>
        <v>0</v>
      </c>
      <c r="AA53" s="464"/>
      <c r="AB53" s="465">
        <f t="shared" si="15"/>
        <v>0</v>
      </c>
      <c r="AC53" s="464"/>
      <c r="AD53" s="465">
        <f t="shared" si="16"/>
        <v>0</v>
      </c>
      <c r="AE53" s="434"/>
      <c r="AF53" s="459">
        <f t="shared" si="26"/>
        <v>0</v>
      </c>
      <c r="AG53" s="460">
        <f t="shared" si="27"/>
        <v>0</v>
      </c>
    </row>
    <row r="54" spans="1:33" s="416" customFormat="1" ht="21" customHeight="1" x14ac:dyDescent="0.2">
      <c r="A54" s="416" t="str">
        <f>IF(D54="","",MAX($A$48:$A53)+1)</f>
        <v/>
      </c>
      <c r="B54" s="461"/>
      <c r="C54" s="462"/>
      <c r="D54" s="427"/>
      <c r="E54" s="463" t="str">
        <f t="shared" si="14"/>
        <v/>
      </c>
      <c r="F54" s="429"/>
      <c r="G54" s="430" t="s">
        <v>2</v>
      </c>
      <c r="H54" s="429"/>
      <c r="I54" s="431" t="s">
        <v>4</v>
      </c>
      <c r="J54" s="432" t="str">
        <f t="shared" si="17"/>
        <v/>
      </c>
      <c r="K54" s="464"/>
      <c r="L54" s="465">
        <f t="shared" si="18"/>
        <v>0</v>
      </c>
      <c r="M54" s="464"/>
      <c r="N54" s="465">
        <f t="shared" si="19"/>
        <v>0</v>
      </c>
      <c r="O54" s="464"/>
      <c r="P54" s="465">
        <f t="shared" si="20"/>
        <v>0</v>
      </c>
      <c r="Q54" s="464"/>
      <c r="R54" s="465">
        <f t="shared" si="21"/>
        <v>0</v>
      </c>
      <c r="S54" s="464"/>
      <c r="T54" s="465">
        <f t="shared" si="22"/>
        <v>0</v>
      </c>
      <c r="U54" s="464"/>
      <c r="V54" s="465">
        <f t="shared" si="23"/>
        <v>0</v>
      </c>
      <c r="W54" s="464"/>
      <c r="X54" s="465">
        <f t="shared" si="24"/>
        <v>0</v>
      </c>
      <c r="Y54" s="464"/>
      <c r="Z54" s="465">
        <f t="shared" si="25"/>
        <v>0</v>
      </c>
      <c r="AA54" s="464"/>
      <c r="AB54" s="465">
        <f t="shared" si="15"/>
        <v>0</v>
      </c>
      <c r="AC54" s="464"/>
      <c r="AD54" s="465">
        <f t="shared" si="16"/>
        <v>0</v>
      </c>
      <c r="AE54" s="434"/>
      <c r="AF54" s="459">
        <f t="shared" si="26"/>
        <v>0</v>
      </c>
      <c r="AG54" s="460">
        <f t="shared" si="27"/>
        <v>0</v>
      </c>
    </row>
    <row r="55" spans="1:33" s="416" customFormat="1" ht="21" customHeight="1" x14ac:dyDescent="0.2">
      <c r="A55" s="416" t="str">
        <f>IF(D55="","",MAX($A$48:$A54)+1)</f>
        <v/>
      </c>
      <c r="B55" s="461"/>
      <c r="C55" s="462"/>
      <c r="D55" s="427"/>
      <c r="E55" s="463" t="str">
        <f t="shared" si="14"/>
        <v/>
      </c>
      <c r="F55" s="429"/>
      <c r="G55" s="430" t="s">
        <v>2</v>
      </c>
      <c r="H55" s="429"/>
      <c r="I55" s="431" t="s">
        <v>4</v>
      </c>
      <c r="J55" s="432" t="str">
        <f t="shared" si="17"/>
        <v/>
      </c>
      <c r="K55" s="464"/>
      <c r="L55" s="465">
        <f t="shared" si="18"/>
        <v>0</v>
      </c>
      <c r="M55" s="464"/>
      <c r="N55" s="465">
        <f t="shared" si="19"/>
        <v>0</v>
      </c>
      <c r="O55" s="464"/>
      <c r="P55" s="465">
        <f t="shared" si="20"/>
        <v>0</v>
      </c>
      <c r="Q55" s="464"/>
      <c r="R55" s="465">
        <f t="shared" si="21"/>
        <v>0</v>
      </c>
      <c r="S55" s="464"/>
      <c r="T55" s="465">
        <f t="shared" si="22"/>
        <v>0</v>
      </c>
      <c r="U55" s="464"/>
      <c r="V55" s="465">
        <f t="shared" si="23"/>
        <v>0</v>
      </c>
      <c r="W55" s="464"/>
      <c r="X55" s="465">
        <f t="shared" si="24"/>
        <v>0</v>
      </c>
      <c r="Y55" s="464"/>
      <c r="Z55" s="465">
        <f t="shared" si="25"/>
        <v>0</v>
      </c>
      <c r="AA55" s="464"/>
      <c r="AB55" s="465">
        <f t="shared" si="15"/>
        <v>0</v>
      </c>
      <c r="AC55" s="464"/>
      <c r="AD55" s="465">
        <f t="shared" si="16"/>
        <v>0</v>
      </c>
      <c r="AE55" s="434"/>
      <c r="AF55" s="459">
        <f t="shared" si="26"/>
        <v>0</v>
      </c>
      <c r="AG55" s="460">
        <f t="shared" si="27"/>
        <v>0</v>
      </c>
    </row>
    <row r="56" spans="1:33" s="416" customFormat="1" ht="21" customHeight="1" x14ac:dyDescent="0.2">
      <c r="A56" s="416" t="str">
        <f>IF(D56="","",MAX($A$48:$A55)+1)</f>
        <v/>
      </c>
      <c r="B56" s="461"/>
      <c r="C56" s="462"/>
      <c r="D56" s="427"/>
      <c r="E56" s="463" t="str">
        <f t="shared" si="14"/>
        <v/>
      </c>
      <c r="F56" s="429"/>
      <c r="G56" s="430" t="s">
        <v>2</v>
      </c>
      <c r="H56" s="429"/>
      <c r="I56" s="431" t="s">
        <v>4</v>
      </c>
      <c r="J56" s="432" t="str">
        <f t="shared" si="17"/>
        <v/>
      </c>
      <c r="K56" s="464"/>
      <c r="L56" s="465">
        <f t="shared" si="18"/>
        <v>0</v>
      </c>
      <c r="M56" s="464"/>
      <c r="N56" s="465">
        <f t="shared" si="19"/>
        <v>0</v>
      </c>
      <c r="O56" s="464"/>
      <c r="P56" s="465">
        <f t="shared" si="20"/>
        <v>0</v>
      </c>
      <c r="Q56" s="464"/>
      <c r="R56" s="465">
        <f t="shared" si="21"/>
        <v>0</v>
      </c>
      <c r="S56" s="464"/>
      <c r="T56" s="465">
        <f t="shared" si="22"/>
        <v>0</v>
      </c>
      <c r="U56" s="464"/>
      <c r="V56" s="465">
        <f t="shared" si="23"/>
        <v>0</v>
      </c>
      <c r="W56" s="464"/>
      <c r="X56" s="465">
        <f t="shared" si="24"/>
        <v>0</v>
      </c>
      <c r="Y56" s="464"/>
      <c r="Z56" s="465">
        <f t="shared" si="25"/>
        <v>0</v>
      </c>
      <c r="AA56" s="464"/>
      <c r="AB56" s="465">
        <f t="shared" si="15"/>
        <v>0</v>
      </c>
      <c r="AC56" s="464"/>
      <c r="AD56" s="465">
        <f t="shared" si="16"/>
        <v>0</v>
      </c>
      <c r="AE56" s="434"/>
      <c r="AF56" s="459">
        <f t="shared" si="26"/>
        <v>0</v>
      </c>
      <c r="AG56" s="460">
        <f t="shared" si="27"/>
        <v>0</v>
      </c>
    </row>
    <row r="57" spans="1:33" s="416" customFormat="1" ht="21" customHeight="1" x14ac:dyDescent="0.2">
      <c r="A57" s="416" t="str">
        <f>IF(D57="","",MAX($A$48:$A56)+1)</f>
        <v/>
      </c>
      <c r="B57" s="461"/>
      <c r="C57" s="462"/>
      <c r="D57" s="427"/>
      <c r="E57" s="463" t="str">
        <f t="shared" si="14"/>
        <v/>
      </c>
      <c r="F57" s="429"/>
      <c r="G57" s="430" t="s">
        <v>2</v>
      </c>
      <c r="H57" s="429"/>
      <c r="I57" s="431" t="s">
        <v>4</v>
      </c>
      <c r="J57" s="432" t="str">
        <f>IF(AND(F57&lt;&gt;"",H57&lt;&gt;""),ROUNDDOWN(F57*H57/1000000,2),"")</f>
        <v/>
      </c>
      <c r="K57" s="464"/>
      <c r="L57" s="465">
        <f t="shared" si="18"/>
        <v>0</v>
      </c>
      <c r="M57" s="464"/>
      <c r="N57" s="465">
        <f t="shared" si="19"/>
        <v>0</v>
      </c>
      <c r="O57" s="464"/>
      <c r="P57" s="465">
        <f t="shared" si="20"/>
        <v>0</v>
      </c>
      <c r="Q57" s="464"/>
      <c r="R57" s="465">
        <f t="shared" si="21"/>
        <v>0</v>
      </c>
      <c r="S57" s="464"/>
      <c r="T57" s="465">
        <f t="shared" si="22"/>
        <v>0</v>
      </c>
      <c r="U57" s="464"/>
      <c r="V57" s="465">
        <f t="shared" si="23"/>
        <v>0</v>
      </c>
      <c r="W57" s="464"/>
      <c r="X57" s="465">
        <f t="shared" si="24"/>
        <v>0</v>
      </c>
      <c r="Y57" s="464"/>
      <c r="Z57" s="465">
        <f t="shared" si="25"/>
        <v>0</v>
      </c>
      <c r="AA57" s="464"/>
      <c r="AB57" s="465">
        <f t="shared" si="15"/>
        <v>0</v>
      </c>
      <c r="AC57" s="464"/>
      <c r="AD57" s="465">
        <f t="shared" si="16"/>
        <v>0</v>
      </c>
      <c r="AE57" s="434"/>
      <c r="AF57" s="459">
        <f t="shared" si="26"/>
        <v>0</v>
      </c>
      <c r="AG57" s="460">
        <f t="shared" si="27"/>
        <v>0</v>
      </c>
    </row>
    <row r="58" spans="1:33" s="416" customFormat="1" ht="21" customHeight="1" x14ac:dyDescent="0.2">
      <c r="A58" s="416" t="str">
        <f>IF(D58="","",MAX($A$48:$A57)+1)</f>
        <v/>
      </c>
      <c r="B58" s="461"/>
      <c r="C58" s="462"/>
      <c r="D58" s="427"/>
      <c r="E58" s="463" t="str">
        <f t="shared" si="14"/>
        <v/>
      </c>
      <c r="F58" s="429"/>
      <c r="G58" s="430" t="s">
        <v>2</v>
      </c>
      <c r="H58" s="429"/>
      <c r="I58" s="431" t="s">
        <v>4</v>
      </c>
      <c r="J58" s="432" t="str">
        <f t="shared" si="17"/>
        <v/>
      </c>
      <c r="K58" s="464"/>
      <c r="L58" s="465">
        <f t="shared" si="18"/>
        <v>0</v>
      </c>
      <c r="M58" s="464"/>
      <c r="N58" s="465">
        <f t="shared" si="19"/>
        <v>0</v>
      </c>
      <c r="O58" s="464"/>
      <c r="P58" s="465">
        <f t="shared" si="20"/>
        <v>0</v>
      </c>
      <c r="Q58" s="464"/>
      <c r="R58" s="465">
        <f t="shared" si="21"/>
        <v>0</v>
      </c>
      <c r="S58" s="464"/>
      <c r="T58" s="465">
        <f t="shared" si="22"/>
        <v>0</v>
      </c>
      <c r="U58" s="464"/>
      <c r="V58" s="465">
        <f t="shared" si="23"/>
        <v>0</v>
      </c>
      <c r="W58" s="464"/>
      <c r="X58" s="465">
        <f t="shared" si="24"/>
        <v>0</v>
      </c>
      <c r="Y58" s="464"/>
      <c r="Z58" s="465">
        <f t="shared" si="25"/>
        <v>0</v>
      </c>
      <c r="AA58" s="464"/>
      <c r="AB58" s="465">
        <f t="shared" si="15"/>
        <v>0</v>
      </c>
      <c r="AC58" s="464"/>
      <c r="AD58" s="465">
        <f t="shared" si="16"/>
        <v>0</v>
      </c>
      <c r="AE58" s="434"/>
      <c r="AF58" s="459">
        <f t="shared" si="26"/>
        <v>0</v>
      </c>
      <c r="AG58" s="460">
        <f t="shared" si="27"/>
        <v>0</v>
      </c>
    </row>
    <row r="59" spans="1:33" s="416" customFormat="1" ht="21" customHeight="1" x14ac:dyDescent="0.2">
      <c r="A59" s="416" t="str">
        <f>IF(D59="","",MAX($A$48:$A58)+1)</f>
        <v/>
      </c>
      <c r="B59" s="461"/>
      <c r="C59" s="462"/>
      <c r="D59" s="427"/>
      <c r="E59" s="463" t="str">
        <f t="shared" si="14"/>
        <v/>
      </c>
      <c r="F59" s="429"/>
      <c r="G59" s="430" t="s">
        <v>2</v>
      </c>
      <c r="H59" s="429"/>
      <c r="I59" s="431" t="s">
        <v>4</v>
      </c>
      <c r="J59" s="432" t="str">
        <f t="shared" si="17"/>
        <v/>
      </c>
      <c r="K59" s="464"/>
      <c r="L59" s="465">
        <f t="shared" si="18"/>
        <v>0</v>
      </c>
      <c r="M59" s="464"/>
      <c r="N59" s="465">
        <f t="shared" si="19"/>
        <v>0</v>
      </c>
      <c r="O59" s="464"/>
      <c r="P59" s="465">
        <f t="shared" si="20"/>
        <v>0</v>
      </c>
      <c r="Q59" s="464"/>
      <c r="R59" s="465">
        <f t="shared" si="21"/>
        <v>0</v>
      </c>
      <c r="S59" s="464"/>
      <c r="T59" s="465">
        <f t="shared" si="22"/>
        <v>0</v>
      </c>
      <c r="U59" s="464"/>
      <c r="V59" s="465">
        <f t="shared" si="23"/>
        <v>0</v>
      </c>
      <c r="W59" s="464"/>
      <c r="X59" s="465">
        <f t="shared" si="24"/>
        <v>0</v>
      </c>
      <c r="Y59" s="464"/>
      <c r="Z59" s="465">
        <f t="shared" si="25"/>
        <v>0</v>
      </c>
      <c r="AA59" s="464"/>
      <c r="AB59" s="465">
        <f t="shared" si="15"/>
        <v>0</v>
      </c>
      <c r="AC59" s="464"/>
      <c r="AD59" s="465">
        <f t="shared" si="16"/>
        <v>0</v>
      </c>
      <c r="AE59" s="434"/>
      <c r="AF59" s="459">
        <f t="shared" si="26"/>
        <v>0</v>
      </c>
      <c r="AG59" s="460">
        <f t="shared" si="27"/>
        <v>0</v>
      </c>
    </row>
    <row r="60" spans="1:33" s="416" customFormat="1" ht="21" customHeight="1" x14ac:dyDescent="0.2">
      <c r="A60" s="416" t="str">
        <f>IF(D60="","",MAX($A$48:$A59)+1)</f>
        <v/>
      </c>
      <c r="B60" s="461"/>
      <c r="C60" s="462"/>
      <c r="D60" s="427"/>
      <c r="E60" s="463" t="str">
        <f t="shared" si="14"/>
        <v/>
      </c>
      <c r="F60" s="429"/>
      <c r="G60" s="430" t="s">
        <v>2</v>
      </c>
      <c r="H60" s="429"/>
      <c r="I60" s="431" t="s">
        <v>4</v>
      </c>
      <c r="J60" s="432" t="str">
        <f t="shared" si="17"/>
        <v/>
      </c>
      <c r="K60" s="464"/>
      <c r="L60" s="465">
        <f t="shared" si="18"/>
        <v>0</v>
      </c>
      <c r="M60" s="464"/>
      <c r="N60" s="465">
        <f t="shared" si="19"/>
        <v>0</v>
      </c>
      <c r="O60" s="464"/>
      <c r="P60" s="465">
        <f t="shared" si="20"/>
        <v>0</v>
      </c>
      <c r="Q60" s="464"/>
      <c r="R60" s="465">
        <f t="shared" si="21"/>
        <v>0</v>
      </c>
      <c r="S60" s="464"/>
      <c r="T60" s="465">
        <f t="shared" si="22"/>
        <v>0</v>
      </c>
      <c r="U60" s="464"/>
      <c r="V60" s="465">
        <f t="shared" si="23"/>
        <v>0</v>
      </c>
      <c r="W60" s="464"/>
      <c r="X60" s="465">
        <f t="shared" si="24"/>
        <v>0</v>
      </c>
      <c r="Y60" s="464"/>
      <c r="Z60" s="465">
        <f t="shared" si="25"/>
        <v>0</v>
      </c>
      <c r="AA60" s="464"/>
      <c r="AB60" s="465">
        <f t="shared" si="15"/>
        <v>0</v>
      </c>
      <c r="AC60" s="464"/>
      <c r="AD60" s="465">
        <f t="shared" si="16"/>
        <v>0</v>
      </c>
      <c r="AE60" s="434"/>
      <c r="AF60" s="459">
        <f t="shared" si="26"/>
        <v>0</v>
      </c>
      <c r="AG60" s="460">
        <f t="shared" si="27"/>
        <v>0</v>
      </c>
    </row>
    <row r="61" spans="1:33" s="416" customFormat="1" ht="21" customHeight="1" x14ac:dyDescent="0.2">
      <c r="A61" s="416" t="str">
        <f>IF(D61="","",MAX($A$48:$A60)+1)</f>
        <v/>
      </c>
      <c r="B61" s="461"/>
      <c r="C61" s="462"/>
      <c r="D61" s="427"/>
      <c r="E61" s="463" t="str">
        <f t="shared" si="14"/>
        <v/>
      </c>
      <c r="F61" s="429"/>
      <c r="G61" s="430" t="s">
        <v>2</v>
      </c>
      <c r="H61" s="429"/>
      <c r="I61" s="431" t="s">
        <v>4</v>
      </c>
      <c r="J61" s="432" t="str">
        <f>IF(AND(F61&lt;&gt;"",H61&lt;&gt;""),ROUNDDOWN(F61*H61/1000000,2),"")</f>
        <v/>
      </c>
      <c r="K61" s="464"/>
      <c r="L61" s="465">
        <f t="shared" si="18"/>
        <v>0</v>
      </c>
      <c r="M61" s="464"/>
      <c r="N61" s="465">
        <f t="shared" si="19"/>
        <v>0</v>
      </c>
      <c r="O61" s="464"/>
      <c r="P61" s="465">
        <f t="shared" si="20"/>
        <v>0</v>
      </c>
      <c r="Q61" s="464"/>
      <c r="R61" s="465">
        <f t="shared" si="21"/>
        <v>0</v>
      </c>
      <c r="S61" s="464"/>
      <c r="T61" s="465">
        <f t="shared" si="22"/>
        <v>0</v>
      </c>
      <c r="U61" s="464"/>
      <c r="V61" s="465">
        <f t="shared" si="23"/>
        <v>0</v>
      </c>
      <c r="W61" s="464"/>
      <c r="X61" s="465">
        <f t="shared" si="24"/>
        <v>0</v>
      </c>
      <c r="Y61" s="464"/>
      <c r="Z61" s="465">
        <f t="shared" si="25"/>
        <v>0</v>
      </c>
      <c r="AA61" s="464"/>
      <c r="AB61" s="465">
        <f t="shared" si="15"/>
        <v>0</v>
      </c>
      <c r="AC61" s="464"/>
      <c r="AD61" s="465">
        <f t="shared" si="16"/>
        <v>0</v>
      </c>
      <c r="AE61" s="434"/>
      <c r="AF61" s="459">
        <f t="shared" si="26"/>
        <v>0</v>
      </c>
      <c r="AG61" s="460">
        <f t="shared" si="27"/>
        <v>0</v>
      </c>
    </row>
    <row r="62" spans="1:33" s="416" customFormat="1" ht="21" customHeight="1" x14ac:dyDescent="0.2">
      <c r="A62" s="416" t="str">
        <f>IF(D62="","",MAX($A$48:$A61)+1)</f>
        <v/>
      </c>
      <c r="B62" s="461"/>
      <c r="C62" s="462"/>
      <c r="D62" s="427"/>
      <c r="E62" s="463" t="str">
        <f t="shared" si="14"/>
        <v/>
      </c>
      <c r="F62" s="429"/>
      <c r="G62" s="430" t="s">
        <v>2</v>
      </c>
      <c r="H62" s="429"/>
      <c r="I62" s="431" t="s">
        <v>4</v>
      </c>
      <c r="J62" s="432" t="str">
        <f t="shared" si="17"/>
        <v/>
      </c>
      <c r="K62" s="464"/>
      <c r="L62" s="465">
        <f t="shared" si="18"/>
        <v>0</v>
      </c>
      <c r="M62" s="464"/>
      <c r="N62" s="465">
        <f t="shared" si="19"/>
        <v>0</v>
      </c>
      <c r="O62" s="464"/>
      <c r="P62" s="465">
        <f t="shared" si="20"/>
        <v>0</v>
      </c>
      <c r="Q62" s="464"/>
      <c r="R62" s="465">
        <f t="shared" si="21"/>
        <v>0</v>
      </c>
      <c r="S62" s="464"/>
      <c r="T62" s="465">
        <f t="shared" si="22"/>
        <v>0</v>
      </c>
      <c r="U62" s="464"/>
      <c r="V62" s="465">
        <f t="shared" si="23"/>
        <v>0</v>
      </c>
      <c r="W62" s="464"/>
      <c r="X62" s="465">
        <f t="shared" si="24"/>
        <v>0</v>
      </c>
      <c r="Y62" s="464"/>
      <c r="Z62" s="465">
        <f t="shared" si="25"/>
        <v>0</v>
      </c>
      <c r="AA62" s="464"/>
      <c r="AB62" s="465">
        <f t="shared" si="15"/>
        <v>0</v>
      </c>
      <c r="AC62" s="464"/>
      <c r="AD62" s="465">
        <f t="shared" si="16"/>
        <v>0</v>
      </c>
      <c r="AE62" s="434"/>
      <c r="AF62" s="459">
        <f t="shared" si="26"/>
        <v>0</v>
      </c>
      <c r="AG62" s="460">
        <f t="shared" si="27"/>
        <v>0</v>
      </c>
    </row>
    <row r="63" spans="1:33" s="416" customFormat="1" ht="21" customHeight="1" x14ac:dyDescent="0.2">
      <c r="A63" s="416" t="str">
        <f>IF(D63="","",MAX($A$48:$A62)+1)</f>
        <v/>
      </c>
      <c r="B63" s="461"/>
      <c r="C63" s="462"/>
      <c r="D63" s="427"/>
      <c r="E63" s="463" t="str">
        <f t="shared" si="14"/>
        <v/>
      </c>
      <c r="F63" s="429"/>
      <c r="G63" s="430" t="s">
        <v>2</v>
      </c>
      <c r="H63" s="429"/>
      <c r="I63" s="431" t="s">
        <v>4</v>
      </c>
      <c r="J63" s="432" t="str">
        <f t="shared" si="17"/>
        <v/>
      </c>
      <c r="K63" s="464"/>
      <c r="L63" s="465">
        <f t="shared" si="18"/>
        <v>0</v>
      </c>
      <c r="M63" s="464"/>
      <c r="N63" s="465">
        <f t="shared" si="19"/>
        <v>0</v>
      </c>
      <c r="O63" s="464"/>
      <c r="P63" s="465">
        <f t="shared" si="20"/>
        <v>0</v>
      </c>
      <c r="Q63" s="464"/>
      <c r="R63" s="465">
        <f t="shared" si="21"/>
        <v>0</v>
      </c>
      <c r="S63" s="464"/>
      <c r="T63" s="465">
        <f t="shared" si="22"/>
        <v>0</v>
      </c>
      <c r="U63" s="464"/>
      <c r="V63" s="465">
        <f t="shared" si="23"/>
        <v>0</v>
      </c>
      <c r="W63" s="464"/>
      <c r="X63" s="465">
        <f t="shared" si="24"/>
        <v>0</v>
      </c>
      <c r="Y63" s="464"/>
      <c r="Z63" s="465">
        <f t="shared" si="25"/>
        <v>0</v>
      </c>
      <c r="AA63" s="464"/>
      <c r="AB63" s="465">
        <f t="shared" si="15"/>
        <v>0</v>
      </c>
      <c r="AC63" s="464"/>
      <c r="AD63" s="465">
        <f t="shared" si="16"/>
        <v>0</v>
      </c>
      <c r="AE63" s="434"/>
      <c r="AF63" s="459">
        <f t="shared" si="26"/>
        <v>0</v>
      </c>
      <c r="AG63" s="460">
        <f t="shared" si="27"/>
        <v>0</v>
      </c>
    </row>
    <row r="64" spans="1:33" s="416" customFormat="1" ht="21" customHeight="1" x14ac:dyDescent="0.2">
      <c r="A64" s="416" t="str">
        <f>IF(D64="","",MAX($A$48:$A63)+1)</f>
        <v/>
      </c>
      <c r="B64" s="461"/>
      <c r="C64" s="462"/>
      <c r="D64" s="427"/>
      <c r="E64" s="463" t="str">
        <f t="shared" si="14"/>
        <v/>
      </c>
      <c r="F64" s="429"/>
      <c r="G64" s="430" t="s">
        <v>2</v>
      </c>
      <c r="H64" s="429"/>
      <c r="I64" s="431" t="s">
        <v>4</v>
      </c>
      <c r="J64" s="432" t="str">
        <f t="shared" si="17"/>
        <v/>
      </c>
      <c r="K64" s="464"/>
      <c r="L64" s="465">
        <f t="shared" si="18"/>
        <v>0</v>
      </c>
      <c r="M64" s="464"/>
      <c r="N64" s="465">
        <f t="shared" si="19"/>
        <v>0</v>
      </c>
      <c r="O64" s="464"/>
      <c r="P64" s="465">
        <f t="shared" si="20"/>
        <v>0</v>
      </c>
      <c r="Q64" s="464"/>
      <c r="R64" s="465">
        <f t="shared" si="21"/>
        <v>0</v>
      </c>
      <c r="S64" s="464"/>
      <c r="T64" s="465">
        <f t="shared" si="22"/>
        <v>0</v>
      </c>
      <c r="U64" s="464"/>
      <c r="V64" s="465">
        <f t="shared" si="23"/>
        <v>0</v>
      </c>
      <c r="W64" s="464"/>
      <c r="X64" s="465">
        <f t="shared" si="24"/>
        <v>0</v>
      </c>
      <c r="Y64" s="464"/>
      <c r="Z64" s="465">
        <f t="shared" si="25"/>
        <v>0</v>
      </c>
      <c r="AA64" s="464"/>
      <c r="AB64" s="465">
        <f t="shared" si="15"/>
        <v>0</v>
      </c>
      <c r="AC64" s="464"/>
      <c r="AD64" s="465">
        <f t="shared" si="16"/>
        <v>0</v>
      </c>
      <c r="AE64" s="434"/>
      <c r="AF64" s="459">
        <f t="shared" si="26"/>
        <v>0</v>
      </c>
      <c r="AG64" s="460">
        <f t="shared" si="27"/>
        <v>0</v>
      </c>
    </row>
    <row r="65" spans="1:33" s="416" customFormat="1" ht="21" customHeight="1" x14ac:dyDescent="0.2">
      <c r="A65" s="416" t="str">
        <f>IF(D65="","",MAX($A$48:$A64)+1)</f>
        <v/>
      </c>
      <c r="B65" s="461"/>
      <c r="C65" s="462"/>
      <c r="D65" s="427"/>
      <c r="E65" s="463" t="str">
        <f t="shared" si="14"/>
        <v/>
      </c>
      <c r="F65" s="429"/>
      <c r="G65" s="430" t="s">
        <v>2</v>
      </c>
      <c r="H65" s="429"/>
      <c r="I65" s="431" t="s">
        <v>4</v>
      </c>
      <c r="J65" s="432" t="str">
        <f t="shared" si="17"/>
        <v/>
      </c>
      <c r="K65" s="464"/>
      <c r="L65" s="465">
        <f t="shared" si="18"/>
        <v>0</v>
      </c>
      <c r="M65" s="464"/>
      <c r="N65" s="465">
        <f t="shared" si="19"/>
        <v>0</v>
      </c>
      <c r="O65" s="464"/>
      <c r="P65" s="465">
        <f t="shared" si="20"/>
        <v>0</v>
      </c>
      <c r="Q65" s="464"/>
      <c r="R65" s="465">
        <f t="shared" si="21"/>
        <v>0</v>
      </c>
      <c r="S65" s="464"/>
      <c r="T65" s="465">
        <f t="shared" si="22"/>
        <v>0</v>
      </c>
      <c r="U65" s="464"/>
      <c r="V65" s="465">
        <f t="shared" si="23"/>
        <v>0</v>
      </c>
      <c r="W65" s="464"/>
      <c r="X65" s="465">
        <f t="shared" si="24"/>
        <v>0</v>
      </c>
      <c r="Y65" s="464"/>
      <c r="Z65" s="465">
        <f t="shared" si="25"/>
        <v>0</v>
      </c>
      <c r="AA65" s="464"/>
      <c r="AB65" s="465">
        <f t="shared" si="15"/>
        <v>0</v>
      </c>
      <c r="AC65" s="464"/>
      <c r="AD65" s="465">
        <f t="shared" si="16"/>
        <v>0</v>
      </c>
      <c r="AE65" s="434"/>
      <c r="AF65" s="459">
        <f t="shared" si="26"/>
        <v>0</v>
      </c>
      <c r="AG65" s="460">
        <f t="shared" si="27"/>
        <v>0</v>
      </c>
    </row>
    <row r="66" spans="1:33" s="416" customFormat="1" ht="21" customHeight="1" x14ac:dyDescent="0.2">
      <c r="A66" s="416" t="str">
        <f>IF(D66="","",MAX($A$48:$A65)+1)</f>
        <v/>
      </c>
      <c r="B66" s="461"/>
      <c r="C66" s="462"/>
      <c r="D66" s="427"/>
      <c r="E66" s="463" t="str">
        <f t="shared" si="14"/>
        <v/>
      </c>
      <c r="F66" s="429"/>
      <c r="G66" s="430" t="s">
        <v>2</v>
      </c>
      <c r="H66" s="429"/>
      <c r="I66" s="431" t="s">
        <v>4</v>
      </c>
      <c r="J66" s="432" t="str">
        <f>IF(AND(F66&lt;&gt;"",H66&lt;&gt;""),ROUNDDOWN(F66*H66/1000000,2),"")</f>
        <v/>
      </c>
      <c r="K66" s="464"/>
      <c r="L66" s="465">
        <f t="shared" si="18"/>
        <v>0</v>
      </c>
      <c r="M66" s="464"/>
      <c r="N66" s="465">
        <f t="shared" si="19"/>
        <v>0</v>
      </c>
      <c r="O66" s="464"/>
      <c r="P66" s="465">
        <f t="shared" si="20"/>
        <v>0</v>
      </c>
      <c r="Q66" s="464"/>
      <c r="R66" s="465">
        <f t="shared" si="21"/>
        <v>0</v>
      </c>
      <c r="S66" s="464"/>
      <c r="T66" s="465">
        <f t="shared" si="22"/>
        <v>0</v>
      </c>
      <c r="U66" s="464"/>
      <c r="V66" s="465">
        <f t="shared" si="23"/>
        <v>0</v>
      </c>
      <c r="W66" s="464"/>
      <c r="X66" s="465">
        <f t="shared" si="24"/>
        <v>0</v>
      </c>
      <c r="Y66" s="464"/>
      <c r="Z66" s="465">
        <f t="shared" si="25"/>
        <v>0</v>
      </c>
      <c r="AA66" s="464"/>
      <c r="AB66" s="465">
        <f t="shared" si="15"/>
        <v>0</v>
      </c>
      <c r="AC66" s="464"/>
      <c r="AD66" s="465">
        <f t="shared" si="16"/>
        <v>0</v>
      </c>
      <c r="AE66" s="434"/>
      <c r="AF66" s="459">
        <f t="shared" si="26"/>
        <v>0</v>
      </c>
      <c r="AG66" s="460">
        <f t="shared" si="27"/>
        <v>0</v>
      </c>
    </row>
    <row r="67" spans="1:33" s="416" customFormat="1" ht="21" customHeight="1" x14ac:dyDescent="0.2">
      <c r="A67" s="416" t="str">
        <f>IF(D67="","",MAX($A$48:$A66)+1)</f>
        <v/>
      </c>
      <c r="B67" s="461"/>
      <c r="C67" s="462"/>
      <c r="D67" s="427"/>
      <c r="E67" s="463" t="str">
        <f t="shared" si="14"/>
        <v/>
      </c>
      <c r="F67" s="429"/>
      <c r="G67" s="430" t="s">
        <v>2</v>
      </c>
      <c r="H67" s="429"/>
      <c r="I67" s="431" t="s">
        <v>4</v>
      </c>
      <c r="J67" s="432" t="str">
        <f>IF(AND(F67&lt;&gt;"",H67&lt;&gt;""),ROUNDDOWN(F67*H67/1000000,2),"")</f>
        <v/>
      </c>
      <c r="K67" s="464"/>
      <c r="L67" s="465">
        <f t="shared" si="18"/>
        <v>0</v>
      </c>
      <c r="M67" s="464"/>
      <c r="N67" s="465">
        <f t="shared" si="19"/>
        <v>0</v>
      </c>
      <c r="O67" s="464"/>
      <c r="P67" s="465">
        <f t="shared" si="20"/>
        <v>0</v>
      </c>
      <c r="Q67" s="464"/>
      <c r="R67" s="465">
        <f t="shared" si="21"/>
        <v>0</v>
      </c>
      <c r="S67" s="464"/>
      <c r="T67" s="465">
        <f t="shared" si="22"/>
        <v>0</v>
      </c>
      <c r="U67" s="464"/>
      <c r="V67" s="465">
        <f t="shared" si="23"/>
        <v>0</v>
      </c>
      <c r="W67" s="464"/>
      <c r="X67" s="465">
        <f t="shared" si="24"/>
        <v>0</v>
      </c>
      <c r="Y67" s="464"/>
      <c r="Z67" s="465">
        <f t="shared" si="25"/>
        <v>0</v>
      </c>
      <c r="AA67" s="464"/>
      <c r="AB67" s="465">
        <f t="shared" si="15"/>
        <v>0</v>
      </c>
      <c r="AC67" s="464"/>
      <c r="AD67" s="465">
        <f t="shared" si="16"/>
        <v>0</v>
      </c>
      <c r="AE67" s="434"/>
      <c r="AF67" s="459">
        <f t="shared" si="26"/>
        <v>0</v>
      </c>
      <c r="AG67" s="460">
        <f t="shared" si="27"/>
        <v>0</v>
      </c>
    </row>
    <row r="68" spans="1:33" s="416" customFormat="1" ht="21" customHeight="1" thickBot="1" x14ac:dyDescent="0.25">
      <c r="A68" s="416" t="str">
        <f>IF(D68="","",MAX($A$48:$A67)+1)</f>
        <v/>
      </c>
      <c r="B68" s="466"/>
      <c r="C68" s="467"/>
      <c r="D68" s="437"/>
      <c r="E68" s="468" t="str">
        <f t="shared" si="14"/>
        <v/>
      </c>
      <c r="F68" s="439"/>
      <c r="G68" s="440" t="s">
        <v>2</v>
      </c>
      <c r="H68" s="439"/>
      <c r="I68" s="441" t="s">
        <v>4</v>
      </c>
      <c r="J68" s="442" t="str">
        <f>IF(AND(F68&lt;&gt;"",H68&lt;&gt;""),ROUNDDOWN(F68*H68/1000000,2),"")</f>
        <v/>
      </c>
      <c r="K68" s="469"/>
      <c r="L68" s="470">
        <f t="shared" si="18"/>
        <v>0</v>
      </c>
      <c r="M68" s="469"/>
      <c r="N68" s="470">
        <f t="shared" si="19"/>
        <v>0</v>
      </c>
      <c r="O68" s="469"/>
      <c r="P68" s="470">
        <f t="shared" si="20"/>
        <v>0</v>
      </c>
      <c r="Q68" s="469"/>
      <c r="R68" s="470">
        <f t="shared" si="21"/>
        <v>0</v>
      </c>
      <c r="S68" s="469"/>
      <c r="T68" s="470">
        <f t="shared" si="22"/>
        <v>0</v>
      </c>
      <c r="U68" s="469"/>
      <c r="V68" s="470">
        <f t="shared" si="23"/>
        <v>0</v>
      </c>
      <c r="W68" s="469"/>
      <c r="X68" s="470">
        <f t="shared" si="24"/>
        <v>0</v>
      </c>
      <c r="Y68" s="469"/>
      <c r="Z68" s="470">
        <f t="shared" si="25"/>
        <v>0</v>
      </c>
      <c r="AA68" s="469"/>
      <c r="AB68" s="470">
        <f t="shared" si="15"/>
        <v>0</v>
      </c>
      <c r="AC68" s="469"/>
      <c r="AD68" s="470">
        <f t="shared" si="16"/>
        <v>0</v>
      </c>
      <c r="AE68" s="434"/>
      <c r="AF68" s="425">
        <f t="shared" si="26"/>
        <v>0</v>
      </c>
      <c r="AG68" s="471">
        <f t="shared" si="27"/>
        <v>0</v>
      </c>
    </row>
    <row r="69" spans="1:33" s="387" customFormat="1" ht="21" customHeight="1" thickTop="1" x14ac:dyDescent="0.2">
      <c r="B69" s="964" t="s">
        <v>6</v>
      </c>
      <c r="C69" s="964"/>
      <c r="D69" s="964"/>
      <c r="E69" s="964"/>
      <c r="F69" s="964"/>
      <c r="G69" s="964"/>
      <c r="H69" s="964"/>
      <c r="I69" s="964"/>
      <c r="J69" s="964"/>
      <c r="K69" s="446">
        <f t="shared" ref="K69:AD69" si="28">SUM(K49:K68)</f>
        <v>0</v>
      </c>
      <c r="L69" s="447">
        <f t="shared" si="28"/>
        <v>0</v>
      </c>
      <c r="M69" s="446">
        <f t="shared" si="28"/>
        <v>0</v>
      </c>
      <c r="N69" s="447">
        <f t="shared" si="28"/>
        <v>0</v>
      </c>
      <c r="O69" s="446">
        <f t="shared" si="28"/>
        <v>0</v>
      </c>
      <c r="P69" s="447">
        <f t="shared" si="28"/>
        <v>0</v>
      </c>
      <c r="Q69" s="446">
        <f t="shared" si="28"/>
        <v>0</v>
      </c>
      <c r="R69" s="447">
        <f t="shared" si="28"/>
        <v>0</v>
      </c>
      <c r="S69" s="446">
        <f t="shared" si="28"/>
        <v>0</v>
      </c>
      <c r="T69" s="447">
        <f t="shared" si="28"/>
        <v>0</v>
      </c>
      <c r="U69" s="446">
        <f t="shared" si="28"/>
        <v>0</v>
      </c>
      <c r="V69" s="447">
        <f t="shared" si="28"/>
        <v>0</v>
      </c>
      <c r="W69" s="446">
        <f t="shared" si="28"/>
        <v>0</v>
      </c>
      <c r="X69" s="447">
        <f t="shared" si="28"/>
        <v>0</v>
      </c>
      <c r="Y69" s="446">
        <f t="shared" si="28"/>
        <v>0</v>
      </c>
      <c r="Z69" s="447">
        <f t="shared" si="28"/>
        <v>0</v>
      </c>
      <c r="AA69" s="446">
        <f t="shared" si="28"/>
        <v>0</v>
      </c>
      <c r="AB69" s="447">
        <f t="shared" si="28"/>
        <v>0</v>
      </c>
      <c r="AC69" s="446">
        <f t="shared" si="28"/>
        <v>0</v>
      </c>
      <c r="AD69" s="447">
        <f t="shared" si="28"/>
        <v>0</v>
      </c>
      <c r="AE69" s="424"/>
      <c r="AF69" s="472">
        <f>SUM(AF49:AF68)</f>
        <v>0</v>
      </c>
      <c r="AG69" s="473">
        <f>SUM(AG49:AG68)</f>
        <v>0</v>
      </c>
    </row>
    <row r="70" spans="1:33" s="387" customFormat="1" ht="19.5" customHeight="1" x14ac:dyDescent="0.2">
      <c r="B70" s="474" t="s">
        <v>98</v>
      </c>
      <c r="C70" s="403"/>
      <c r="D70" s="403"/>
      <c r="E70" s="403"/>
      <c r="F70" s="475"/>
      <c r="G70" s="475"/>
      <c r="H70" s="475"/>
      <c r="I70" s="476"/>
      <c r="J70" s="476"/>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row>
    <row r="71" spans="1:33" s="387" customFormat="1" ht="22.5" customHeight="1" thickBot="1" x14ac:dyDescent="0.25">
      <c r="B71" s="965" t="s">
        <v>47</v>
      </c>
      <c r="C71" s="965"/>
      <c r="D71" s="965"/>
      <c r="E71" s="965"/>
      <c r="F71" s="965"/>
      <c r="G71" s="965"/>
      <c r="H71" s="965"/>
      <c r="I71" s="965"/>
      <c r="J71" s="478" t="s">
        <v>48</v>
      </c>
      <c r="K71" s="479" t="s">
        <v>52</v>
      </c>
      <c r="L71" s="480" t="s">
        <v>99</v>
      </c>
      <c r="M71" s="479" t="s">
        <v>52</v>
      </c>
      <c r="N71" s="480" t="s">
        <v>99</v>
      </c>
      <c r="O71" s="479" t="s">
        <v>52</v>
      </c>
      <c r="P71" s="480" t="s">
        <v>99</v>
      </c>
      <c r="Q71" s="479" t="s">
        <v>52</v>
      </c>
      <c r="R71" s="480" t="s">
        <v>99</v>
      </c>
      <c r="S71" s="479" t="s">
        <v>52</v>
      </c>
      <c r="T71" s="480" t="s">
        <v>99</v>
      </c>
      <c r="U71" s="479" t="s">
        <v>52</v>
      </c>
      <c r="V71" s="480" t="s">
        <v>99</v>
      </c>
      <c r="W71" s="479" t="s">
        <v>52</v>
      </c>
      <c r="X71" s="480" t="s">
        <v>99</v>
      </c>
      <c r="Y71" s="479" t="s">
        <v>52</v>
      </c>
      <c r="Z71" s="480" t="s">
        <v>99</v>
      </c>
      <c r="AA71" s="479" t="s">
        <v>52</v>
      </c>
      <c r="AB71" s="480" t="s">
        <v>99</v>
      </c>
      <c r="AC71" s="479" t="s">
        <v>52</v>
      </c>
      <c r="AD71" s="480" t="s">
        <v>99</v>
      </c>
      <c r="AE71" s="481"/>
      <c r="AF71" s="966" t="s">
        <v>59</v>
      </c>
      <c r="AG71" s="966"/>
    </row>
    <row r="72" spans="1:33" s="387" customFormat="1" ht="20.25" customHeight="1" thickTop="1" x14ac:dyDescent="0.2">
      <c r="B72" s="967" t="s">
        <v>49</v>
      </c>
      <c r="C72" s="967"/>
      <c r="D72" s="967"/>
      <c r="E72" s="967"/>
      <c r="F72" s="967"/>
      <c r="G72" s="967"/>
      <c r="H72" s="967"/>
      <c r="I72" s="967"/>
      <c r="J72" s="482">
        <v>30000</v>
      </c>
      <c r="K72" s="483">
        <f>IF(OR(L44="",L69=""),"",SUM(SUMIF($E$19:$E$43,$B$72,L19:L43),SUMIF($E$49:$E$68,$B$72,L49:L68)))</f>
        <v>0</v>
      </c>
      <c r="L72" s="484">
        <f>IF(K72="","",$J$72*K72)</f>
        <v>0</v>
      </c>
      <c r="M72" s="483">
        <f>IF(OR(N44="",N69=""),"",SUM(SUMIF($E$19:$E$43,$B$72,N19:N43),SUMIF($E$49:$E$68,$B$72,N49:N68)))</f>
        <v>0</v>
      </c>
      <c r="N72" s="484">
        <f>IF(M72="","",$J$72*M72)</f>
        <v>0</v>
      </c>
      <c r="O72" s="483">
        <f>IF(OR(P44="",P69=""),"",SUM(SUMIF($E$19:$E$43,$B$72,P19:P43),SUMIF($E$49:$E$68,$B$72,P49:P68)))</f>
        <v>0</v>
      </c>
      <c r="P72" s="484">
        <f>IF(O72="","",$J$72*O72)</f>
        <v>0</v>
      </c>
      <c r="Q72" s="483">
        <f>IF(OR(R44="",R69=""),"",SUM(SUMIF($E$19:$E$43,$B$72,R19:R43),SUMIF($E$49:$E$68,$B$72,R49:R68)))</f>
        <v>0</v>
      </c>
      <c r="R72" s="484">
        <f>IF(Q72="","",$J$72*Q72)</f>
        <v>0</v>
      </c>
      <c r="S72" s="483">
        <f>IF(OR(T44="",T69=""),"",SUM(SUMIF($E$19:$E$43,$B$72,T19:T43),SUMIF($E$49:$E$68,$B$72,T49:T68)))</f>
        <v>0</v>
      </c>
      <c r="T72" s="484">
        <f>IF(S72="","",$J$72*S72)</f>
        <v>0</v>
      </c>
      <c r="U72" s="483">
        <f>IF(OR(V44="",V69=""),"",SUM(SUMIF($E$19:$E$43,$B$72,V19:V43),SUMIF($E$49:$E$68,$B$72,V49:V68)))</f>
        <v>0</v>
      </c>
      <c r="V72" s="484">
        <f>IF(U72="","",$J$72*U72)</f>
        <v>0</v>
      </c>
      <c r="W72" s="483">
        <f>IF(OR(X44="",X69=""),"",SUM(SUMIF($E$19:$E$43,$B$72,X19:X43),SUMIF($E$49:$E$68,$B$72,X49:X68)))</f>
        <v>0</v>
      </c>
      <c r="X72" s="484">
        <f>IF(W72="","",$J$72*W72)</f>
        <v>0</v>
      </c>
      <c r="Y72" s="483">
        <f>IF(OR(Z44="",Z69=""),"",SUM(SUMIF($E$19:$E$43,$B$72,Z19:Z43),SUMIF($E$49:$E$68,$B$72,Z49:Z68)))</f>
        <v>0</v>
      </c>
      <c r="Z72" s="484">
        <f>IF(Y72="","",$J$72*Y72)</f>
        <v>0</v>
      </c>
      <c r="AA72" s="483">
        <f>IF(OR(AB44="",AB69=""),"",SUM(SUMIF($E$19:$E$43,$B$72,AB19:AB43),SUMIF($E$49:$E$68,$B$72,AB49:AB68)))</f>
        <v>0</v>
      </c>
      <c r="AB72" s="484">
        <f>IF(AA72="","",$J$72*AA72)</f>
        <v>0</v>
      </c>
      <c r="AC72" s="483">
        <f>IF(OR(AD44="",AD69=""),"",SUM(SUMIF($E$19:$E$43,$B$72,AD19:AD43),SUMIF($E$49:$E$68,$B$72,AD49:AD68)))</f>
        <v>0</v>
      </c>
      <c r="AD72" s="484">
        <f>IF(AC72="","",$J$72*AC72)</f>
        <v>0</v>
      </c>
      <c r="AE72" s="477"/>
      <c r="AF72" s="485" t="s">
        <v>49</v>
      </c>
      <c r="AG72" s="486">
        <f>SUM(K72*$K$8,M72*$M$8,O72*$O$8,Q72*$Q$8,S72*$S$8,U72*$U$8,W72*$W$8,Y72*$Y$8,AA72*$AA$8,AC72*$AC$8)</f>
        <v>0</v>
      </c>
    </row>
    <row r="73" spans="1:33" s="387" customFormat="1" ht="20.25" customHeight="1" x14ac:dyDescent="0.2">
      <c r="B73" s="974" t="s">
        <v>50</v>
      </c>
      <c r="C73" s="974"/>
      <c r="D73" s="974"/>
      <c r="E73" s="974"/>
      <c r="F73" s="974"/>
      <c r="G73" s="974"/>
      <c r="H73" s="974"/>
      <c r="I73" s="974"/>
      <c r="J73" s="487">
        <v>20000</v>
      </c>
      <c r="K73" s="488">
        <f>IF(OR(L44="",L69=""),"",SUM(SUMIF($E$19:$E$43,$B$73,L19:L43),SUMIF($E$49:$E$68,$B$73,L49:L68)))</f>
        <v>0</v>
      </c>
      <c r="L73" s="489">
        <f>IF(K73="","",$J$73*K73)</f>
        <v>0</v>
      </c>
      <c r="M73" s="488">
        <f>IF(OR(N44="",N69=""),"",SUM(SUMIF($E$19:$E$43,$B$73,N19:N43),SUMIF($E$49:$E$68,$B$73,N49:N68)))</f>
        <v>0</v>
      </c>
      <c r="N73" s="489">
        <f>IF(M73="","",$J$73*M73)</f>
        <v>0</v>
      </c>
      <c r="O73" s="488">
        <f>IF(OR(P44="",P69=""),"",SUM(SUMIF($E$19:$E$43,$B$73,P19:P43),SUMIF($E$49:$E$68,$B$73,P49:P68)))</f>
        <v>0</v>
      </c>
      <c r="P73" s="489">
        <f>IF(O73="","",$J$73*O73)</f>
        <v>0</v>
      </c>
      <c r="Q73" s="488">
        <f>IF(OR(R44="",R69=""),"",SUM(SUMIF($E$19:$E$43,$B$73,R19:R43),SUMIF($E$49:$E$68,$B$73,R49:R68)))</f>
        <v>0</v>
      </c>
      <c r="R73" s="489">
        <f>IF(Q73="","",$J$73*Q73)</f>
        <v>0</v>
      </c>
      <c r="S73" s="488">
        <f>IF(OR(T44="",T69=""),"",SUM(SUMIF($E$19:$E$43,$B$73,T19:T43),SUMIF($E$49:$E$68,$B$73,T49:T68)))</f>
        <v>0</v>
      </c>
      <c r="T73" s="489">
        <f>IF(S73="","",$J$73*S73)</f>
        <v>0</v>
      </c>
      <c r="U73" s="488">
        <f>IF(OR(V44="",V69=""),"",SUM(SUMIF($E$19:$E$43,$B$73,V19:V43),SUMIF($E$49:$E$68,$B$73,V49:V68)))</f>
        <v>0</v>
      </c>
      <c r="V73" s="489">
        <f>IF(U73="","",$J$73*U73)</f>
        <v>0</v>
      </c>
      <c r="W73" s="488">
        <f>IF(OR(X44="",X69=""),"",SUM(SUMIF($E$19:$E$43,$B$73,X19:X43),SUMIF($E$49:$E$68,$B$73,X49:X68)))</f>
        <v>0</v>
      </c>
      <c r="X73" s="489">
        <f>IF(W73="","",$J$73*W73)</f>
        <v>0</v>
      </c>
      <c r="Y73" s="488">
        <f>IF(OR(Z44="",Z69=""),"",SUM(SUMIF($E$19:$E$43,$B$73,Z19:Z43),SUMIF($E$49:$E$68,$B$73,Z49:Z68)))</f>
        <v>0</v>
      </c>
      <c r="Z73" s="489">
        <f>IF(Y73="","",$J$73*Y73)</f>
        <v>0</v>
      </c>
      <c r="AA73" s="488">
        <f>IF(OR(AB44="",AB69=""),"",SUM(SUMIF($E$19:$E$43,$B$73,AB19:AB43),SUMIF($E$49:$E$68,$B$73,AB49:AB68)))</f>
        <v>0</v>
      </c>
      <c r="AB73" s="489">
        <f>IF(AA73="","",$J$73*AA73)</f>
        <v>0</v>
      </c>
      <c r="AC73" s="488">
        <f>IF(OR(AD44="",AD69=""),"",SUM(SUMIF($E$19:$E$43,$B$73,AD19:AD43),SUMIF($E$49:$E$68,$B$73,AD49:AD68)))</f>
        <v>0</v>
      </c>
      <c r="AD73" s="489">
        <f>IF(AC73="","",$J$73*AC73)</f>
        <v>0</v>
      </c>
      <c r="AE73" s="477"/>
      <c r="AF73" s="490" t="s">
        <v>50</v>
      </c>
      <c r="AG73" s="491">
        <f>SUM(K73*$K$8,M73*$M$8,O73*$O$8,Q73*$Q$8,S73*$S$8,U73*$U$8,W73*$W$8,Y73*$Y$8,AA73*$AA$8,AC73*$AC$8)</f>
        <v>0</v>
      </c>
    </row>
    <row r="74" spans="1:33" s="387" customFormat="1" ht="12.75" customHeight="1" x14ac:dyDescent="0.2">
      <c r="B74" s="403"/>
      <c r="C74" s="403"/>
      <c r="D74" s="403"/>
      <c r="E74" s="403"/>
      <c r="F74" s="475"/>
      <c r="G74" s="475"/>
      <c r="H74" s="475"/>
      <c r="I74" s="476"/>
      <c r="J74" s="476"/>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row>
    <row r="75" spans="1:33" s="387" customFormat="1" ht="15" customHeight="1" x14ac:dyDescent="0.2">
      <c r="B75" s="492"/>
      <c r="C75" s="492"/>
      <c r="D75" s="492"/>
      <c r="E75" s="492"/>
      <c r="F75" s="492"/>
      <c r="G75" s="492"/>
      <c r="H75" s="492"/>
      <c r="I75" s="492"/>
      <c r="J75" s="492"/>
      <c r="K75" s="493"/>
      <c r="L75" s="493"/>
      <c r="M75" s="493"/>
      <c r="N75" s="493"/>
      <c r="O75" s="493"/>
      <c r="P75" s="493"/>
      <c r="Q75" s="493"/>
      <c r="R75" s="493"/>
      <c r="S75" s="493"/>
      <c r="T75" s="493"/>
      <c r="U75" s="493"/>
      <c r="V75" s="493"/>
      <c r="W75" s="493"/>
      <c r="X75" s="493"/>
      <c r="Y75" s="493"/>
      <c r="Z75" s="493"/>
      <c r="AA75" s="493"/>
      <c r="AB75" s="493"/>
      <c r="AC75" s="493"/>
      <c r="AD75" s="493"/>
      <c r="AE75" s="424"/>
      <c r="AF75" s="494"/>
      <c r="AG75" s="494"/>
    </row>
    <row r="76" spans="1:33" ht="23.25" customHeight="1" x14ac:dyDescent="0.25">
      <c r="B76" s="945" t="s">
        <v>0</v>
      </c>
      <c r="C76" s="945"/>
      <c r="D76" s="975" t="s">
        <v>117</v>
      </c>
      <c r="E76" s="976"/>
      <c r="F76" s="976"/>
      <c r="G76" s="976"/>
      <c r="H76" s="976"/>
      <c r="I76" s="976"/>
      <c r="J76" s="977"/>
      <c r="K76" s="386"/>
      <c r="L76" s="383"/>
      <c r="M76" s="383"/>
      <c r="N76" s="383"/>
      <c r="O76" s="383"/>
      <c r="P76" s="383"/>
      <c r="Q76" s="383"/>
      <c r="R76" s="383"/>
      <c r="S76" s="383"/>
      <c r="T76" s="383"/>
      <c r="U76" s="383"/>
      <c r="V76" s="383"/>
      <c r="W76" s="383"/>
      <c r="X76" s="383"/>
      <c r="Y76" s="383"/>
      <c r="Z76" s="383"/>
      <c r="AA76" s="383"/>
      <c r="AB76" s="383"/>
      <c r="AC76" s="383"/>
      <c r="AD76" s="383"/>
      <c r="AE76" s="395"/>
      <c r="AF76" s="494"/>
      <c r="AG76" s="494"/>
    </row>
    <row r="77" spans="1:33" ht="21.75" customHeight="1" x14ac:dyDescent="0.2">
      <c r="B77" s="949" t="str">
        <f>IF(COUNTIF(E79:E88,"err")&gt;0,"グレードと一致しない型番があります。財団掲載型番を確認して下さい。","")</f>
        <v/>
      </c>
      <c r="C77" s="949"/>
      <c r="D77" s="949"/>
      <c r="E77" s="949"/>
      <c r="F77" s="949"/>
      <c r="G77" s="949"/>
      <c r="H77" s="949"/>
      <c r="I77" s="949"/>
      <c r="J77" s="949"/>
      <c r="K77" s="408" t="s">
        <v>13</v>
      </c>
      <c r="L77" s="383"/>
      <c r="M77" s="383"/>
      <c r="N77" s="383"/>
      <c r="O77" s="383"/>
      <c r="P77" s="383"/>
      <c r="Q77" s="383"/>
      <c r="R77" s="383"/>
      <c r="S77" s="383"/>
      <c r="T77" s="383"/>
      <c r="U77" s="383"/>
      <c r="V77" s="383"/>
      <c r="W77" s="383"/>
      <c r="X77" s="383"/>
      <c r="Y77" s="383"/>
      <c r="Z77" s="383"/>
      <c r="AA77" s="383"/>
      <c r="AB77" s="383"/>
      <c r="AC77" s="383"/>
      <c r="AD77" s="383"/>
      <c r="AE77" s="395"/>
      <c r="AF77" s="383"/>
      <c r="AG77" s="383"/>
    </row>
    <row r="78" spans="1:33" s="409" customFormat="1" ht="25.5" customHeight="1" thickBot="1" x14ac:dyDescent="0.25">
      <c r="B78" s="958" t="s">
        <v>1</v>
      </c>
      <c r="C78" s="959"/>
      <c r="D78" s="410" t="s">
        <v>171</v>
      </c>
      <c r="E78" s="411" t="s">
        <v>51</v>
      </c>
      <c r="F78" s="961" t="s">
        <v>16</v>
      </c>
      <c r="G78" s="961"/>
      <c r="H78" s="961"/>
      <c r="I78" s="959"/>
      <c r="J78" s="411" t="s">
        <v>3</v>
      </c>
      <c r="K78" s="412" t="s">
        <v>44</v>
      </c>
      <c r="L78" s="411" t="s">
        <v>5</v>
      </c>
      <c r="M78" s="412" t="s">
        <v>44</v>
      </c>
      <c r="N78" s="411" t="s">
        <v>5</v>
      </c>
      <c r="O78" s="412" t="s">
        <v>44</v>
      </c>
      <c r="P78" s="411" t="s">
        <v>5</v>
      </c>
      <c r="Q78" s="412" t="s">
        <v>44</v>
      </c>
      <c r="R78" s="411" t="s">
        <v>5</v>
      </c>
      <c r="S78" s="412" t="s">
        <v>44</v>
      </c>
      <c r="T78" s="411" t="s">
        <v>5</v>
      </c>
      <c r="U78" s="412" t="s">
        <v>44</v>
      </c>
      <c r="V78" s="411" t="s">
        <v>5</v>
      </c>
      <c r="W78" s="412" t="s">
        <v>44</v>
      </c>
      <c r="X78" s="411" t="s">
        <v>5</v>
      </c>
      <c r="Y78" s="412" t="s">
        <v>44</v>
      </c>
      <c r="Z78" s="411" t="s">
        <v>5</v>
      </c>
      <c r="AA78" s="412" t="s">
        <v>44</v>
      </c>
      <c r="AB78" s="411" t="s">
        <v>5</v>
      </c>
      <c r="AC78" s="412" t="s">
        <v>44</v>
      </c>
      <c r="AD78" s="411" t="s">
        <v>5</v>
      </c>
      <c r="AE78" s="413"/>
      <c r="AF78" s="414" t="s">
        <v>55</v>
      </c>
      <c r="AG78" s="415" t="s">
        <v>56</v>
      </c>
    </row>
    <row r="79" spans="1:33" s="416" customFormat="1" ht="21" customHeight="1" thickTop="1" x14ac:dyDescent="0.2">
      <c r="A79" s="416" t="str">
        <f>IF(D79="","",MAX($A$78:$A78)+1)</f>
        <v/>
      </c>
      <c r="B79" s="970"/>
      <c r="C79" s="971"/>
      <c r="D79" s="495"/>
      <c r="E79" s="496" t="str">
        <f>IF(D79="","",IF(LEFT(D79,1)&amp;RIGHT(D79,1)&lt;&gt;"W5","err",LEFT(D79,1)&amp;RIGHT(D79,1)))</f>
        <v/>
      </c>
      <c r="F79" s="419"/>
      <c r="G79" s="420" t="s">
        <v>2</v>
      </c>
      <c r="H79" s="419"/>
      <c r="I79" s="421" t="s">
        <v>4</v>
      </c>
      <c r="J79" s="497" t="str">
        <f>IF(AND(F79&lt;&gt;"",H79&lt;&gt;""),ROUNDDOWN(F79*H79/1000000,2),"")</f>
        <v/>
      </c>
      <c r="K79" s="423"/>
      <c r="L79" s="422">
        <f t="shared" ref="L79:L88" si="29">IF(AND($J79&lt;&gt;"",K79&lt;&gt;""),$J79*K79,0)</f>
        <v>0</v>
      </c>
      <c r="M79" s="423"/>
      <c r="N79" s="422">
        <f t="shared" ref="N79:N88" si="30">IF(AND($J79&lt;&gt;"",M79&lt;&gt;""),$J79*M79,0)</f>
        <v>0</v>
      </c>
      <c r="O79" s="423"/>
      <c r="P79" s="422">
        <f t="shared" ref="P79:P88" si="31">IF(AND($J79&lt;&gt;"",O79&lt;&gt;""),$J79*O79,0)</f>
        <v>0</v>
      </c>
      <c r="Q79" s="423"/>
      <c r="R79" s="422">
        <f t="shared" ref="R79:R88" si="32">IF(AND($J79&lt;&gt;"",Q79&lt;&gt;""),$J79*Q79,0)</f>
        <v>0</v>
      </c>
      <c r="S79" s="423"/>
      <c r="T79" s="422">
        <f t="shared" ref="T79:T88" si="33">IF(AND($J79&lt;&gt;"",S79&lt;&gt;""),$J79*S79,0)</f>
        <v>0</v>
      </c>
      <c r="U79" s="423"/>
      <c r="V79" s="422">
        <f t="shared" ref="V79:V88" si="34">IF(AND($J79&lt;&gt;"",U79&lt;&gt;""),$J79*U79,0)</f>
        <v>0</v>
      </c>
      <c r="W79" s="423"/>
      <c r="X79" s="422">
        <f t="shared" ref="X79:X88" si="35">IF(AND($J79&lt;&gt;"",W79&lt;&gt;""),$J79*W79,0)</f>
        <v>0</v>
      </c>
      <c r="Y79" s="423"/>
      <c r="Z79" s="422">
        <f t="shared" ref="Z79:Z88" si="36">IF(AND($J79&lt;&gt;"",Y79&lt;&gt;""),$J79*Y79,0)</f>
        <v>0</v>
      </c>
      <c r="AA79" s="423"/>
      <c r="AB79" s="422">
        <f t="shared" ref="AB79:AB88" si="37">IF(AND($J79&lt;&gt;"",AA79&lt;&gt;""),$J79*AA79,0)</f>
        <v>0</v>
      </c>
      <c r="AC79" s="423"/>
      <c r="AD79" s="422">
        <f t="shared" ref="AD79:AD88" si="38">IF(AND($J79&lt;&gt;"",AC79&lt;&gt;""),$J79*AC79,0)</f>
        <v>0</v>
      </c>
      <c r="AE79" s="424"/>
      <c r="AF79" s="459">
        <f>SUM(K79*$K$8,M79*$M$8,O79*$O$8,Q79*$Q$8,S79*$S$8,U79*$U$8,W79*$W$8,Y79*$Y$8,AA79*$AA$8,AC79*$AC$8)</f>
        <v>0</v>
      </c>
      <c r="AG79" s="460">
        <f>SUM(L79*$K$8,N79*$M$8,P79*$O$8,R79*$Q$8,T79*$S$8,V79*$U$8,X79*$W$8,Z79*$Y$8,AB79*$AA$8,AD79*$AC$8)</f>
        <v>0</v>
      </c>
    </row>
    <row r="80" spans="1:33" s="416" customFormat="1" ht="21" customHeight="1" x14ac:dyDescent="0.2">
      <c r="A80" s="416" t="str">
        <f>IF(D80="","",MAX($A$78:$A79)+1)</f>
        <v/>
      </c>
      <c r="B80" s="972"/>
      <c r="C80" s="973"/>
      <c r="D80" s="498"/>
      <c r="E80" s="499" t="str">
        <f t="shared" ref="E80:E88" si="39">IF(D80="","",IF(LEFT(D80,1)&amp;RIGHT(D80,1)&lt;&gt;"W5","err",LEFT(D80,1)&amp;RIGHT(D80,1)))</f>
        <v/>
      </c>
      <c r="F80" s="429"/>
      <c r="G80" s="430" t="s">
        <v>2</v>
      </c>
      <c r="H80" s="429"/>
      <c r="I80" s="431" t="s">
        <v>4</v>
      </c>
      <c r="J80" s="500" t="str">
        <f t="shared" ref="J80:J88" si="40">IF(AND(F80&lt;&gt;"",H80&lt;&gt;""),ROUNDDOWN(F80*H80/1000000,2),"")</f>
        <v/>
      </c>
      <c r="K80" s="433"/>
      <c r="L80" s="432">
        <f t="shared" si="29"/>
        <v>0</v>
      </c>
      <c r="M80" s="433"/>
      <c r="N80" s="432">
        <f t="shared" si="30"/>
        <v>0</v>
      </c>
      <c r="O80" s="433"/>
      <c r="P80" s="432">
        <f t="shared" si="31"/>
        <v>0</v>
      </c>
      <c r="Q80" s="433"/>
      <c r="R80" s="432">
        <f t="shared" si="32"/>
        <v>0</v>
      </c>
      <c r="S80" s="433"/>
      <c r="T80" s="432">
        <f t="shared" si="33"/>
        <v>0</v>
      </c>
      <c r="U80" s="433"/>
      <c r="V80" s="432">
        <f t="shared" si="34"/>
        <v>0</v>
      </c>
      <c r="W80" s="433"/>
      <c r="X80" s="432">
        <f t="shared" si="35"/>
        <v>0</v>
      </c>
      <c r="Y80" s="433"/>
      <c r="Z80" s="432">
        <f t="shared" si="36"/>
        <v>0</v>
      </c>
      <c r="AA80" s="433"/>
      <c r="AB80" s="432">
        <f t="shared" si="37"/>
        <v>0</v>
      </c>
      <c r="AC80" s="433"/>
      <c r="AD80" s="432">
        <f t="shared" si="38"/>
        <v>0</v>
      </c>
      <c r="AE80" s="434"/>
      <c r="AF80" s="459">
        <f t="shared" ref="AF80:AG88" si="41">SUM(K80*$K$8,M80*$M$8,O80*$O$8,Q80*$Q$8,S80*$S$8,U80*$U$8,W80*$W$8,Y80*$Y$8,AA80*$AA$8,AC80*$AC$8)</f>
        <v>0</v>
      </c>
      <c r="AG80" s="460">
        <f t="shared" si="41"/>
        <v>0</v>
      </c>
    </row>
    <row r="81" spans="1:33" s="416" customFormat="1" ht="21" customHeight="1" x14ac:dyDescent="0.2">
      <c r="A81" s="416" t="str">
        <f>IF(D81="","",MAX($A$78:$A80)+1)</f>
        <v/>
      </c>
      <c r="B81" s="972"/>
      <c r="C81" s="973"/>
      <c r="D81" s="498"/>
      <c r="E81" s="499" t="str">
        <f t="shared" si="39"/>
        <v/>
      </c>
      <c r="F81" s="429"/>
      <c r="G81" s="430" t="s">
        <v>2</v>
      </c>
      <c r="H81" s="429"/>
      <c r="I81" s="431" t="s">
        <v>4</v>
      </c>
      <c r="J81" s="500" t="str">
        <f t="shared" si="40"/>
        <v/>
      </c>
      <c r="K81" s="433"/>
      <c r="L81" s="432">
        <f t="shared" si="29"/>
        <v>0</v>
      </c>
      <c r="M81" s="433"/>
      <c r="N81" s="432">
        <f t="shared" si="30"/>
        <v>0</v>
      </c>
      <c r="O81" s="433"/>
      <c r="P81" s="432">
        <f t="shared" si="31"/>
        <v>0</v>
      </c>
      <c r="Q81" s="433"/>
      <c r="R81" s="432">
        <f t="shared" si="32"/>
        <v>0</v>
      </c>
      <c r="S81" s="433"/>
      <c r="T81" s="432">
        <f t="shared" si="33"/>
        <v>0</v>
      </c>
      <c r="U81" s="433"/>
      <c r="V81" s="432">
        <f t="shared" si="34"/>
        <v>0</v>
      </c>
      <c r="W81" s="433"/>
      <c r="X81" s="432">
        <f t="shared" si="35"/>
        <v>0</v>
      </c>
      <c r="Y81" s="433"/>
      <c r="Z81" s="432">
        <f t="shared" si="36"/>
        <v>0</v>
      </c>
      <c r="AA81" s="433"/>
      <c r="AB81" s="432">
        <f t="shared" si="37"/>
        <v>0</v>
      </c>
      <c r="AC81" s="433"/>
      <c r="AD81" s="432">
        <f t="shared" si="38"/>
        <v>0</v>
      </c>
      <c r="AE81" s="434"/>
      <c r="AF81" s="459">
        <f t="shared" si="41"/>
        <v>0</v>
      </c>
      <c r="AG81" s="460">
        <f t="shared" si="41"/>
        <v>0</v>
      </c>
    </row>
    <row r="82" spans="1:33" s="416" customFormat="1" ht="21" customHeight="1" x14ac:dyDescent="0.2">
      <c r="A82" s="416" t="str">
        <f>IF(D82="","",MAX($A$78:$A81)+1)</f>
        <v/>
      </c>
      <c r="B82" s="972"/>
      <c r="C82" s="973"/>
      <c r="D82" s="498"/>
      <c r="E82" s="499" t="str">
        <f t="shared" si="39"/>
        <v/>
      </c>
      <c r="F82" s="429"/>
      <c r="G82" s="430" t="s">
        <v>2</v>
      </c>
      <c r="H82" s="429"/>
      <c r="I82" s="431" t="s">
        <v>4</v>
      </c>
      <c r="J82" s="500" t="str">
        <f t="shared" si="40"/>
        <v/>
      </c>
      <c r="K82" s="433"/>
      <c r="L82" s="432">
        <f t="shared" si="29"/>
        <v>0</v>
      </c>
      <c r="M82" s="433"/>
      <c r="N82" s="432">
        <f t="shared" si="30"/>
        <v>0</v>
      </c>
      <c r="O82" s="433"/>
      <c r="P82" s="432">
        <f t="shared" si="31"/>
        <v>0</v>
      </c>
      <c r="Q82" s="433"/>
      <c r="R82" s="432">
        <f t="shared" si="32"/>
        <v>0</v>
      </c>
      <c r="S82" s="433"/>
      <c r="T82" s="432">
        <f t="shared" si="33"/>
        <v>0</v>
      </c>
      <c r="U82" s="433"/>
      <c r="V82" s="432">
        <f t="shared" si="34"/>
        <v>0</v>
      </c>
      <c r="W82" s="433"/>
      <c r="X82" s="432">
        <f t="shared" si="35"/>
        <v>0</v>
      </c>
      <c r="Y82" s="433"/>
      <c r="Z82" s="432">
        <f t="shared" si="36"/>
        <v>0</v>
      </c>
      <c r="AA82" s="433"/>
      <c r="AB82" s="432">
        <f t="shared" si="37"/>
        <v>0</v>
      </c>
      <c r="AC82" s="433"/>
      <c r="AD82" s="432">
        <f t="shared" si="38"/>
        <v>0</v>
      </c>
      <c r="AE82" s="434"/>
      <c r="AF82" s="459">
        <f t="shared" si="41"/>
        <v>0</v>
      </c>
      <c r="AG82" s="460">
        <f t="shared" si="41"/>
        <v>0</v>
      </c>
    </row>
    <row r="83" spans="1:33" s="416" customFormat="1" ht="21" customHeight="1" x14ac:dyDescent="0.2">
      <c r="A83" s="416" t="str">
        <f>IF(D83="","",MAX($A$78:$A82)+1)</f>
        <v/>
      </c>
      <c r="B83" s="972"/>
      <c r="C83" s="973"/>
      <c r="D83" s="498"/>
      <c r="E83" s="499" t="str">
        <f t="shared" si="39"/>
        <v/>
      </c>
      <c r="F83" s="429"/>
      <c r="G83" s="430" t="s">
        <v>2</v>
      </c>
      <c r="H83" s="429"/>
      <c r="I83" s="431" t="s">
        <v>4</v>
      </c>
      <c r="J83" s="500" t="str">
        <f t="shared" si="40"/>
        <v/>
      </c>
      <c r="K83" s="433"/>
      <c r="L83" s="432">
        <f t="shared" si="29"/>
        <v>0</v>
      </c>
      <c r="M83" s="433"/>
      <c r="N83" s="432">
        <f t="shared" si="30"/>
        <v>0</v>
      </c>
      <c r="O83" s="433"/>
      <c r="P83" s="432">
        <f t="shared" si="31"/>
        <v>0</v>
      </c>
      <c r="Q83" s="433"/>
      <c r="R83" s="432">
        <f t="shared" si="32"/>
        <v>0</v>
      </c>
      <c r="S83" s="433"/>
      <c r="T83" s="432">
        <f t="shared" si="33"/>
        <v>0</v>
      </c>
      <c r="U83" s="433"/>
      <c r="V83" s="432">
        <f t="shared" si="34"/>
        <v>0</v>
      </c>
      <c r="W83" s="433"/>
      <c r="X83" s="432">
        <f t="shared" si="35"/>
        <v>0</v>
      </c>
      <c r="Y83" s="433"/>
      <c r="Z83" s="432">
        <f t="shared" si="36"/>
        <v>0</v>
      </c>
      <c r="AA83" s="433"/>
      <c r="AB83" s="432">
        <f t="shared" si="37"/>
        <v>0</v>
      </c>
      <c r="AC83" s="433"/>
      <c r="AD83" s="432">
        <f t="shared" si="38"/>
        <v>0</v>
      </c>
      <c r="AE83" s="434"/>
      <c r="AF83" s="459">
        <f t="shared" si="41"/>
        <v>0</v>
      </c>
      <c r="AG83" s="460">
        <f t="shared" si="41"/>
        <v>0</v>
      </c>
    </row>
    <row r="84" spans="1:33" s="416" customFormat="1" ht="21" customHeight="1" x14ac:dyDescent="0.2">
      <c r="A84" s="416" t="str">
        <f>IF(D84="","",MAX($A$78:$A83)+1)</f>
        <v/>
      </c>
      <c r="B84" s="972"/>
      <c r="C84" s="973"/>
      <c r="D84" s="498"/>
      <c r="E84" s="499" t="str">
        <f t="shared" si="39"/>
        <v/>
      </c>
      <c r="F84" s="429"/>
      <c r="G84" s="430" t="s">
        <v>2</v>
      </c>
      <c r="H84" s="429"/>
      <c r="I84" s="431" t="s">
        <v>4</v>
      </c>
      <c r="J84" s="500" t="str">
        <f t="shared" si="40"/>
        <v/>
      </c>
      <c r="K84" s="433"/>
      <c r="L84" s="432">
        <f t="shared" si="29"/>
        <v>0</v>
      </c>
      <c r="M84" s="433"/>
      <c r="N84" s="432">
        <f t="shared" si="30"/>
        <v>0</v>
      </c>
      <c r="O84" s="433"/>
      <c r="P84" s="432">
        <f t="shared" si="31"/>
        <v>0</v>
      </c>
      <c r="Q84" s="433"/>
      <c r="R84" s="432">
        <f t="shared" si="32"/>
        <v>0</v>
      </c>
      <c r="S84" s="433"/>
      <c r="T84" s="432">
        <f t="shared" si="33"/>
        <v>0</v>
      </c>
      <c r="U84" s="433"/>
      <c r="V84" s="432">
        <f t="shared" si="34"/>
        <v>0</v>
      </c>
      <c r="W84" s="433"/>
      <c r="X84" s="432">
        <f t="shared" si="35"/>
        <v>0</v>
      </c>
      <c r="Y84" s="433"/>
      <c r="Z84" s="432">
        <f t="shared" si="36"/>
        <v>0</v>
      </c>
      <c r="AA84" s="433"/>
      <c r="AB84" s="432">
        <f t="shared" si="37"/>
        <v>0</v>
      </c>
      <c r="AC84" s="433"/>
      <c r="AD84" s="432">
        <f t="shared" si="38"/>
        <v>0</v>
      </c>
      <c r="AE84" s="434"/>
      <c r="AF84" s="459">
        <f t="shared" si="41"/>
        <v>0</v>
      </c>
      <c r="AG84" s="460">
        <f t="shared" si="41"/>
        <v>0</v>
      </c>
    </row>
    <row r="85" spans="1:33" s="416" customFormat="1" ht="21" customHeight="1" x14ac:dyDescent="0.2">
      <c r="A85" s="416" t="str">
        <f>IF(D85="","",MAX($A$78:$A84)+1)</f>
        <v/>
      </c>
      <c r="B85" s="972"/>
      <c r="C85" s="973"/>
      <c r="D85" s="498"/>
      <c r="E85" s="499" t="str">
        <f t="shared" si="39"/>
        <v/>
      </c>
      <c r="F85" s="429"/>
      <c r="G85" s="430" t="s">
        <v>2</v>
      </c>
      <c r="H85" s="429"/>
      <c r="I85" s="431" t="s">
        <v>4</v>
      </c>
      <c r="J85" s="500" t="str">
        <f t="shared" si="40"/>
        <v/>
      </c>
      <c r="K85" s="433"/>
      <c r="L85" s="432">
        <f t="shared" si="29"/>
        <v>0</v>
      </c>
      <c r="M85" s="433"/>
      <c r="N85" s="432">
        <f t="shared" si="30"/>
        <v>0</v>
      </c>
      <c r="O85" s="433"/>
      <c r="P85" s="432">
        <f t="shared" si="31"/>
        <v>0</v>
      </c>
      <c r="Q85" s="433"/>
      <c r="R85" s="432">
        <f t="shared" si="32"/>
        <v>0</v>
      </c>
      <c r="S85" s="433"/>
      <c r="T85" s="432">
        <f t="shared" si="33"/>
        <v>0</v>
      </c>
      <c r="U85" s="433"/>
      <c r="V85" s="432">
        <f t="shared" si="34"/>
        <v>0</v>
      </c>
      <c r="W85" s="433"/>
      <c r="X85" s="432">
        <f t="shared" si="35"/>
        <v>0</v>
      </c>
      <c r="Y85" s="433"/>
      <c r="Z85" s="432">
        <f t="shared" si="36"/>
        <v>0</v>
      </c>
      <c r="AA85" s="433"/>
      <c r="AB85" s="432">
        <f t="shared" si="37"/>
        <v>0</v>
      </c>
      <c r="AC85" s="433"/>
      <c r="AD85" s="432">
        <f t="shared" si="38"/>
        <v>0</v>
      </c>
      <c r="AE85" s="434"/>
      <c r="AF85" s="459">
        <f t="shared" si="41"/>
        <v>0</v>
      </c>
      <c r="AG85" s="460">
        <f t="shared" si="41"/>
        <v>0</v>
      </c>
    </row>
    <row r="86" spans="1:33" s="416" customFormat="1" ht="21" customHeight="1" x14ac:dyDescent="0.2">
      <c r="A86" s="416" t="str">
        <f>IF(D86="","",MAX($A$78:$A85)+1)</f>
        <v/>
      </c>
      <c r="B86" s="972"/>
      <c r="C86" s="973"/>
      <c r="D86" s="498"/>
      <c r="E86" s="499" t="str">
        <f t="shared" si="39"/>
        <v/>
      </c>
      <c r="F86" s="429"/>
      <c r="G86" s="430" t="s">
        <v>2</v>
      </c>
      <c r="H86" s="429"/>
      <c r="I86" s="431" t="s">
        <v>4</v>
      </c>
      <c r="J86" s="500" t="str">
        <f t="shared" si="40"/>
        <v/>
      </c>
      <c r="K86" s="433"/>
      <c r="L86" s="432">
        <f t="shared" si="29"/>
        <v>0</v>
      </c>
      <c r="M86" s="433"/>
      <c r="N86" s="432">
        <f t="shared" si="30"/>
        <v>0</v>
      </c>
      <c r="O86" s="433"/>
      <c r="P86" s="432">
        <f t="shared" si="31"/>
        <v>0</v>
      </c>
      <c r="Q86" s="433"/>
      <c r="R86" s="432">
        <f t="shared" si="32"/>
        <v>0</v>
      </c>
      <c r="S86" s="433"/>
      <c r="T86" s="432">
        <f t="shared" si="33"/>
        <v>0</v>
      </c>
      <c r="U86" s="433"/>
      <c r="V86" s="432">
        <f t="shared" si="34"/>
        <v>0</v>
      </c>
      <c r="W86" s="433"/>
      <c r="X86" s="432">
        <f t="shared" si="35"/>
        <v>0</v>
      </c>
      <c r="Y86" s="433"/>
      <c r="Z86" s="432">
        <f t="shared" si="36"/>
        <v>0</v>
      </c>
      <c r="AA86" s="433"/>
      <c r="AB86" s="432">
        <f t="shared" si="37"/>
        <v>0</v>
      </c>
      <c r="AC86" s="433"/>
      <c r="AD86" s="432">
        <f t="shared" si="38"/>
        <v>0</v>
      </c>
      <c r="AE86" s="434"/>
      <c r="AF86" s="459">
        <f t="shared" si="41"/>
        <v>0</v>
      </c>
      <c r="AG86" s="460">
        <f t="shared" si="41"/>
        <v>0</v>
      </c>
    </row>
    <row r="87" spans="1:33" s="416" customFormat="1" ht="21" customHeight="1" x14ac:dyDescent="0.2">
      <c r="A87" s="416" t="str">
        <f>IF(D87="","",MAX($A$78:$A86)+1)</f>
        <v/>
      </c>
      <c r="B87" s="972"/>
      <c r="C87" s="973"/>
      <c r="D87" s="498"/>
      <c r="E87" s="499" t="str">
        <f t="shared" si="39"/>
        <v/>
      </c>
      <c r="F87" s="429"/>
      <c r="G87" s="430" t="s">
        <v>2</v>
      </c>
      <c r="H87" s="429"/>
      <c r="I87" s="431" t="s">
        <v>4</v>
      </c>
      <c r="J87" s="500" t="str">
        <f t="shared" si="40"/>
        <v/>
      </c>
      <c r="K87" s="433"/>
      <c r="L87" s="432">
        <f t="shared" si="29"/>
        <v>0</v>
      </c>
      <c r="M87" s="433"/>
      <c r="N87" s="432">
        <f t="shared" si="30"/>
        <v>0</v>
      </c>
      <c r="O87" s="433"/>
      <c r="P87" s="432">
        <f t="shared" si="31"/>
        <v>0</v>
      </c>
      <c r="Q87" s="433"/>
      <c r="R87" s="432">
        <f t="shared" si="32"/>
        <v>0</v>
      </c>
      <c r="S87" s="433"/>
      <c r="T87" s="432">
        <f t="shared" si="33"/>
        <v>0</v>
      </c>
      <c r="U87" s="433"/>
      <c r="V87" s="432">
        <f t="shared" si="34"/>
        <v>0</v>
      </c>
      <c r="W87" s="433"/>
      <c r="X87" s="432">
        <f t="shared" si="35"/>
        <v>0</v>
      </c>
      <c r="Y87" s="433"/>
      <c r="Z87" s="432">
        <f t="shared" si="36"/>
        <v>0</v>
      </c>
      <c r="AA87" s="433"/>
      <c r="AB87" s="432">
        <f t="shared" si="37"/>
        <v>0</v>
      </c>
      <c r="AC87" s="433"/>
      <c r="AD87" s="432">
        <f t="shared" si="38"/>
        <v>0</v>
      </c>
      <c r="AE87" s="434"/>
      <c r="AF87" s="459">
        <f t="shared" si="41"/>
        <v>0</v>
      </c>
      <c r="AG87" s="460">
        <f t="shared" si="41"/>
        <v>0</v>
      </c>
    </row>
    <row r="88" spans="1:33" s="416" customFormat="1" ht="21" customHeight="1" thickBot="1" x14ac:dyDescent="0.25">
      <c r="A88" s="416" t="str">
        <f>IF(D88="","",MAX($A$78:$A87)+1)</f>
        <v/>
      </c>
      <c r="B88" s="981"/>
      <c r="C88" s="982"/>
      <c r="D88" s="501"/>
      <c r="E88" s="502" t="str">
        <f t="shared" si="39"/>
        <v/>
      </c>
      <c r="F88" s="439"/>
      <c r="G88" s="440" t="s">
        <v>2</v>
      </c>
      <c r="H88" s="439"/>
      <c r="I88" s="441" t="s">
        <v>4</v>
      </c>
      <c r="J88" s="503" t="str">
        <f t="shared" si="40"/>
        <v/>
      </c>
      <c r="K88" s="443"/>
      <c r="L88" s="442">
        <f t="shared" si="29"/>
        <v>0</v>
      </c>
      <c r="M88" s="443"/>
      <c r="N88" s="442">
        <f t="shared" si="30"/>
        <v>0</v>
      </c>
      <c r="O88" s="443"/>
      <c r="P88" s="442">
        <f t="shared" si="31"/>
        <v>0</v>
      </c>
      <c r="Q88" s="443"/>
      <c r="R88" s="442">
        <f t="shared" si="32"/>
        <v>0</v>
      </c>
      <c r="S88" s="443"/>
      <c r="T88" s="442">
        <f t="shared" si="33"/>
        <v>0</v>
      </c>
      <c r="U88" s="443"/>
      <c r="V88" s="442">
        <f t="shared" si="34"/>
        <v>0</v>
      </c>
      <c r="W88" s="443"/>
      <c r="X88" s="442">
        <f t="shared" si="35"/>
        <v>0</v>
      </c>
      <c r="Y88" s="443"/>
      <c r="Z88" s="442">
        <f t="shared" si="36"/>
        <v>0</v>
      </c>
      <c r="AA88" s="443"/>
      <c r="AB88" s="442">
        <f t="shared" si="37"/>
        <v>0</v>
      </c>
      <c r="AC88" s="443"/>
      <c r="AD88" s="442">
        <f t="shared" si="38"/>
        <v>0</v>
      </c>
      <c r="AE88" s="434"/>
      <c r="AF88" s="504">
        <f t="shared" si="41"/>
        <v>0</v>
      </c>
      <c r="AG88" s="445">
        <f t="shared" si="41"/>
        <v>0</v>
      </c>
    </row>
    <row r="89" spans="1:33" s="387" customFormat="1" ht="21" customHeight="1" thickTop="1" x14ac:dyDescent="0.2">
      <c r="B89" s="964" t="s">
        <v>6</v>
      </c>
      <c r="C89" s="964"/>
      <c r="D89" s="964"/>
      <c r="E89" s="964"/>
      <c r="F89" s="964"/>
      <c r="G89" s="964"/>
      <c r="H89" s="964"/>
      <c r="I89" s="964"/>
      <c r="J89" s="964"/>
      <c r="K89" s="446">
        <f t="shared" ref="K89:AD89" si="42">SUM(K79:K88)</f>
        <v>0</v>
      </c>
      <c r="L89" s="447">
        <f t="shared" si="42"/>
        <v>0</v>
      </c>
      <c r="M89" s="446">
        <f t="shared" si="42"/>
        <v>0</v>
      </c>
      <c r="N89" s="447">
        <f t="shared" si="42"/>
        <v>0</v>
      </c>
      <c r="O89" s="446">
        <f t="shared" si="42"/>
        <v>0</v>
      </c>
      <c r="P89" s="447">
        <f t="shared" si="42"/>
        <v>0</v>
      </c>
      <c r="Q89" s="446">
        <f t="shared" si="42"/>
        <v>0</v>
      </c>
      <c r="R89" s="447">
        <f t="shared" si="42"/>
        <v>0</v>
      </c>
      <c r="S89" s="446">
        <f t="shared" si="42"/>
        <v>0</v>
      </c>
      <c r="T89" s="447">
        <f t="shared" si="42"/>
        <v>0</v>
      </c>
      <c r="U89" s="446">
        <f t="shared" si="42"/>
        <v>0</v>
      </c>
      <c r="V89" s="447">
        <f t="shared" si="42"/>
        <v>0</v>
      </c>
      <c r="W89" s="446">
        <f t="shared" si="42"/>
        <v>0</v>
      </c>
      <c r="X89" s="447">
        <f t="shared" si="42"/>
        <v>0</v>
      </c>
      <c r="Y89" s="446">
        <f t="shared" si="42"/>
        <v>0</v>
      </c>
      <c r="Z89" s="447">
        <f t="shared" si="42"/>
        <v>0</v>
      </c>
      <c r="AA89" s="446">
        <f t="shared" si="42"/>
        <v>0</v>
      </c>
      <c r="AB89" s="447">
        <f t="shared" si="42"/>
        <v>0</v>
      </c>
      <c r="AC89" s="446">
        <f t="shared" si="42"/>
        <v>0</v>
      </c>
      <c r="AD89" s="447">
        <f t="shared" si="42"/>
        <v>0</v>
      </c>
      <c r="AE89" s="424"/>
      <c r="AF89" s="446">
        <f>SUM(AF79:AF88)</f>
        <v>0</v>
      </c>
      <c r="AG89" s="448">
        <f>SUM(AG79:AG88)</f>
        <v>0</v>
      </c>
    </row>
    <row r="90" spans="1:33" s="396" customFormat="1" ht="15" customHeight="1" x14ac:dyDescent="0.2">
      <c r="B90" s="449"/>
      <c r="C90" s="449"/>
      <c r="D90" s="449"/>
      <c r="E90" s="449"/>
      <c r="F90" s="449"/>
      <c r="G90" s="449"/>
      <c r="H90" s="449"/>
      <c r="I90" s="449"/>
      <c r="J90" s="449"/>
      <c r="K90" s="395"/>
      <c r="L90" s="450"/>
      <c r="M90" s="395"/>
      <c r="N90" s="450"/>
      <c r="O90" s="395"/>
      <c r="P90" s="450"/>
      <c r="Q90" s="395"/>
      <c r="R90" s="450"/>
      <c r="S90" s="395"/>
      <c r="T90" s="450"/>
      <c r="U90" s="395"/>
      <c r="V90" s="450"/>
      <c r="W90" s="395"/>
      <c r="X90" s="450"/>
      <c r="Y90" s="395"/>
      <c r="Z90" s="450"/>
      <c r="AA90" s="395"/>
      <c r="AB90" s="450"/>
      <c r="AC90" s="395"/>
      <c r="AD90" s="450"/>
      <c r="AE90" s="451"/>
      <c r="AF90" s="395"/>
      <c r="AG90" s="450"/>
    </row>
    <row r="91" spans="1:33" ht="23.25" customHeight="1" x14ac:dyDescent="0.25">
      <c r="B91" s="945" t="s">
        <v>0</v>
      </c>
      <c r="C91" s="945"/>
      <c r="D91" s="946" t="s">
        <v>144</v>
      </c>
      <c r="E91" s="947"/>
      <c r="F91" s="947"/>
      <c r="G91" s="947"/>
      <c r="H91" s="947"/>
      <c r="I91" s="947"/>
      <c r="J91" s="948"/>
      <c r="K91" s="386"/>
      <c r="L91" s="383"/>
      <c r="M91" s="383"/>
      <c r="N91" s="383"/>
      <c r="O91" s="383"/>
      <c r="P91" s="383"/>
      <c r="Q91" s="383"/>
      <c r="R91" s="383"/>
      <c r="S91" s="383"/>
      <c r="T91" s="383"/>
      <c r="U91" s="383"/>
      <c r="V91" s="383"/>
      <c r="W91" s="383"/>
      <c r="X91" s="383"/>
      <c r="Y91" s="383"/>
      <c r="Z91" s="383"/>
      <c r="AA91" s="383"/>
      <c r="AB91" s="383"/>
      <c r="AC91" s="383"/>
      <c r="AD91" s="383"/>
      <c r="AE91" s="395"/>
      <c r="AF91" s="494"/>
      <c r="AG91" s="494"/>
    </row>
    <row r="92" spans="1:33" ht="21.75" customHeight="1" x14ac:dyDescent="0.2">
      <c r="B92" s="949" t="str">
        <f>IF(COUNTIF(E94:E113,"err")&gt;0,"グレードと一致しない型番があります。財団掲載型番を確認して下さい。","")</f>
        <v/>
      </c>
      <c r="C92" s="949"/>
      <c r="D92" s="949"/>
      <c r="E92" s="949"/>
      <c r="F92" s="949"/>
      <c r="G92" s="949"/>
      <c r="H92" s="949"/>
      <c r="I92" s="949"/>
      <c r="J92" s="949"/>
      <c r="K92" s="408" t="s">
        <v>13</v>
      </c>
      <c r="L92" s="383"/>
      <c r="M92" s="383"/>
      <c r="N92" s="383"/>
      <c r="O92" s="383"/>
      <c r="P92" s="383"/>
      <c r="Q92" s="383"/>
      <c r="R92" s="383"/>
      <c r="S92" s="383"/>
      <c r="T92" s="383"/>
      <c r="U92" s="383"/>
      <c r="V92" s="383"/>
      <c r="W92" s="383"/>
      <c r="X92" s="383"/>
      <c r="Y92" s="383"/>
      <c r="Z92" s="383"/>
      <c r="AA92" s="383"/>
      <c r="AB92" s="383"/>
      <c r="AC92" s="383"/>
      <c r="AD92" s="383"/>
      <c r="AE92" s="395"/>
      <c r="AF92" s="383"/>
      <c r="AG92" s="383"/>
    </row>
    <row r="93" spans="1:33" s="409" customFormat="1" ht="25.5" customHeight="1" thickBot="1" x14ac:dyDescent="0.25">
      <c r="B93" s="978" t="s">
        <v>1</v>
      </c>
      <c r="C93" s="979"/>
      <c r="D93" s="505" t="s">
        <v>171</v>
      </c>
      <c r="E93" s="506" t="s">
        <v>51</v>
      </c>
      <c r="F93" s="980" t="s">
        <v>16</v>
      </c>
      <c r="G93" s="980"/>
      <c r="H93" s="980"/>
      <c r="I93" s="979"/>
      <c r="J93" s="506" t="s">
        <v>3</v>
      </c>
      <c r="K93" s="507" t="s">
        <v>44</v>
      </c>
      <c r="L93" s="506" t="s">
        <v>5</v>
      </c>
      <c r="M93" s="507" t="s">
        <v>44</v>
      </c>
      <c r="N93" s="506" t="s">
        <v>5</v>
      </c>
      <c r="O93" s="507" t="s">
        <v>44</v>
      </c>
      <c r="P93" s="506" t="s">
        <v>5</v>
      </c>
      <c r="Q93" s="507" t="s">
        <v>44</v>
      </c>
      <c r="R93" s="506" t="s">
        <v>5</v>
      </c>
      <c r="S93" s="507" t="s">
        <v>44</v>
      </c>
      <c r="T93" s="506" t="s">
        <v>5</v>
      </c>
      <c r="U93" s="507" t="s">
        <v>44</v>
      </c>
      <c r="V93" s="506" t="s">
        <v>5</v>
      </c>
      <c r="W93" s="507" t="s">
        <v>44</v>
      </c>
      <c r="X93" s="506" t="s">
        <v>5</v>
      </c>
      <c r="Y93" s="507" t="s">
        <v>44</v>
      </c>
      <c r="Z93" s="506" t="s">
        <v>5</v>
      </c>
      <c r="AA93" s="507" t="s">
        <v>44</v>
      </c>
      <c r="AB93" s="506" t="s">
        <v>5</v>
      </c>
      <c r="AC93" s="507" t="s">
        <v>44</v>
      </c>
      <c r="AD93" s="506" t="s">
        <v>5</v>
      </c>
      <c r="AE93" s="413"/>
      <c r="AF93" s="414" t="s">
        <v>55</v>
      </c>
      <c r="AG93" s="415" t="s">
        <v>56</v>
      </c>
    </row>
    <row r="94" spans="1:33" s="416" customFormat="1" ht="21" customHeight="1" thickTop="1" x14ac:dyDescent="0.2">
      <c r="A94" s="416" t="str">
        <f>IF(D94="","",MAX($A$93:$A93)+1)</f>
        <v/>
      </c>
      <c r="B94" s="970"/>
      <c r="C94" s="971"/>
      <c r="D94" s="495"/>
      <c r="E94" s="508" t="str">
        <f>IF(D94="","",IF(AND(LEFT(D94,1)&amp;RIGHT(D94,1)&lt;&gt;"W6"),"err",LEFT(D94,1)&amp;RIGHT(D94,1)))</f>
        <v/>
      </c>
      <c r="F94" s="419"/>
      <c r="G94" s="420" t="s">
        <v>2</v>
      </c>
      <c r="H94" s="419"/>
      <c r="I94" s="421" t="s">
        <v>4</v>
      </c>
      <c r="J94" s="497" t="str">
        <f>IF(AND(F94&lt;&gt;"",H94&lt;&gt;""),ROUNDDOWN(F94*H94/1000000,2),"")</f>
        <v/>
      </c>
      <c r="K94" s="423"/>
      <c r="L94" s="422">
        <f t="shared" ref="L94:L113" si="43">IF(AND($J94&lt;&gt;"",K94&lt;&gt;""),$J94*K94,0)</f>
        <v>0</v>
      </c>
      <c r="M94" s="423"/>
      <c r="N94" s="422">
        <f t="shared" ref="N94:N113" si="44">IF(AND($J94&lt;&gt;"",M94&lt;&gt;""),$J94*M94,0)</f>
        <v>0</v>
      </c>
      <c r="O94" s="423"/>
      <c r="P94" s="422">
        <f t="shared" ref="P94:P113" si="45">IF(AND($J94&lt;&gt;"",O94&lt;&gt;""),$J94*O94,0)</f>
        <v>0</v>
      </c>
      <c r="Q94" s="423"/>
      <c r="R94" s="422">
        <f t="shared" ref="R94:R113" si="46">IF(AND($J94&lt;&gt;"",Q94&lt;&gt;""),$J94*Q94,0)</f>
        <v>0</v>
      </c>
      <c r="S94" s="423"/>
      <c r="T94" s="422">
        <f t="shared" ref="T94:T113" si="47">IF(AND($J94&lt;&gt;"",S94&lt;&gt;""),$J94*S94,0)</f>
        <v>0</v>
      </c>
      <c r="U94" s="423"/>
      <c r="V94" s="422">
        <f t="shared" ref="V94:V113" si="48">IF(AND($J94&lt;&gt;"",U94&lt;&gt;""),$J94*U94,0)</f>
        <v>0</v>
      </c>
      <c r="W94" s="423"/>
      <c r="X94" s="422">
        <f t="shared" ref="X94:X113" si="49">IF(AND($J94&lt;&gt;"",W94&lt;&gt;""),$J94*W94,0)</f>
        <v>0</v>
      </c>
      <c r="Y94" s="423"/>
      <c r="Z94" s="422">
        <f t="shared" ref="Z94:Z113" si="50">IF(AND($J94&lt;&gt;"",Y94&lt;&gt;""),$J94*Y94,0)</f>
        <v>0</v>
      </c>
      <c r="AA94" s="423"/>
      <c r="AB94" s="422">
        <f t="shared" ref="AB94:AB113" si="51">IF(AND($J94&lt;&gt;"",AA94&lt;&gt;""),$J94*AA94,0)</f>
        <v>0</v>
      </c>
      <c r="AC94" s="423"/>
      <c r="AD94" s="422">
        <f t="shared" ref="AD94:AD113" si="52">IF(AND($J94&lt;&gt;"",AC94&lt;&gt;""),$J94*AC94,0)</f>
        <v>0</v>
      </c>
      <c r="AE94" s="424"/>
      <c r="AF94" s="459">
        <f>SUM(K94*$K$8,M94*$M$8,O94*$O$8,Q94*$Q$8,S94*$S$8,U94*$U$8,W94*$W$8,Y94*$Y$8,AA94*$AA$8,AC94*$AC$8)</f>
        <v>0</v>
      </c>
      <c r="AG94" s="460">
        <f>SUM(L94*$K$8,N94*$M$8,P94*$O$8,R94*$Q$8,T94*$S$8,V94*$U$8,X94*$W$8,Z94*$Y$8,AB94*$AA$8,AD94*$AC$8)</f>
        <v>0</v>
      </c>
    </row>
    <row r="95" spans="1:33" s="416" customFormat="1" ht="21" customHeight="1" x14ac:dyDescent="0.2">
      <c r="A95" s="416" t="str">
        <f>IF(D95="","",MAX($A$93:$A94)+1)</f>
        <v/>
      </c>
      <c r="B95" s="972"/>
      <c r="C95" s="973"/>
      <c r="D95" s="498"/>
      <c r="E95" s="509" t="str">
        <f t="shared" ref="E95:E113" si="53">IF(D95="","",IF(AND(LEFT(D95,1)&amp;RIGHT(D95,1)&lt;&gt;"W6"),"err",LEFT(D95,1)&amp;RIGHT(D95,1)))</f>
        <v/>
      </c>
      <c r="F95" s="429"/>
      <c r="G95" s="430" t="s">
        <v>2</v>
      </c>
      <c r="H95" s="429"/>
      <c r="I95" s="431" t="s">
        <v>4</v>
      </c>
      <c r="J95" s="500" t="str">
        <f t="shared" ref="J95:J113" si="54">IF(AND(F95&lt;&gt;"",H95&lt;&gt;""),ROUNDDOWN(F95*H95/1000000,2),"")</f>
        <v/>
      </c>
      <c r="K95" s="433"/>
      <c r="L95" s="432">
        <f t="shared" si="43"/>
        <v>0</v>
      </c>
      <c r="M95" s="433"/>
      <c r="N95" s="432">
        <f t="shared" si="44"/>
        <v>0</v>
      </c>
      <c r="O95" s="433"/>
      <c r="P95" s="432">
        <f t="shared" si="45"/>
        <v>0</v>
      </c>
      <c r="Q95" s="433"/>
      <c r="R95" s="432">
        <f t="shared" si="46"/>
        <v>0</v>
      </c>
      <c r="S95" s="433"/>
      <c r="T95" s="432">
        <f t="shared" si="47"/>
        <v>0</v>
      </c>
      <c r="U95" s="433"/>
      <c r="V95" s="432">
        <f t="shared" si="48"/>
        <v>0</v>
      </c>
      <c r="W95" s="433"/>
      <c r="X95" s="432">
        <f t="shared" si="49"/>
        <v>0</v>
      </c>
      <c r="Y95" s="433"/>
      <c r="Z95" s="432">
        <f t="shared" si="50"/>
        <v>0</v>
      </c>
      <c r="AA95" s="433"/>
      <c r="AB95" s="432">
        <f t="shared" si="51"/>
        <v>0</v>
      </c>
      <c r="AC95" s="433"/>
      <c r="AD95" s="432">
        <f t="shared" si="52"/>
        <v>0</v>
      </c>
      <c r="AE95" s="434"/>
      <c r="AF95" s="459">
        <f t="shared" ref="AF95:AG113" si="55">SUM(K95*$K$8,M95*$M$8,O95*$O$8,Q95*$Q$8,S95*$S$8,U95*$U$8,W95*$W$8,Y95*$Y$8,AA95*$AA$8,AC95*$AC$8)</f>
        <v>0</v>
      </c>
      <c r="AG95" s="460">
        <f t="shared" si="55"/>
        <v>0</v>
      </c>
    </row>
    <row r="96" spans="1:33" s="416" customFormat="1" ht="21" customHeight="1" x14ac:dyDescent="0.2">
      <c r="A96" s="416" t="str">
        <f>IF(D96="","",MAX($A$93:$A95)+1)</f>
        <v/>
      </c>
      <c r="B96" s="972"/>
      <c r="C96" s="973"/>
      <c r="D96" s="498"/>
      <c r="E96" s="509" t="str">
        <f t="shared" si="53"/>
        <v/>
      </c>
      <c r="F96" s="429"/>
      <c r="G96" s="430" t="s">
        <v>2</v>
      </c>
      <c r="H96" s="429"/>
      <c r="I96" s="431" t="s">
        <v>4</v>
      </c>
      <c r="J96" s="500" t="str">
        <f t="shared" si="54"/>
        <v/>
      </c>
      <c r="K96" s="433"/>
      <c r="L96" s="432">
        <f t="shared" si="43"/>
        <v>0</v>
      </c>
      <c r="M96" s="433"/>
      <c r="N96" s="432">
        <f t="shared" si="44"/>
        <v>0</v>
      </c>
      <c r="O96" s="433"/>
      <c r="P96" s="432">
        <f t="shared" si="45"/>
        <v>0</v>
      </c>
      <c r="Q96" s="433"/>
      <c r="R96" s="432">
        <f t="shared" si="46"/>
        <v>0</v>
      </c>
      <c r="S96" s="433"/>
      <c r="T96" s="432">
        <f t="shared" si="47"/>
        <v>0</v>
      </c>
      <c r="U96" s="433"/>
      <c r="V96" s="432">
        <f t="shared" si="48"/>
        <v>0</v>
      </c>
      <c r="W96" s="433"/>
      <c r="X96" s="432">
        <f t="shared" si="49"/>
        <v>0</v>
      </c>
      <c r="Y96" s="433"/>
      <c r="Z96" s="432">
        <f t="shared" si="50"/>
        <v>0</v>
      </c>
      <c r="AA96" s="433"/>
      <c r="AB96" s="432">
        <f t="shared" si="51"/>
        <v>0</v>
      </c>
      <c r="AC96" s="433"/>
      <c r="AD96" s="432">
        <f t="shared" si="52"/>
        <v>0</v>
      </c>
      <c r="AE96" s="434"/>
      <c r="AF96" s="459">
        <f t="shared" si="55"/>
        <v>0</v>
      </c>
      <c r="AG96" s="460">
        <f t="shared" si="55"/>
        <v>0</v>
      </c>
    </row>
    <row r="97" spans="1:33" s="416" customFormat="1" ht="21" customHeight="1" x14ac:dyDescent="0.2">
      <c r="A97" s="416" t="str">
        <f>IF(D97="","",MAX($A$93:$A96)+1)</f>
        <v/>
      </c>
      <c r="B97" s="972"/>
      <c r="C97" s="973"/>
      <c r="D97" s="498"/>
      <c r="E97" s="509" t="str">
        <f t="shared" si="53"/>
        <v/>
      </c>
      <c r="F97" s="429"/>
      <c r="G97" s="430" t="s">
        <v>2</v>
      </c>
      <c r="H97" s="429"/>
      <c r="I97" s="431" t="s">
        <v>4</v>
      </c>
      <c r="J97" s="500" t="str">
        <f t="shared" si="54"/>
        <v/>
      </c>
      <c r="K97" s="433"/>
      <c r="L97" s="432">
        <f t="shared" si="43"/>
        <v>0</v>
      </c>
      <c r="M97" s="433"/>
      <c r="N97" s="432">
        <f t="shared" si="44"/>
        <v>0</v>
      </c>
      <c r="O97" s="433"/>
      <c r="P97" s="432">
        <f t="shared" si="45"/>
        <v>0</v>
      </c>
      <c r="Q97" s="433"/>
      <c r="R97" s="432">
        <f t="shared" si="46"/>
        <v>0</v>
      </c>
      <c r="S97" s="433"/>
      <c r="T97" s="432">
        <f t="shared" si="47"/>
        <v>0</v>
      </c>
      <c r="U97" s="433"/>
      <c r="V97" s="432">
        <f t="shared" si="48"/>
        <v>0</v>
      </c>
      <c r="W97" s="433"/>
      <c r="X97" s="432">
        <f t="shared" si="49"/>
        <v>0</v>
      </c>
      <c r="Y97" s="433"/>
      <c r="Z97" s="432">
        <f t="shared" si="50"/>
        <v>0</v>
      </c>
      <c r="AA97" s="433"/>
      <c r="AB97" s="432">
        <f t="shared" si="51"/>
        <v>0</v>
      </c>
      <c r="AC97" s="433"/>
      <c r="AD97" s="432">
        <f t="shared" si="52"/>
        <v>0</v>
      </c>
      <c r="AE97" s="434"/>
      <c r="AF97" s="459">
        <f t="shared" si="55"/>
        <v>0</v>
      </c>
      <c r="AG97" s="460">
        <f t="shared" si="55"/>
        <v>0</v>
      </c>
    </row>
    <row r="98" spans="1:33" s="416" customFormat="1" ht="21" customHeight="1" x14ac:dyDescent="0.2">
      <c r="A98" s="416" t="str">
        <f>IF(D98="","",MAX($A$93:$A97)+1)</f>
        <v/>
      </c>
      <c r="B98" s="972"/>
      <c r="C98" s="973"/>
      <c r="D98" s="498"/>
      <c r="E98" s="509" t="str">
        <f t="shared" si="53"/>
        <v/>
      </c>
      <c r="F98" s="429"/>
      <c r="G98" s="430" t="s">
        <v>2</v>
      </c>
      <c r="H98" s="429"/>
      <c r="I98" s="431" t="s">
        <v>4</v>
      </c>
      <c r="J98" s="500" t="str">
        <f t="shared" si="54"/>
        <v/>
      </c>
      <c r="K98" s="433"/>
      <c r="L98" s="432">
        <f t="shared" si="43"/>
        <v>0</v>
      </c>
      <c r="M98" s="433"/>
      <c r="N98" s="432">
        <f t="shared" si="44"/>
        <v>0</v>
      </c>
      <c r="O98" s="433"/>
      <c r="P98" s="432">
        <f t="shared" si="45"/>
        <v>0</v>
      </c>
      <c r="Q98" s="433"/>
      <c r="R98" s="432">
        <f t="shared" si="46"/>
        <v>0</v>
      </c>
      <c r="S98" s="433"/>
      <c r="T98" s="432">
        <f t="shared" si="47"/>
        <v>0</v>
      </c>
      <c r="U98" s="433"/>
      <c r="V98" s="432">
        <f t="shared" si="48"/>
        <v>0</v>
      </c>
      <c r="W98" s="433"/>
      <c r="X98" s="432">
        <f t="shared" si="49"/>
        <v>0</v>
      </c>
      <c r="Y98" s="433"/>
      <c r="Z98" s="432">
        <f t="shared" si="50"/>
        <v>0</v>
      </c>
      <c r="AA98" s="433"/>
      <c r="AB98" s="432">
        <f t="shared" si="51"/>
        <v>0</v>
      </c>
      <c r="AC98" s="433"/>
      <c r="AD98" s="432">
        <f t="shared" si="52"/>
        <v>0</v>
      </c>
      <c r="AE98" s="434"/>
      <c r="AF98" s="459">
        <f t="shared" si="55"/>
        <v>0</v>
      </c>
      <c r="AG98" s="460">
        <f t="shared" si="55"/>
        <v>0</v>
      </c>
    </row>
    <row r="99" spans="1:33" s="416" customFormat="1" ht="21" customHeight="1" x14ac:dyDescent="0.2">
      <c r="A99" s="416" t="str">
        <f>IF(D99="","",MAX($A$93:$A98)+1)</f>
        <v/>
      </c>
      <c r="B99" s="972"/>
      <c r="C99" s="973"/>
      <c r="D99" s="498"/>
      <c r="E99" s="509" t="str">
        <f t="shared" si="53"/>
        <v/>
      </c>
      <c r="F99" s="429"/>
      <c r="G99" s="430" t="s">
        <v>2</v>
      </c>
      <c r="H99" s="429"/>
      <c r="I99" s="431" t="s">
        <v>4</v>
      </c>
      <c r="J99" s="500" t="str">
        <f t="shared" si="54"/>
        <v/>
      </c>
      <c r="K99" s="433"/>
      <c r="L99" s="432">
        <f t="shared" si="43"/>
        <v>0</v>
      </c>
      <c r="M99" s="433"/>
      <c r="N99" s="432">
        <f t="shared" si="44"/>
        <v>0</v>
      </c>
      <c r="O99" s="433"/>
      <c r="P99" s="432">
        <f t="shared" si="45"/>
        <v>0</v>
      </c>
      <c r="Q99" s="433"/>
      <c r="R99" s="432">
        <f t="shared" si="46"/>
        <v>0</v>
      </c>
      <c r="S99" s="433"/>
      <c r="T99" s="432">
        <f t="shared" si="47"/>
        <v>0</v>
      </c>
      <c r="U99" s="433"/>
      <c r="V99" s="432">
        <f t="shared" si="48"/>
        <v>0</v>
      </c>
      <c r="W99" s="433"/>
      <c r="X99" s="432">
        <f t="shared" si="49"/>
        <v>0</v>
      </c>
      <c r="Y99" s="433"/>
      <c r="Z99" s="432">
        <f t="shared" si="50"/>
        <v>0</v>
      </c>
      <c r="AA99" s="433"/>
      <c r="AB99" s="432">
        <f t="shared" si="51"/>
        <v>0</v>
      </c>
      <c r="AC99" s="433"/>
      <c r="AD99" s="432">
        <f t="shared" si="52"/>
        <v>0</v>
      </c>
      <c r="AE99" s="434"/>
      <c r="AF99" s="459">
        <f t="shared" si="55"/>
        <v>0</v>
      </c>
      <c r="AG99" s="460">
        <f t="shared" si="55"/>
        <v>0</v>
      </c>
    </row>
    <row r="100" spans="1:33" s="416" customFormat="1" ht="21" customHeight="1" x14ac:dyDescent="0.2">
      <c r="A100" s="416" t="str">
        <f>IF(D100="","",MAX($A$93:$A99)+1)</f>
        <v/>
      </c>
      <c r="B100" s="972"/>
      <c r="C100" s="973"/>
      <c r="D100" s="498"/>
      <c r="E100" s="509" t="str">
        <f t="shared" si="53"/>
        <v/>
      </c>
      <c r="F100" s="429"/>
      <c r="G100" s="430" t="s">
        <v>2</v>
      </c>
      <c r="H100" s="429"/>
      <c r="I100" s="431" t="s">
        <v>4</v>
      </c>
      <c r="J100" s="500" t="str">
        <f t="shared" si="54"/>
        <v/>
      </c>
      <c r="K100" s="433"/>
      <c r="L100" s="432">
        <f t="shared" si="43"/>
        <v>0</v>
      </c>
      <c r="M100" s="433"/>
      <c r="N100" s="432">
        <f t="shared" si="44"/>
        <v>0</v>
      </c>
      <c r="O100" s="433"/>
      <c r="P100" s="432">
        <f t="shared" si="45"/>
        <v>0</v>
      </c>
      <c r="Q100" s="433"/>
      <c r="R100" s="432">
        <f t="shared" si="46"/>
        <v>0</v>
      </c>
      <c r="S100" s="433"/>
      <c r="T100" s="432">
        <f t="shared" si="47"/>
        <v>0</v>
      </c>
      <c r="U100" s="433"/>
      <c r="V100" s="432">
        <f t="shared" si="48"/>
        <v>0</v>
      </c>
      <c r="W100" s="433"/>
      <c r="X100" s="432">
        <f t="shared" si="49"/>
        <v>0</v>
      </c>
      <c r="Y100" s="433"/>
      <c r="Z100" s="432">
        <f t="shared" si="50"/>
        <v>0</v>
      </c>
      <c r="AA100" s="433"/>
      <c r="AB100" s="432">
        <f t="shared" si="51"/>
        <v>0</v>
      </c>
      <c r="AC100" s="433"/>
      <c r="AD100" s="432">
        <f t="shared" si="52"/>
        <v>0</v>
      </c>
      <c r="AE100" s="434"/>
      <c r="AF100" s="459">
        <f t="shared" si="55"/>
        <v>0</v>
      </c>
      <c r="AG100" s="460">
        <f t="shared" si="55"/>
        <v>0</v>
      </c>
    </row>
    <row r="101" spans="1:33" s="416" customFormat="1" ht="21" customHeight="1" x14ac:dyDescent="0.2">
      <c r="A101" s="416" t="str">
        <f>IF(D101="","",MAX($A$93:$A100)+1)</f>
        <v/>
      </c>
      <c r="B101" s="972"/>
      <c r="C101" s="973"/>
      <c r="D101" s="498"/>
      <c r="E101" s="509" t="str">
        <f t="shared" si="53"/>
        <v/>
      </c>
      <c r="F101" s="429"/>
      <c r="G101" s="430" t="s">
        <v>2</v>
      </c>
      <c r="H101" s="429"/>
      <c r="I101" s="431" t="s">
        <v>4</v>
      </c>
      <c r="J101" s="500" t="str">
        <f t="shared" si="54"/>
        <v/>
      </c>
      <c r="K101" s="433"/>
      <c r="L101" s="432">
        <f t="shared" si="43"/>
        <v>0</v>
      </c>
      <c r="M101" s="433"/>
      <c r="N101" s="432">
        <f t="shared" si="44"/>
        <v>0</v>
      </c>
      <c r="O101" s="433"/>
      <c r="P101" s="432">
        <f t="shared" si="45"/>
        <v>0</v>
      </c>
      <c r="Q101" s="433"/>
      <c r="R101" s="432">
        <f t="shared" si="46"/>
        <v>0</v>
      </c>
      <c r="S101" s="433"/>
      <c r="T101" s="432">
        <f t="shared" si="47"/>
        <v>0</v>
      </c>
      <c r="U101" s="433"/>
      <c r="V101" s="432">
        <f t="shared" si="48"/>
        <v>0</v>
      </c>
      <c r="W101" s="433"/>
      <c r="X101" s="432">
        <f t="shared" si="49"/>
        <v>0</v>
      </c>
      <c r="Y101" s="433"/>
      <c r="Z101" s="432">
        <f t="shared" si="50"/>
        <v>0</v>
      </c>
      <c r="AA101" s="433"/>
      <c r="AB101" s="432">
        <f t="shared" si="51"/>
        <v>0</v>
      </c>
      <c r="AC101" s="433"/>
      <c r="AD101" s="432">
        <f t="shared" si="52"/>
        <v>0</v>
      </c>
      <c r="AE101" s="434"/>
      <c r="AF101" s="459">
        <f t="shared" si="55"/>
        <v>0</v>
      </c>
      <c r="AG101" s="460">
        <f t="shared" si="55"/>
        <v>0</v>
      </c>
    </row>
    <row r="102" spans="1:33" s="416" customFormat="1" ht="21" customHeight="1" x14ac:dyDescent="0.2">
      <c r="A102" s="416" t="str">
        <f>IF(D102="","",MAX($A$93:$A101)+1)</f>
        <v/>
      </c>
      <c r="B102" s="972"/>
      <c r="C102" s="973"/>
      <c r="D102" s="498"/>
      <c r="E102" s="509" t="str">
        <f t="shared" si="53"/>
        <v/>
      </c>
      <c r="F102" s="429"/>
      <c r="G102" s="430" t="s">
        <v>2</v>
      </c>
      <c r="H102" s="429"/>
      <c r="I102" s="431" t="s">
        <v>4</v>
      </c>
      <c r="J102" s="500" t="str">
        <f t="shared" si="54"/>
        <v/>
      </c>
      <c r="K102" s="433"/>
      <c r="L102" s="432">
        <f t="shared" si="43"/>
        <v>0</v>
      </c>
      <c r="M102" s="433"/>
      <c r="N102" s="432">
        <f t="shared" si="44"/>
        <v>0</v>
      </c>
      <c r="O102" s="433"/>
      <c r="P102" s="432">
        <f t="shared" si="45"/>
        <v>0</v>
      </c>
      <c r="Q102" s="433"/>
      <c r="R102" s="432">
        <f t="shared" si="46"/>
        <v>0</v>
      </c>
      <c r="S102" s="433"/>
      <c r="T102" s="432">
        <f t="shared" si="47"/>
        <v>0</v>
      </c>
      <c r="U102" s="433"/>
      <c r="V102" s="432">
        <f t="shared" si="48"/>
        <v>0</v>
      </c>
      <c r="W102" s="433"/>
      <c r="X102" s="432">
        <f t="shared" si="49"/>
        <v>0</v>
      </c>
      <c r="Y102" s="433"/>
      <c r="Z102" s="432">
        <f t="shared" si="50"/>
        <v>0</v>
      </c>
      <c r="AA102" s="433"/>
      <c r="AB102" s="432">
        <f t="shared" si="51"/>
        <v>0</v>
      </c>
      <c r="AC102" s="433"/>
      <c r="AD102" s="432">
        <f t="shared" si="52"/>
        <v>0</v>
      </c>
      <c r="AE102" s="434"/>
      <c r="AF102" s="459">
        <f t="shared" si="55"/>
        <v>0</v>
      </c>
      <c r="AG102" s="460">
        <f t="shared" si="55"/>
        <v>0</v>
      </c>
    </row>
    <row r="103" spans="1:33" s="416" customFormat="1" ht="21" customHeight="1" x14ac:dyDescent="0.2">
      <c r="A103" s="416" t="str">
        <f>IF(D103="","",MAX($A$93:$A102)+1)</f>
        <v/>
      </c>
      <c r="B103" s="972"/>
      <c r="C103" s="973"/>
      <c r="D103" s="498"/>
      <c r="E103" s="509" t="str">
        <f t="shared" si="53"/>
        <v/>
      </c>
      <c r="F103" s="429"/>
      <c r="G103" s="430" t="s">
        <v>2</v>
      </c>
      <c r="H103" s="429"/>
      <c r="I103" s="431" t="s">
        <v>4</v>
      </c>
      <c r="J103" s="500" t="str">
        <f t="shared" si="54"/>
        <v/>
      </c>
      <c r="K103" s="433"/>
      <c r="L103" s="432">
        <f t="shared" si="43"/>
        <v>0</v>
      </c>
      <c r="M103" s="433"/>
      <c r="N103" s="432">
        <f t="shared" si="44"/>
        <v>0</v>
      </c>
      <c r="O103" s="433"/>
      <c r="P103" s="432">
        <f t="shared" si="45"/>
        <v>0</v>
      </c>
      <c r="Q103" s="433"/>
      <c r="R103" s="432">
        <f t="shared" si="46"/>
        <v>0</v>
      </c>
      <c r="S103" s="433"/>
      <c r="T103" s="432">
        <f t="shared" si="47"/>
        <v>0</v>
      </c>
      <c r="U103" s="433"/>
      <c r="V103" s="432">
        <f t="shared" si="48"/>
        <v>0</v>
      </c>
      <c r="W103" s="433"/>
      <c r="X103" s="432">
        <f t="shared" si="49"/>
        <v>0</v>
      </c>
      <c r="Y103" s="433"/>
      <c r="Z103" s="432">
        <f t="shared" si="50"/>
        <v>0</v>
      </c>
      <c r="AA103" s="433"/>
      <c r="AB103" s="432">
        <f t="shared" si="51"/>
        <v>0</v>
      </c>
      <c r="AC103" s="433"/>
      <c r="AD103" s="432">
        <f t="shared" si="52"/>
        <v>0</v>
      </c>
      <c r="AE103" s="434"/>
      <c r="AF103" s="459">
        <f t="shared" si="55"/>
        <v>0</v>
      </c>
      <c r="AG103" s="460">
        <f t="shared" si="55"/>
        <v>0</v>
      </c>
    </row>
    <row r="104" spans="1:33" s="416" customFormat="1" ht="21" customHeight="1" x14ac:dyDescent="0.2">
      <c r="A104" s="416" t="str">
        <f>IF(D104="","",MAX($A$93:$A103)+1)</f>
        <v/>
      </c>
      <c r="B104" s="972"/>
      <c r="C104" s="973"/>
      <c r="D104" s="498"/>
      <c r="E104" s="509" t="str">
        <f t="shared" si="53"/>
        <v/>
      </c>
      <c r="F104" s="429"/>
      <c r="G104" s="430" t="s">
        <v>2</v>
      </c>
      <c r="H104" s="429"/>
      <c r="I104" s="431" t="s">
        <v>4</v>
      </c>
      <c r="J104" s="500" t="str">
        <f t="shared" si="54"/>
        <v/>
      </c>
      <c r="K104" s="433"/>
      <c r="L104" s="432">
        <f t="shared" si="43"/>
        <v>0</v>
      </c>
      <c r="M104" s="433"/>
      <c r="N104" s="432">
        <f t="shared" si="44"/>
        <v>0</v>
      </c>
      <c r="O104" s="433"/>
      <c r="P104" s="432">
        <f t="shared" si="45"/>
        <v>0</v>
      </c>
      <c r="Q104" s="433"/>
      <c r="R104" s="432">
        <f t="shared" si="46"/>
        <v>0</v>
      </c>
      <c r="S104" s="433"/>
      <c r="T104" s="432">
        <f t="shared" si="47"/>
        <v>0</v>
      </c>
      <c r="U104" s="433"/>
      <c r="V104" s="432">
        <f t="shared" si="48"/>
        <v>0</v>
      </c>
      <c r="W104" s="433"/>
      <c r="X104" s="432">
        <f t="shared" si="49"/>
        <v>0</v>
      </c>
      <c r="Y104" s="433"/>
      <c r="Z104" s="432">
        <f t="shared" si="50"/>
        <v>0</v>
      </c>
      <c r="AA104" s="433"/>
      <c r="AB104" s="432">
        <f t="shared" si="51"/>
        <v>0</v>
      </c>
      <c r="AC104" s="433"/>
      <c r="AD104" s="432">
        <f t="shared" si="52"/>
        <v>0</v>
      </c>
      <c r="AE104" s="434"/>
      <c r="AF104" s="459">
        <f t="shared" si="55"/>
        <v>0</v>
      </c>
      <c r="AG104" s="460">
        <f t="shared" si="55"/>
        <v>0</v>
      </c>
    </row>
    <row r="105" spans="1:33" s="416" customFormat="1" ht="21" customHeight="1" x14ac:dyDescent="0.2">
      <c r="A105" s="416" t="str">
        <f>IF(D105="","",MAX($A$93:$A104)+1)</f>
        <v/>
      </c>
      <c r="B105" s="972"/>
      <c r="C105" s="973"/>
      <c r="D105" s="498"/>
      <c r="E105" s="509" t="str">
        <f t="shared" si="53"/>
        <v/>
      </c>
      <c r="F105" s="429"/>
      <c r="G105" s="430" t="s">
        <v>2</v>
      </c>
      <c r="H105" s="429"/>
      <c r="I105" s="431" t="s">
        <v>4</v>
      </c>
      <c r="J105" s="500" t="str">
        <f t="shared" si="54"/>
        <v/>
      </c>
      <c r="K105" s="433"/>
      <c r="L105" s="432">
        <f t="shared" si="43"/>
        <v>0</v>
      </c>
      <c r="M105" s="433"/>
      <c r="N105" s="432">
        <f t="shared" si="44"/>
        <v>0</v>
      </c>
      <c r="O105" s="433"/>
      <c r="P105" s="432">
        <f t="shared" si="45"/>
        <v>0</v>
      </c>
      <c r="Q105" s="433"/>
      <c r="R105" s="432">
        <f t="shared" si="46"/>
        <v>0</v>
      </c>
      <c r="S105" s="433"/>
      <c r="T105" s="432">
        <f t="shared" si="47"/>
        <v>0</v>
      </c>
      <c r="U105" s="433"/>
      <c r="V105" s="432">
        <f t="shared" si="48"/>
        <v>0</v>
      </c>
      <c r="W105" s="433"/>
      <c r="X105" s="432">
        <f t="shared" si="49"/>
        <v>0</v>
      </c>
      <c r="Y105" s="433"/>
      <c r="Z105" s="432">
        <f t="shared" si="50"/>
        <v>0</v>
      </c>
      <c r="AA105" s="433"/>
      <c r="AB105" s="432">
        <f t="shared" si="51"/>
        <v>0</v>
      </c>
      <c r="AC105" s="433"/>
      <c r="AD105" s="432">
        <f t="shared" si="52"/>
        <v>0</v>
      </c>
      <c r="AE105" s="434"/>
      <c r="AF105" s="459">
        <f t="shared" si="55"/>
        <v>0</v>
      </c>
      <c r="AG105" s="460">
        <f t="shared" si="55"/>
        <v>0</v>
      </c>
    </row>
    <row r="106" spans="1:33" s="416" customFormat="1" ht="21" customHeight="1" x14ac:dyDescent="0.2">
      <c r="A106" s="416" t="str">
        <f>IF(D106="","",MAX($A$93:$A105)+1)</f>
        <v/>
      </c>
      <c r="B106" s="972"/>
      <c r="C106" s="973"/>
      <c r="D106" s="498"/>
      <c r="E106" s="509" t="str">
        <f t="shared" si="53"/>
        <v/>
      </c>
      <c r="F106" s="429"/>
      <c r="G106" s="430" t="s">
        <v>2</v>
      </c>
      <c r="H106" s="429"/>
      <c r="I106" s="431" t="s">
        <v>4</v>
      </c>
      <c r="J106" s="500" t="str">
        <f>IF(AND(F106&lt;&gt;"",H106&lt;&gt;""),ROUNDDOWN(F106*H106/1000000,2),"")</f>
        <v/>
      </c>
      <c r="K106" s="433"/>
      <c r="L106" s="432">
        <f t="shared" si="43"/>
        <v>0</v>
      </c>
      <c r="M106" s="433"/>
      <c r="N106" s="432">
        <f t="shared" si="44"/>
        <v>0</v>
      </c>
      <c r="O106" s="433"/>
      <c r="P106" s="432">
        <f t="shared" si="45"/>
        <v>0</v>
      </c>
      <c r="Q106" s="433"/>
      <c r="R106" s="432">
        <f t="shared" si="46"/>
        <v>0</v>
      </c>
      <c r="S106" s="433"/>
      <c r="T106" s="432">
        <f t="shared" si="47"/>
        <v>0</v>
      </c>
      <c r="U106" s="433"/>
      <c r="V106" s="432">
        <f t="shared" si="48"/>
        <v>0</v>
      </c>
      <c r="W106" s="433"/>
      <c r="X106" s="432">
        <f t="shared" si="49"/>
        <v>0</v>
      </c>
      <c r="Y106" s="433"/>
      <c r="Z106" s="432">
        <f t="shared" si="50"/>
        <v>0</v>
      </c>
      <c r="AA106" s="433"/>
      <c r="AB106" s="432">
        <f t="shared" si="51"/>
        <v>0</v>
      </c>
      <c r="AC106" s="433"/>
      <c r="AD106" s="432">
        <f t="shared" si="52"/>
        <v>0</v>
      </c>
      <c r="AE106" s="434"/>
      <c r="AF106" s="459">
        <f t="shared" si="55"/>
        <v>0</v>
      </c>
      <c r="AG106" s="460">
        <f t="shared" si="55"/>
        <v>0</v>
      </c>
    </row>
    <row r="107" spans="1:33" s="416" customFormat="1" ht="21" customHeight="1" x14ac:dyDescent="0.2">
      <c r="A107" s="416" t="str">
        <f>IF(D107="","",MAX($A$93:$A106)+1)</f>
        <v/>
      </c>
      <c r="B107" s="972"/>
      <c r="C107" s="973"/>
      <c r="D107" s="498"/>
      <c r="E107" s="509" t="str">
        <f t="shared" si="53"/>
        <v/>
      </c>
      <c r="F107" s="429"/>
      <c r="G107" s="430" t="s">
        <v>2</v>
      </c>
      <c r="H107" s="429"/>
      <c r="I107" s="431" t="s">
        <v>4</v>
      </c>
      <c r="J107" s="500" t="str">
        <f>IF(AND(F107&lt;&gt;"",H107&lt;&gt;""),ROUNDDOWN(F107*H107/1000000,2),"")</f>
        <v/>
      </c>
      <c r="K107" s="433"/>
      <c r="L107" s="432">
        <f t="shared" si="43"/>
        <v>0</v>
      </c>
      <c r="M107" s="433"/>
      <c r="N107" s="432">
        <f t="shared" si="44"/>
        <v>0</v>
      </c>
      <c r="O107" s="433"/>
      <c r="P107" s="432">
        <f t="shared" si="45"/>
        <v>0</v>
      </c>
      <c r="Q107" s="433"/>
      <c r="R107" s="432">
        <f t="shared" si="46"/>
        <v>0</v>
      </c>
      <c r="S107" s="433"/>
      <c r="T107" s="432">
        <f t="shared" si="47"/>
        <v>0</v>
      </c>
      <c r="U107" s="433"/>
      <c r="V107" s="432">
        <f t="shared" si="48"/>
        <v>0</v>
      </c>
      <c r="W107" s="433"/>
      <c r="X107" s="432">
        <f t="shared" si="49"/>
        <v>0</v>
      </c>
      <c r="Y107" s="433"/>
      <c r="Z107" s="432">
        <f t="shared" si="50"/>
        <v>0</v>
      </c>
      <c r="AA107" s="433"/>
      <c r="AB107" s="432">
        <f t="shared" si="51"/>
        <v>0</v>
      </c>
      <c r="AC107" s="433"/>
      <c r="AD107" s="432">
        <f t="shared" si="52"/>
        <v>0</v>
      </c>
      <c r="AE107" s="434"/>
      <c r="AF107" s="459">
        <f t="shared" si="55"/>
        <v>0</v>
      </c>
      <c r="AG107" s="460">
        <f t="shared" si="55"/>
        <v>0</v>
      </c>
    </row>
    <row r="108" spans="1:33" s="416" customFormat="1" ht="21" customHeight="1" x14ac:dyDescent="0.2">
      <c r="A108" s="416" t="str">
        <f>IF(D108="","",MAX($A$93:$A107)+1)</f>
        <v/>
      </c>
      <c r="B108" s="972"/>
      <c r="C108" s="973"/>
      <c r="D108" s="498"/>
      <c r="E108" s="509" t="str">
        <f t="shared" si="53"/>
        <v/>
      </c>
      <c r="F108" s="429"/>
      <c r="G108" s="430" t="s">
        <v>2</v>
      </c>
      <c r="H108" s="429"/>
      <c r="I108" s="431" t="s">
        <v>4</v>
      </c>
      <c r="J108" s="500" t="str">
        <f t="shared" si="54"/>
        <v/>
      </c>
      <c r="K108" s="433"/>
      <c r="L108" s="432">
        <f t="shared" si="43"/>
        <v>0</v>
      </c>
      <c r="M108" s="433"/>
      <c r="N108" s="432">
        <f t="shared" si="44"/>
        <v>0</v>
      </c>
      <c r="O108" s="433"/>
      <c r="P108" s="432">
        <f t="shared" si="45"/>
        <v>0</v>
      </c>
      <c r="Q108" s="433"/>
      <c r="R108" s="432">
        <f t="shared" si="46"/>
        <v>0</v>
      </c>
      <c r="S108" s="433"/>
      <c r="T108" s="432">
        <f t="shared" si="47"/>
        <v>0</v>
      </c>
      <c r="U108" s="433"/>
      <c r="V108" s="432">
        <f t="shared" si="48"/>
        <v>0</v>
      </c>
      <c r="W108" s="433"/>
      <c r="X108" s="432">
        <f t="shared" si="49"/>
        <v>0</v>
      </c>
      <c r="Y108" s="433"/>
      <c r="Z108" s="432">
        <f t="shared" si="50"/>
        <v>0</v>
      </c>
      <c r="AA108" s="433"/>
      <c r="AB108" s="432">
        <f t="shared" si="51"/>
        <v>0</v>
      </c>
      <c r="AC108" s="433"/>
      <c r="AD108" s="432">
        <f t="shared" si="52"/>
        <v>0</v>
      </c>
      <c r="AE108" s="434"/>
      <c r="AF108" s="459">
        <f t="shared" si="55"/>
        <v>0</v>
      </c>
      <c r="AG108" s="460">
        <f t="shared" si="55"/>
        <v>0</v>
      </c>
    </row>
    <row r="109" spans="1:33" s="416" customFormat="1" ht="21" customHeight="1" x14ac:dyDescent="0.2">
      <c r="A109" s="416" t="str">
        <f>IF(D109="","",MAX($A$93:$A108)+1)</f>
        <v/>
      </c>
      <c r="B109" s="972"/>
      <c r="C109" s="973"/>
      <c r="D109" s="498"/>
      <c r="E109" s="509" t="str">
        <f t="shared" si="53"/>
        <v/>
      </c>
      <c r="F109" s="429"/>
      <c r="G109" s="430" t="s">
        <v>2</v>
      </c>
      <c r="H109" s="429"/>
      <c r="I109" s="431" t="s">
        <v>4</v>
      </c>
      <c r="J109" s="500" t="str">
        <f t="shared" si="54"/>
        <v/>
      </c>
      <c r="K109" s="433"/>
      <c r="L109" s="432">
        <f t="shared" si="43"/>
        <v>0</v>
      </c>
      <c r="M109" s="433"/>
      <c r="N109" s="432">
        <f t="shared" si="44"/>
        <v>0</v>
      </c>
      <c r="O109" s="433"/>
      <c r="P109" s="432">
        <f t="shared" si="45"/>
        <v>0</v>
      </c>
      <c r="Q109" s="433"/>
      <c r="R109" s="432">
        <f t="shared" si="46"/>
        <v>0</v>
      </c>
      <c r="S109" s="433"/>
      <c r="T109" s="432">
        <f t="shared" si="47"/>
        <v>0</v>
      </c>
      <c r="U109" s="433"/>
      <c r="V109" s="432">
        <f t="shared" si="48"/>
        <v>0</v>
      </c>
      <c r="W109" s="433"/>
      <c r="X109" s="432">
        <f t="shared" si="49"/>
        <v>0</v>
      </c>
      <c r="Y109" s="433"/>
      <c r="Z109" s="432">
        <f t="shared" si="50"/>
        <v>0</v>
      </c>
      <c r="AA109" s="433"/>
      <c r="AB109" s="432">
        <f t="shared" si="51"/>
        <v>0</v>
      </c>
      <c r="AC109" s="433"/>
      <c r="AD109" s="432">
        <f t="shared" si="52"/>
        <v>0</v>
      </c>
      <c r="AE109" s="434"/>
      <c r="AF109" s="459">
        <f t="shared" si="55"/>
        <v>0</v>
      </c>
      <c r="AG109" s="460">
        <f t="shared" si="55"/>
        <v>0</v>
      </c>
    </row>
    <row r="110" spans="1:33" s="416" customFormat="1" ht="21" customHeight="1" x14ac:dyDescent="0.2">
      <c r="A110" s="416" t="str">
        <f>IF(D110="","",MAX($A$93:$A109)+1)</f>
        <v/>
      </c>
      <c r="B110" s="972"/>
      <c r="C110" s="973"/>
      <c r="D110" s="498"/>
      <c r="E110" s="509" t="str">
        <f t="shared" si="53"/>
        <v/>
      </c>
      <c r="F110" s="429"/>
      <c r="G110" s="430" t="s">
        <v>2</v>
      </c>
      <c r="H110" s="429"/>
      <c r="I110" s="431" t="s">
        <v>4</v>
      </c>
      <c r="J110" s="500" t="str">
        <f t="shared" si="54"/>
        <v/>
      </c>
      <c r="K110" s="433"/>
      <c r="L110" s="432">
        <f t="shared" si="43"/>
        <v>0</v>
      </c>
      <c r="M110" s="433"/>
      <c r="N110" s="432">
        <f t="shared" si="44"/>
        <v>0</v>
      </c>
      <c r="O110" s="433"/>
      <c r="P110" s="432">
        <f t="shared" si="45"/>
        <v>0</v>
      </c>
      <c r="Q110" s="433"/>
      <c r="R110" s="432">
        <f t="shared" si="46"/>
        <v>0</v>
      </c>
      <c r="S110" s="433"/>
      <c r="T110" s="432">
        <f t="shared" si="47"/>
        <v>0</v>
      </c>
      <c r="U110" s="433"/>
      <c r="V110" s="432">
        <f t="shared" si="48"/>
        <v>0</v>
      </c>
      <c r="W110" s="433"/>
      <c r="X110" s="432">
        <f t="shared" si="49"/>
        <v>0</v>
      </c>
      <c r="Y110" s="433"/>
      <c r="Z110" s="432">
        <f t="shared" si="50"/>
        <v>0</v>
      </c>
      <c r="AA110" s="433"/>
      <c r="AB110" s="432">
        <f t="shared" si="51"/>
        <v>0</v>
      </c>
      <c r="AC110" s="433"/>
      <c r="AD110" s="432">
        <f t="shared" si="52"/>
        <v>0</v>
      </c>
      <c r="AE110" s="434"/>
      <c r="AF110" s="459">
        <f t="shared" si="55"/>
        <v>0</v>
      </c>
      <c r="AG110" s="460">
        <f t="shared" si="55"/>
        <v>0</v>
      </c>
    </row>
    <row r="111" spans="1:33" s="416" customFormat="1" ht="21" customHeight="1" x14ac:dyDescent="0.2">
      <c r="A111" s="416" t="str">
        <f>IF(D111="","",MAX($A$93:$A110)+1)</f>
        <v/>
      </c>
      <c r="B111" s="972"/>
      <c r="C111" s="973"/>
      <c r="D111" s="498"/>
      <c r="E111" s="509" t="str">
        <f t="shared" si="53"/>
        <v/>
      </c>
      <c r="F111" s="429"/>
      <c r="G111" s="430" t="s">
        <v>2</v>
      </c>
      <c r="H111" s="429"/>
      <c r="I111" s="431" t="s">
        <v>4</v>
      </c>
      <c r="J111" s="500" t="str">
        <f t="shared" si="54"/>
        <v/>
      </c>
      <c r="K111" s="433"/>
      <c r="L111" s="432">
        <f t="shared" si="43"/>
        <v>0</v>
      </c>
      <c r="M111" s="433"/>
      <c r="N111" s="432">
        <f t="shared" si="44"/>
        <v>0</v>
      </c>
      <c r="O111" s="433"/>
      <c r="P111" s="432">
        <f t="shared" si="45"/>
        <v>0</v>
      </c>
      <c r="Q111" s="433"/>
      <c r="R111" s="432">
        <f t="shared" si="46"/>
        <v>0</v>
      </c>
      <c r="S111" s="433"/>
      <c r="T111" s="432">
        <f t="shared" si="47"/>
        <v>0</v>
      </c>
      <c r="U111" s="433"/>
      <c r="V111" s="432">
        <f t="shared" si="48"/>
        <v>0</v>
      </c>
      <c r="W111" s="433"/>
      <c r="X111" s="432">
        <f t="shared" si="49"/>
        <v>0</v>
      </c>
      <c r="Y111" s="433"/>
      <c r="Z111" s="432">
        <f t="shared" si="50"/>
        <v>0</v>
      </c>
      <c r="AA111" s="433"/>
      <c r="AB111" s="432">
        <f t="shared" si="51"/>
        <v>0</v>
      </c>
      <c r="AC111" s="433"/>
      <c r="AD111" s="432">
        <f t="shared" si="52"/>
        <v>0</v>
      </c>
      <c r="AE111" s="434"/>
      <c r="AF111" s="459">
        <f t="shared" si="55"/>
        <v>0</v>
      </c>
      <c r="AG111" s="460">
        <f t="shared" si="55"/>
        <v>0</v>
      </c>
    </row>
    <row r="112" spans="1:33" s="416" customFormat="1" ht="21" customHeight="1" x14ac:dyDescent="0.2">
      <c r="A112" s="416" t="str">
        <f>IF(D112="","",MAX($A$93:$A111)+1)</f>
        <v/>
      </c>
      <c r="B112" s="972"/>
      <c r="C112" s="973"/>
      <c r="D112" s="498"/>
      <c r="E112" s="509" t="str">
        <f t="shared" si="53"/>
        <v/>
      </c>
      <c r="F112" s="429"/>
      <c r="G112" s="430" t="s">
        <v>2</v>
      </c>
      <c r="H112" s="429"/>
      <c r="I112" s="431" t="s">
        <v>4</v>
      </c>
      <c r="J112" s="500" t="str">
        <f t="shared" si="54"/>
        <v/>
      </c>
      <c r="K112" s="433"/>
      <c r="L112" s="432">
        <f t="shared" si="43"/>
        <v>0</v>
      </c>
      <c r="M112" s="433"/>
      <c r="N112" s="432">
        <f t="shared" si="44"/>
        <v>0</v>
      </c>
      <c r="O112" s="433"/>
      <c r="P112" s="432">
        <f t="shared" si="45"/>
        <v>0</v>
      </c>
      <c r="Q112" s="433"/>
      <c r="R112" s="432">
        <f t="shared" si="46"/>
        <v>0</v>
      </c>
      <c r="S112" s="433"/>
      <c r="T112" s="432">
        <f t="shared" si="47"/>
        <v>0</v>
      </c>
      <c r="U112" s="433"/>
      <c r="V112" s="432">
        <f t="shared" si="48"/>
        <v>0</v>
      </c>
      <c r="W112" s="433"/>
      <c r="X112" s="432">
        <f t="shared" si="49"/>
        <v>0</v>
      </c>
      <c r="Y112" s="433"/>
      <c r="Z112" s="432">
        <f t="shared" si="50"/>
        <v>0</v>
      </c>
      <c r="AA112" s="433"/>
      <c r="AB112" s="432">
        <f t="shared" si="51"/>
        <v>0</v>
      </c>
      <c r="AC112" s="433"/>
      <c r="AD112" s="432">
        <f t="shared" si="52"/>
        <v>0</v>
      </c>
      <c r="AE112" s="434"/>
      <c r="AF112" s="459">
        <f t="shared" si="55"/>
        <v>0</v>
      </c>
      <c r="AG112" s="460">
        <f t="shared" si="55"/>
        <v>0</v>
      </c>
    </row>
    <row r="113" spans="1:33" s="416" customFormat="1" ht="21" customHeight="1" thickBot="1" x14ac:dyDescent="0.25">
      <c r="A113" s="416" t="str">
        <f>IF(D113="","",MAX($A$93:$A112)+1)</f>
        <v/>
      </c>
      <c r="B113" s="981"/>
      <c r="C113" s="982"/>
      <c r="D113" s="501"/>
      <c r="E113" s="510" t="str">
        <f t="shared" si="53"/>
        <v/>
      </c>
      <c r="F113" s="439"/>
      <c r="G113" s="440" t="s">
        <v>2</v>
      </c>
      <c r="H113" s="439"/>
      <c r="I113" s="441" t="s">
        <v>4</v>
      </c>
      <c r="J113" s="503" t="str">
        <f t="shared" si="54"/>
        <v/>
      </c>
      <c r="K113" s="443"/>
      <c r="L113" s="442">
        <f t="shared" si="43"/>
        <v>0</v>
      </c>
      <c r="M113" s="443"/>
      <c r="N113" s="442">
        <f t="shared" si="44"/>
        <v>0</v>
      </c>
      <c r="O113" s="443"/>
      <c r="P113" s="442">
        <f t="shared" si="45"/>
        <v>0</v>
      </c>
      <c r="Q113" s="443"/>
      <c r="R113" s="442">
        <f t="shared" si="46"/>
        <v>0</v>
      </c>
      <c r="S113" s="443"/>
      <c r="T113" s="442">
        <f t="shared" si="47"/>
        <v>0</v>
      </c>
      <c r="U113" s="443"/>
      <c r="V113" s="442">
        <f t="shared" si="48"/>
        <v>0</v>
      </c>
      <c r="W113" s="443"/>
      <c r="X113" s="442">
        <f t="shared" si="49"/>
        <v>0</v>
      </c>
      <c r="Y113" s="443"/>
      <c r="Z113" s="442">
        <f t="shared" si="50"/>
        <v>0</v>
      </c>
      <c r="AA113" s="443"/>
      <c r="AB113" s="442">
        <f t="shared" si="51"/>
        <v>0</v>
      </c>
      <c r="AC113" s="443"/>
      <c r="AD113" s="442">
        <f t="shared" si="52"/>
        <v>0</v>
      </c>
      <c r="AE113" s="434"/>
      <c r="AF113" s="504">
        <f t="shared" si="55"/>
        <v>0</v>
      </c>
      <c r="AG113" s="445">
        <f t="shared" si="55"/>
        <v>0</v>
      </c>
    </row>
    <row r="114" spans="1:33" s="387" customFormat="1" ht="21" customHeight="1" thickTop="1" x14ac:dyDescent="0.2">
      <c r="B114" s="964" t="s">
        <v>6</v>
      </c>
      <c r="C114" s="964"/>
      <c r="D114" s="964"/>
      <c r="E114" s="964"/>
      <c r="F114" s="964"/>
      <c r="G114" s="964"/>
      <c r="H114" s="964"/>
      <c r="I114" s="964"/>
      <c r="J114" s="964"/>
      <c r="K114" s="446">
        <f t="shared" ref="K114:AD114" si="56">SUM(K94:K113)</f>
        <v>0</v>
      </c>
      <c r="L114" s="447">
        <f t="shared" si="56"/>
        <v>0</v>
      </c>
      <c r="M114" s="446">
        <f t="shared" si="56"/>
        <v>0</v>
      </c>
      <c r="N114" s="447">
        <f t="shared" si="56"/>
        <v>0</v>
      </c>
      <c r="O114" s="446">
        <f t="shared" si="56"/>
        <v>0</v>
      </c>
      <c r="P114" s="447">
        <f t="shared" si="56"/>
        <v>0</v>
      </c>
      <c r="Q114" s="446">
        <f t="shared" si="56"/>
        <v>0</v>
      </c>
      <c r="R114" s="447">
        <f t="shared" si="56"/>
        <v>0</v>
      </c>
      <c r="S114" s="446">
        <f t="shared" si="56"/>
        <v>0</v>
      </c>
      <c r="T114" s="447">
        <f t="shared" si="56"/>
        <v>0</v>
      </c>
      <c r="U114" s="446">
        <f t="shared" si="56"/>
        <v>0</v>
      </c>
      <c r="V114" s="447">
        <f t="shared" si="56"/>
        <v>0</v>
      </c>
      <c r="W114" s="446">
        <f t="shared" si="56"/>
        <v>0</v>
      </c>
      <c r="X114" s="447">
        <f t="shared" si="56"/>
        <v>0</v>
      </c>
      <c r="Y114" s="446">
        <f t="shared" si="56"/>
        <v>0</v>
      </c>
      <c r="Z114" s="447">
        <f t="shared" si="56"/>
        <v>0</v>
      </c>
      <c r="AA114" s="446">
        <f t="shared" si="56"/>
        <v>0</v>
      </c>
      <c r="AB114" s="447">
        <f t="shared" si="56"/>
        <v>0</v>
      </c>
      <c r="AC114" s="446">
        <f t="shared" si="56"/>
        <v>0</v>
      </c>
      <c r="AD114" s="447">
        <f t="shared" si="56"/>
        <v>0</v>
      </c>
      <c r="AE114" s="424"/>
      <c r="AF114" s="446">
        <f>SUM(AF94:AF113)</f>
        <v>0</v>
      </c>
      <c r="AG114" s="448">
        <f>SUM(AG94:AG113)</f>
        <v>0</v>
      </c>
    </row>
    <row r="115" spans="1:33" s="387" customFormat="1" ht="19.5" customHeight="1" x14ac:dyDescent="0.2">
      <c r="B115" s="474" t="s">
        <v>98</v>
      </c>
      <c r="C115" s="403"/>
      <c r="D115" s="403"/>
      <c r="E115" s="403"/>
      <c r="F115" s="475"/>
      <c r="G115" s="475"/>
      <c r="H115" s="475"/>
      <c r="I115" s="476"/>
      <c r="J115" s="476"/>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row>
    <row r="116" spans="1:33" s="387" customFormat="1" ht="22.5" customHeight="1" thickBot="1" x14ac:dyDescent="0.25">
      <c r="B116" s="983" t="s">
        <v>47</v>
      </c>
      <c r="C116" s="983"/>
      <c r="D116" s="983"/>
      <c r="E116" s="983"/>
      <c r="F116" s="983"/>
      <c r="G116" s="983"/>
      <c r="H116" s="983"/>
      <c r="I116" s="983"/>
      <c r="J116" s="511" t="s">
        <v>48</v>
      </c>
      <c r="K116" s="512" t="s">
        <v>52</v>
      </c>
      <c r="L116" s="513" t="s">
        <v>99</v>
      </c>
      <c r="M116" s="512" t="s">
        <v>52</v>
      </c>
      <c r="N116" s="513" t="s">
        <v>99</v>
      </c>
      <c r="O116" s="512" t="s">
        <v>52</v>
      </c>
      <c r="P116" s="513" t="s">
        <v>99</v>
      </c>
      <c r="Q116" s="512" t="s">
        <v>52</v>
      </c>
      <c r="R116" s="513" t="s">
        <v>99</v>
      </c>
      <c r="S116" s="512" t="s">
        <v>52</v>
      </c>
      <c r="T116" s="513" t="s">
        <v>99</v>
      </c>
      <c r="U116" s="512" t="s">
        <v>52</v>
      </c>
      <c r="V116" s="513" t="s">
        <v>99</v>
      </c>
      <c r="W116" s="512" t="s">
        <v>52</v>
      </c>
      <c r="X116" s="513" t="s">
        <v>99</v>
      </c>
      <c r="Y116" s="512" t="s">
        <v>52</v>
      </c>
      <c r="Z116" s="513" t="s">
        <v>99</v>
      </c>
      <c r="AA116" s="512" t="s">
        <v>52</v>
      </c>
      <c r="AB116" s="513" t="s">
        <v>99</v>
      </c>
      <c r="AC116" s="512" t="s">
        <v>52</v>
      </c>
      <c r="AD116" s="513" t="s">
        <v>99</v>
      </c>
      <c r="AE116" s="477"/>
      <c r="AF116" s="984" t="s">
        <v>59</v>
      </c>
      <c r="AG116" s="984"/>
    </row>
    <row r="117" spans="1:33" s="387" customFormat="1" ht="20.25" customHeight="1" thickTop="1" x14ac:dyDescent="0.2">
      <c r="B117" s="985" t="s">
        <v>119</v>
      </c>
      <c r="C117" s="985"/>
      <c r="D117" s="985"/>
      <c r="E117" s="985"/>
      <c r="F117" s="985"/>
      <c r="G117" s="985"/>
      <c r="H117" s="985"/>
      <c r="I117" s="985"/>
      <c r="J117" s="514">
        <v>30000</v>
      </c>
      <c r="K117" s="488">
        <f>IF(L89="","",SUMIF($E$79:$E$88,$B$117,L79:L88))</f>
        <v>0</v>
      </c>
      <c r="L117" s="489">
        <f>IF(K117="","",$J$117*K117)</f>
        <v>0</v>
      </c>
      <c r="M117" s="488">
        <f>IF(N89="","",SUMIF($E$79:$E$88,$B$117,N79:N88))</f>
        <v>0</v>
      </c>
      <c r="N117" s="489">
        <f>IF(M117="","",$J$117*M117)</f>
        <v>0</v>
      </c>
      <c r="O117" s="488">
        <f>IF(P89="","",SUMIF($E$79:$E$88,$B$117,P79:P88))</f>
        <v>0</v>
      </c>
      <c r="P117" s="489">
        <f>IF(O117="","",$J$117*O117)</f>
        <v>0</v>
      </c>
      <c r="Q117" s="488">
        <f>IF(R89="","",SUMIF($E$79:$E$88,$B$117,R79:R88))</f>
        <v>0</v>
      </c>
      <c r="R117" s="489">
        <f>IF(Q117="","",$J$117*Q117)</f>
        <v>0</v>
      </c>
      <c r="S117" s="488">
        <f>IF(T89="","",SUMIF($E$79:$E$88,$B$117,T79:T88))</f>
        <v>0</v>
      </c>
      <c r="T117" s="489">
        <f>IF(S117="","",$J$117*S117)</f>
        <v>0</v>
      </c>
      <c r="U117" s="488">
        <f>IF(V89="","",SUMIF($E$79:$E$88,$B$117,V79:V88))</f>
        <v>0</v>
      </c>
      <c r="V117" s="489">
        <f>IF(U117="","",$J$117*U117)</f>
        <v>0</v>
      </c>
      <c r="W117" s="488">
        <f>IF(X89="","",SUMIF($E$79:$E$88,$B$117,X79:X88))</f>
        <v>0</v>
      </c>
      <c r="X117" s="489">
        <f>IF(W117="","",$J$117*W117)</f>
        <v>0</v>
      </c>
      <c r="Y117" s="488">
        <f>IF(Z89="","",SUMIF($E$79:$E$88,$B$117,Z79:Z88))</f>
        <v>0</v>
      </c>
      <c r="Z117" s="489">
        <f>IF(Y117="","",$J$117*Y117)</f>
        <v>0</v>
      </c>
      <c r="AA117" s="488">
        <f>IF(AB89="","",SUMIF($E$79:$E$88,$B$117,AB79:AB88))</f>
        <v>0</v>
      </c>
      <c r="AB117" s="489">
        <f>IF(AA117="","",$J$117*AA117)</f>
        <v>0</v>
      </c>
      <c r="AC117" s="488">
        <f>IF(AD89="","",SUMIF($E$79:$E$88,$B$117,AD79:AD88))</f>
        <v>0</v>
      </c>
      <c r="AD117" s="489">
        <f>IF(AC117="","",$J$117*AC117)</f>
        <v>0</v>
      </c>
      <c r="AE117" s="477"/>
      <c r="AF117" s="490" t="s">
        <v>119</v>
      </c>
      <c r="AG117" s="491">
        <f>SUM(K117*$K$8,M117*$M$8,O117*$O$8,Q117*$Q$8,S117*$S$8,U117*$U$8,W117*$W$8,Y117*$Y$8,AA117*$AA$8,AC117*$AC$8)</f>
        <v>0</v>
      </c>
    </row>
    <row r="118" spans="1:33" s="387" customFormat="1" ht="20.25" customHeight="1" x14ac:dyDescent="0.2">
      <c r="B118" s="985" t="s">
        <v>114</v>
      </c>
      <c r="C118" s="985"/>
      <c r="D118" s="985"/>
      <c r="E118" s="985"/>
      <c r="F118" s="985"/>
      <c r="G118" s="985"/>
      <c r="H118" s="985"/>
      <c r="I118" s="985"/>
      <c r="J118" s="514">
        <v>50000</v>
      </c>
      <c r="K118" s="488">
        <f>IF(L114="","",SUMIF($E$94:$E$113,$B$118,L94:L113))</f>
        <v>0</v>
      </c>
      <c r="L118" s="489">
        <f>IF(K118="","",$J$118*K118)</f>
        <v>0</v>
      </c>
      <c r="M118" s="488">
        <f>IF(N114="","",SUMIF($E$94:$E$113,$B$118,N94:N113))</f>
        <v>0</v>
      </c>
      <c r="N118" s="489">
        <f>IF(M118="","",$J$118*M118)</f>
        <v>0</v>
      </c>
      <c r="O118" s="488">
        <f>IF(P114="","",SUMIF($E$94:$E$113,$B$118,P94:P113))</f>
        <v>0</v>
      </c>
      <c r="P118" s="489">
        <f>IF(O118="","",$J$118*O118)</f>
        <v>0</v>
      </c>
      <c r="Q118" s="488">
        <f>IF(R114="","",SUMIF($E$94:$E$113,$B$118,R94:R113))</f>
        <v>0</v>
      </c>
      <c r="R118" s="489">
        <f>IF(Q118="","",$J$118*Q118)</f>
        <v>0</v>
      </c>
      <c r="S118" s="488">
        <f>IF(T114="","",SUMIF($E$94:$E$113,$B$118,T94:T113))</f>
        <v>0</v>
      </c>
      <c r="T118" s="489">
        <f>IF(S118="","",$J$118*S118)</f>
        <v>0</v>
      </c>
      <c r="U118" s="488">
        <f>IF(V114="","",SUMIF($E$94:$E$113,$B$118,V94:V113))</f>
        <v>0</v>
      </c>
      <c r="V118" s="489">
        <f>IF(U118="","",$J$118*U118)</f>
        <v>0</v>
      </c>
      <c r="W118" s="488">
        <f>IF(X114="","",SUMIF($E$94:$E$113,$B$118,X94:X113))</f>
        <v>0</v>
      </c>
      <c r="X118" s="489">
        <f>IF(W118="","",$J$118*W118)</f>
        <v>0</v>
      </c>
      <c r="Y118" s="488">
        <f>IF(Z114="","",SUMIF($E$94:$E$113,$B$118,Z94:Z113))</f>
        <v>0</v>
      </c>
      <c r="Z118" s="489">
        <f>IF(Y118="","",$J$118*Y118)</f>
        <v>0</v>
      </c>
      <c r="AA118" s="488">
        <f>IF(AB114="","",SUMIF($E$94:$E$113,$B$118,AB94:AB113))</f>
        <v>0</v>
      </c>
      <c r="AB118" s="489">
        <f>IF(AA118="","",$J$118*AA118)</f>
        <v>0</v>
      </c>
      <c r="AC118" s="488">
        <f>IF(AD114="","",SUMIF($E$94:$E$113,$B$118,AD94:AD113))</f>
        <v>0</v>
      </c>
      <c r="AD118" s="489">
        <f>IF(AC118="","",$J$118*AC118)</f>
        <v>0</v>
      </c>
      <c r="AE118" s="477"/>
      <c r="AF118" s="490" t="s">
        <v>114</v>
      </c>
      <c r="AG118" s="491">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376"/>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串刺用【先頭】</vt:lpstr>
      <vt:lpstr>様式第１｜交付申請書</vt:lpstr>
      <vt:lpstr>定型様式1｜総括表</vt:lpstr>
      <vt:lpstr>定型様式2｜明細書</vt:lpstr>
      <vt:lpstr>定型様式2｜明細書 _ひな形</vt:lpstr>
      <vt:lpstr>串刺用【末尾】</vt:lpstr>
      <vt:lpstr>'定型様式1｜総括表'!Print_Area</vt:lpstr>
      <vt:lpstr>'定型様式2｜明細書'!Print_Area</vt:lpstr>
      <vt:lpstr>'定型様式2｜明細書 _ひな形'!Print_Area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2022-03-03T11:29:57Z</cp:lastPrinted>
  <dcterms:created xsi:type="dcterms:W3CDTF">2020-04-14T05:36:12Z</dcterms:created>
  <dcterms:modified xsi:type="dcterms:W3CDTF">2022-07-19T06:34:30Z</dcterms:modified>
</cp:coreProperties>
</file>