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192.168.1.160\disk1\補助HP\danref\doc\"/>
    </mc:Choice>
  </mc:AlternateContent>
  <xr:revisionPtr revIDLastSave="0" documentId="13_ncr:1_{64E8EC18-D210-46A5-B230-3546A0FD723A}" xr6:coauthVersionLast="47" xr6:coauthVersionMax="47" xr10:uidLastSave="{00000000-0000-0000-0000-000000000000}"/>
  <bookViews>
    <workbookView xWindow="-110" yWindow="-110" windowWidth="19420" windowHeight="10300" tabRatio="903" firstSheet="1" activeTab="2" xr2:uid="{00000000-000D-0000-FFFF-FFFF00000000}"/>
  </bookViews>
  <sheets>
    <sheet name="串刺用【先頭】" sheetId="26" state="hidden" r:id="rId1"/>
    <sheet name="完了（集全）" sheetId="33" r:id="rId2"/>
    <sheet name="様式第8｜完了実績報告書" sheetId="15" r:id="rId3"/>
    <sheet name="定型様式5｜総括表" sheetId="16" r:id="rId4"/>
    <sheet name="定型様式6｜明細書" sheetId="18" r:id="rId5"/>
    <sheet name="定型様式6｜明細書【LED照明】" sheetId="32" r:id="rId6"/>
    <sheet name="様式第12｜精算払請求書" sheetId="30" r:id="rId7"/>
    <sheet name="串刺用【末尾】" sheetId="27" state="hidden" r:id="rId8"/>
  </sheets>
  <definedNames>
    <definedName name="_xlnm._FilterDatabase" localSheetId="5" hidden="1">'定型様式6｜明細書【LED照明】'!$AP$11:$AS$13</definedName>
    <definedName name="_xlnm.Print_Area" localSheetId="3">'定型様式5｜総括表'!$A$1:$BC$38</definedName>
    <definedName name="_xlnm.Print_Area" localSheetId="4">'定型様式6｜明細書'!$A$1:$AG$121</definedName>
    <definedName name="_xlnm.Print_Area" localSheetId="5">'定型様式6｜明細書【LED照明】'!$A$1:$BC$52</definedName>
    <definedName name="_xlnm.Print_Area" localSheetId="6">'様式第12｜精算払請求書'!$A$1:$CN$78</definedName>
    <definedName name="_xlnm.Print_Area" localSheetId="2">'様式第8｜完了実績報告書'!$A$1:$CN$96</definedName>
    <definedName name="_xlnm.Print_Titles" localSheetId="4">'定型様式6｜明細書'!$1:$15</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7" i="16" l="1"/>
  <c r="U29" i="16"/>
  <c r="B87" i="18"/>
  <c r="B74" i="18"/>
  <c r="B48" i="18"/>
  <c r="E65" i="18" l="1"/>
  <c r="E64" i="18"/>
  <c r="E63" i="18"/>
  <c r="E62" i="18"/>
  <c r="E61" i="18"/>
  <c r="E60" i="18"/>
  <c r="E59" i="18"/>
  <c r="E58" i="18"/>
  <c r="E57" i="18"/>
  <c r="E56" i="18"/>
  <c r="E55" i="18"/>
  <c r="E54" i="18"/>
  <c r="E53" i="18"/>
  <c r="E52" i="18"/>
  <c r="E51" i="18"/>
  <c r="E50"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B18" i="18" s="1"/>
  <c r="A152" i="32"/>
  <c r="AF121" i="18"/>
  <c r="AF120" i="18"/>
  <c r="AF119" i="18"/>
  <c r="AF118" i="18"/>
  <c r="AG118" i="18" s="1"/>
  <c r="A151" i="18" s="1"/>
  <c r="U25" i="16" s="1"/>
  <c r="AJ2" i="32" l="1"/>
  <c r="AJ1" i="32"/>
  <c r="AP47" i="32"/>
  <c r="AJ46" i="32"/>
  <c r="AT46" i="32" s="1"/>
  <c r="AJ45" i="32"/>
  <c r="AT45" i="32" s="1"/>
  <c r="AJ44" i="32"/>
  <c r="AT44" i="32" s="1"/>
  <c r="AJ43" i="32"/>
  <c r="AT43" i="32" s="1"/>
  <c r="AJ42" i="32"/>
  <c r="AT42" i="32" s="1"/>
  <c r="AJ41" i="32"/>
  <c r="AT41" i="32" s="1"/>
  <c r="AJ40" i="32"/>
  <c r="AT40" i="32" s="1"/>
  <c r="AJ39" i="32"/>
  <c r="AT39" i="32" s="1"/>
  <c r="AJ38" i="32"/>
  <c r="AT38" i="32" s="1"/>
  <c r="AJ37" i="32"/>
  <c r="AT37" i="32" s="1"/>
  <c r="AJ36" i="32"/>
  <c r="AT36" i="32" s="1"/>
  <c r="AJ35" i="32"/>
  <c r="AT35" i="32" s="1"/>
  <c r="AJ34" i="32"/>
  <c r="AT34" i="32" s="1"/>
  <c r="AJ33" i="32"/>
  <c r="AT33" i="32" s="1"/>
  <c r="AJ32" i="32"/>
  <c r="AT32" i="32" s="1"/>
  <c r="AJ31" i="32"/>
  <c r="AT31" i="32" s="1"/>
  <c r="AJ30" i="32"/>
  <c r="AT30" i="32" s="1"/>
  <c r="AJ29" i="32"/>
  <c r="AT29" i="32" s="1"/>
  <c r="AJ28" i="32"/>
  <c r="AT28" i="32" s="1"/>
  <c r="AJ27" i="32"/>
  <c r="AT27" i="32" s="1"/>
  <c r="AJ26" i="32"/>
  <c r="AT26" i="32" s="1"/>
  <c r="AJ25" i="32"/>
  <c r="AT25" i="32" s="1"/>
  <c r="AJ24" i="32"/>
  <c r="AT24" i="32" s="1"/>
  <c r="AJ23" i="32"/>
  <c r="AT23" i="32" s="1"/>
  <c r="AJ22" i="32"/>
  <c r="AT22" i="32" s="1"/>
  <c r="AJ21" i="32"/>
  <c r="AT21" i="32" s="1"/>
  <c r="AJ20" i="32"/>
  <c r="AT20" i="32" s="1"/>
  <c r="AJ19" i="32"/>
  <c r="AT19" i="32" s="1"/>
  <c r="AJ18" i="32"/>
  <c r="AT18" i="32" s="1"/>
  <c r="AJ17" i="32"/>
  <c r="AT17" i="32" s="1"/>
  <c r="AJ16" i="32"/>
  <c r="AT16" i="32" s="1"/>
  <c r="AJ15" i="32"/>
  <c r="AT15" i="32" s="1"/>
  <c r="AJ14" i="32"/>
  <c r="AT14" i="32" s="1"/>
  <c r="AJ13" i="32"/>
  <c r="AT13" i="32" s="1"/>
  <c r="AJ12" i="32"/>
  <c r="AT12" i="32" s="1"/>
  <c r="AJ11" i="32"/>
  <c r="AT11" i="32" s="1"/>
  <c r="AA2" i="18"/>
  <c r="AA1" i="18"/>
  <c r="AT47" i="32" l="1"/>
  <c r="AO51" i="32" s="1"/>
  <c r="A177" i="32" l="1"/>
  <c r="A162" i="32"/>
  <c r="AD121" i="18" l="1"/>
  <c r="AD120" i="18"/>
  <c r="AD119" i="18"/>
  <c r="AD118" i="18"/>
  <c r="AB121" i="18"/>
  <c r="AB120" i="18"/>
  <c r="AB119" i="18"/>
  <c r="AB118" i="18"/>
  <c r="Z121" i="18"/>
  <c r="Z120" i="18"/>
  <c r="Z119" i="18"/>
  <c r="Z118" i="18"/>
  <c r="X121" i="18"/>
  <c r="X120" i="18"/>
  <c r="X119" i="18"/>
  <c r="X118" i="18"/>
  <c r="V121" i="18"/>
  <c r="V120" i="18"/>
  <c r="V119" i="18"/>
  <c r="V118" i="18"/>
  <c r="T121" i="18"/>
  <c r="T120" i="18"/>
  <c r="T119" i="18"/>
  <c r="T118" i="18"/>
  <c r="R121" i="18"/>
  <c r="R120" i="18"/>
  <c r="R119" i="18"/>
  <c r="R118" i="18"/>
  <c r="P121" i="18"/>
  <c r="P120" i="18"/>
  <c r="P119" i="18"/>
  <c r="P118" i="18"/>
  <c r="N121" i="18"/>
  <c r="N120" i="18"/>
  <c r="N119" i="18"/>
  <c r="N118" i="18"/>
  <c r="L121" i="18"/>
  <c r="L120" i="18"/>
  <c r="L119" i="18"/>
  <c r="L118" i="18"/>
  <c r="A65" i="18"/>
  <c r="J65" i="18"/>
  <c r="L65" i="18" s="1"/>
  <c r="AF65" i="18"/>
  <c r="A121" i="18"/>
  <c r="A120" i="18"/>
  <c r="A119" i="18"/>
  <c r="A118" i="18"/>
  <c r="AC11" i="18" l="1"/>
  <c r="AA11" i="18"/>
  <c r="Y11" i="18"/>
  <c r="W11" i="18"/>
  <c r="U11" i="18"/>
  <c r="S11" i="18"/>
  <c r="Q11" i="18"/>
  <c r="O11" i="18"/>
  <c r="M11" i="18"/>
  <c r="K11" i="18"/>
  <c r="Z65" i="18"/>
  <c r="X65" i="18"/>
  <c r="V65" i="18"/>
  <c r="R65" i="18"/>
  <c r="P65" i="18"/>
  <c r="T65" i="18"/>
  <c r="N65" i="18"/>
  <c r="AD65" i="18"/>
  <c r="AB65" i="18"/>
  <c r="AG65" i="18" l="1"/>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90" i="18" l="1"/>
  <c r="A91" i="18" l="1"/>
  <c r="A92" i="18"/>
  <c r="A21" i="18"/>
  <c r="A50" i="18"/>
  <c r="A20" i="18"/>
  <c r="A94" i="18" l="1"/>
  <c r="A93" i="18"/>
  <c r="A22" i="18"/>
  <c r="A97" i="18" l="1"/>
  <c r="A96" i="18"/>
  <c r="A95" i="18"/>
  <c r="A23" i="18"/>
  <c r="A98" i="18" l="1"/>
  <c r="A25" i="18"/>
  <c r="A24" i="18"/>
  <c r="A99" i="18" l="1"/>
  <c r="A26" i="18"/>
  <c r="A27" i="18"/>
  <c r="A100" i="18" l="1"/>
  <c r="A101" i="18" s="1"/>
  <c r="A102" i="18" s="1"/>
  <c r="A103" i="18" s="1"/>
  <c r="A104" i="18" s="1"/>
  <c r="A105" i="18" s="1"/>
  <c r="A106" i="18" s="1"/>
  <c r="A107" i="18" s="1"/>
  <c r="A108" i="18" s="1"/>
  <c r="A29" i="18"/>
  <c r="A28" i="18"/>
  <c r="A30" i="18" l="1"/>
  <c r="A31" i="18" l="1"/>
  <c r="A32" i="18" s="1"/>
  <c r="A33" i="18" s="1"/>
  <c r="A34" i="18" s="1"/>
  <c r="A35" i="18" s="1"/>
  <c r="A36" i="18" s="1"/>
  <c r="A37" i="18" s="1"/>
  <c r="A38" i="18" s="1"/>
  <c r="A39" i="18" s="1"/>
  <c r="A40" i="18" s="1"/>
  <c r="A41" i="18" l="1"/>
  <c r="A42" i="18" s="1"/>
  <c r="A43" i="18" s="1"/>
  <c r="A44" i="18" s="1"/>
  <c r="AF28" i="18" l="1"/>
  <c r="J28" i="18"/>
  <c r="V28" i="18" s="1"/>
  <c r="AF27" i="18"/>
  <c r="J27" i="18"/>
  <c r="V27" i="18" s="1"/>
  <c r="AF26" i="18"/>
  <c r="J26" i="18"/>
  <c r="AB26" i="18" s="1"/>
  <c r="AF25" i="18"/>
  <c r="J25" i="18"/>
  <c r="V25" i="18" s="1"/>
  <c r="AF24" i="18"/>
  <c r="J24" i="18"/>
  <c r="V24" i="18" s="1"/>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E89" i="18"/>
  <c r="AF108" i="18" l="1"/>
  <c r="AF107" i="18"/>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F20" i="18"/>
  <c r="AG7" i="18"/>
  <c r="AG8" i="18"/>
  <c r="N20" i="18"/>
  <c r="J21" i="18"/>
  <c r="L21" i="18" s="1"/>
  <c r="J22" i="18"/>
  <c r="L22" i="18" s="1"/>
  <c r="J23" i="18"/>
  <c r="L23" i="18" s="1"/>
  <c r="J29" i="18"/>
  <c r="L29" i="18" s="1"/>
  <c r="J30" i="18"/>
  <c r="L30" i="18" s="1"/>
  <c r="J31" i="18"/>
  <c r="R31" i="18" s="1"/>
  <c r="J32" i="18"/>
  <c r="R32" i="18" s="1"/>
  <c r="J33" i="18"/>
  <c r="R33" i="18" s="1"/>
  <c r="J34" i="18"/>
  <c r="Z34" i="18" s="1"/>
  <c r="J35" i="18"/>
  <c r="R35" i="18" s="1"/>
  <c r="J36" i="18"/>
  <c r="R36" i="18" s="1"/>
  <c r="J37" i="18"/>
  <c r="Z37" i="18" s="1"/>
  <c r="J38" i="18"/>
  <c r="R38" i="18" s="1"/>
  <c r="J39" i="18"/>
  <c r="P39" i="18" s="1"/>
  <c r="J40" i="18"/>
  <c r="R40" i="18" s="1"/>
  <c r="J41" i="18"/>
  <c r="T41" i="18" s="1"/>
  <c r="J42" i="18"/>
  <c r="T42" i="18" s="1"/>
  <c r="J43" i="18"/>
  <c r="N43" i="18" s="1"/>
  <c r="J44" i="18"/>
  <c r="N44" i="18" s="1"/>
  <c r="K45" i="18"/>
  <c r="M45" i="18"/>
  <c r="O45" i="18"/>
  <c r="Q45" i="18"/>
  <c r="S45" i="18"/>
  <c r="U45" i="18"/>
  <c r="W45" i="18"/>
  <c r="Y45" i="18"/>
  <c r="AA45" i="18"/>
  <c r="AC45" i="18"/>
  <c r="J50" i="18"/>
  <c r="L50" i="18" s="1"/>
  <c r="A51" i="18"/>
  <c r="J51" i="18"/>
  <c r="L51" i="18" s="1"/>
  <c r="A52" i="18"/>
  <c r="J52" i="18"/>
  <c r="L52" i="18" s="1"/>
  <c r="A53" i="18"/>
  <c r="J53" i="18"/>
  <c r="L53" i="18" s="1"/>
  <c r="A54" i="18"/>
  <c r="J54" i="18"/>
  <c r="L54" i="18" s="1"/>
  <c r="J55" i="18"/>
  <c r="AD55" i="18" s="1"/>
  <c r="J56" i="18"/>
  <c r="L56" i="18" s="1"/>
  <c r="J57" i="18"/>
  <c r="L57" i="18" s="1"/>
  <c r="J58" i="18"/>
  <c r="L58" i="18" s="1"/>
  <c r="J59" i="18"/>
  <c r="L59" i="18" s="1"/>
  <c r="J60" i="18"/>
  <c r="L60" i="18" s="1"/>
  <c r="J61" i="18"/>
  <c r="L61" i="18" s="1"/>
  <c r="J62" i="18"/>
  <c r="L62" i="18" s="1"/>
  <c r="J63" i="18"/>
  <c r="R63" i="18" s="1"/>
  <c r="J64" i="18"/>
  <c r="Z64" i="18" s="1"/>
  <c r="K66" i="18"/>
  <c r="M66" i="18"/>
  <c r="O66" i="18"/>
  <c r="Q66" i="18"/>
  <c r="S66" i="18"/>
  <c r="U66" i="18"/>
  <c r="W66" i="18"/>
  <c r="Y66" i="18"/>
  <c r="AA66" i="18"/>
  <c r="AC66" i="18"/>
  <c r="A76" i="18"/>
  <c r="E76" i="18"/>
  <c r="J76" i="18"/>
  <c r="T76" i="18" s="1"/>
  <c r="A77" i="18"/>
  <c r="E77" i="18"/>
  <c r="J77" i="18"/>
  <c r="N77" i="18" s="1"/>
  <c r="A78" i="18"/>
  <c r="E78" i="18"/>
  <c r="J78" i="18"/>
  <c r="T78" i="18" s="1"/>
  <c r="A79" i="18"/>
  <c r="A81" i="18" s="1"/>
  <c r="E79" i="18"/>
  <c r="J79" i="18"/>
  <c r="T79" i="18" s="1"/>
  <c r="A80" i="18"/>
  <c r="E80" i="18"/>
  <c r="J80" i="18"/>
  <c r="T80" i="18" s="1"/>
  <c r="E81" i="18"/>
  <c r="J81" i="18"/>
  <c r="T81" i="18" s="1"/>
  <c r="E82" i="18"/>
  <c r="J82" i="18"/>
  <c r="N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V79" i="18"/>
  <c r="X52" i="18"/>
  <c r="N52" i="18"/>
  <c r="Z52" i="18"/>
  <c r="X20" i="18"/>
  <c r="P20" i="18"/>
  <c r="AD20" i="18"/>
  <c r="V20" i="18"/>
  <c r="X50" i="18" l="1"/>
  <c r="AB50" i="18"/>
  <c r="Z50" i="18"/>
  <c r="N57" i="18"/>
  <c r="AB57" i="18"/>
  <c r="V31" i="18"/>
  <c r="AB39" i="18"/>
  <c r="X57" i="18"/>
  <c r="AD57" i="18"/>
  <c r="T57" i="18"/>
  <c r="V57"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R82" i="18"/>
  <c r="AD31" i="18"/>
  <c r="N53" i="18"/>
  <c r="V82" i="18"/>
  <c r="Z99" i="18"/>
  <c r="T99" i="18"/>
  <c r="V53" i="18"/>
  <c r="X97" i="18"/>
  <c r="X43" i="18"/>
  <c r="V23" i="18"/>
  <c r="Z51" i="18"/>
  <c r="V37" i="18"/>
  <c r="Z40" i="18"/>
  <c r="AB23" i="18"/>
  <c r="R53" i="18"/>
  <c r="N78" i="18"/>
  <c r="AD95" i="18"/>
  <c r="V81" i="18"/>
  <c r="X29" i="18"/>
  <c r="AD29" i="18"/>
  <c r="X38" i="18"/>
  <c r="T97" i="18"/>
  <c r="P79" i="18"/>
  <c r="R59" i="18"/>
  <c r="V29" i="18"/>
  <c r="Z41" i="18"/>
  <c r="P56" i="18"/>
  <c r="X79" i="18"/>
  <c r="AD83" i="18"/>
  <c r="AD35" i="18"/>
  <c r="T29" i="18"/>
  <c r="N29" i="18"/>
  <c r="AD41" i="18"/>
  <c r="AD59" i="18"/>
  <c r="AB59" i="18"/>
  <c r="L79" i="18"/>
  <c r="AB29" i="18"/>
  <c r="L35" i="18"/>
  <c r="T59" i="18"/>
  <c r="V59" i="18"/>
  <c r="AB79" i="18"/>
  <c r="AD79" i="18"/>
  <c r="L95" i="18"/>
  <c r="P77" i="18"/>
  <c r="P100" i="18"/>
  <c r="AD100" i="18"/>
  <c r="V97" i="18"/>
  <c r="Z107" i="18"/>
  <c r="R77" i="18"/>
  <c r="AB83"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X83" i="18"/>
  <c r="R81" i="18"/>
  <c r="Z81" i="18"/>
  <c r="P81" i="18"/>
  <c r="L80" i="18"/>
  <c r="N79" i="18"/>
  <c r="AB78" i="18"/>
  <c r="X78" i="18"/>
  <c r="L78" i="18"/>
  <c r="AD78" i="18"/>
  <c r="AD77" i="18"/>
  <c r="T77" i="18"/>
  <c r="V77" i="18"/>
  <c r="AB77" i="18"/>
  <c r="AB76" i="18"/>
  <c r="N83" i="18"/>
  <c r="Z83" i="18"/>
  <c r="L82" i="18"/>
  <c r="P82" i="18"/>
  <c r="AB81" i="18"/>
  <c r="X81" i="18"/>
  <c r="N81" i="18"/>
  <c r="L81" i="18"/>
  <c r="AD81" i="18"/>
  <c r="P80" i="18"/>
  <c r="V80" i="18"/>
  <c r="R80" i="18"/>
  <c r="V78" i="18"/>
  <c r="L77" i="18"/>
  <c r="X77" i="18"/>
  <c r="Z77" i="18"/>
  <c r="V76" i="18"/>
  <c r="AD76" i="18"/>
  <c r="R76" i="18"/>
  <c r="X76" i="18"/>
  <c r="P76" i="18"/>
  <c r="Z76" i="18"/>
  <c r="L76"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AD82" i="18"/>
  <c r="R90" i="18"/>
  <c r="V90" i="18"/>
  <c r="N92" i="18"/>
  <c r="P93" i="18"/>
  <c r="T96" i="18"/>
  <c r="L102" i="18"/>
  <c r="T106" i="18"/>
  <c r="AD96" i="18"/>
  <c r="X102" i="18"/>
  <c r="R83" i="18"/>
  <c r="L83" i="18"/>
  <c r="AB89" i="18"/>
  <c r="AD89" i="18"/>
  <c r="AB91" i="18"/>
  <c r="AD91" i="18"/>
  <c r="X93" i="18"/>
  <c r="AB94" i="18"/>
  <c r="T100" i="18"/>
  <c r="AB108" i="18"/>
  <c r="AD93" i="18"/>
  <c r="T93" i="18"/>
  <c r="V106" i="18"/>
  <c r="Z100" i="18"/>
  <c r="Z108" i="18"/>
  <c r="R102" i="18"/>
  <c r="R94" i="18"/>
  <c r="P104" i="18"/>
  <c r="T83" i="18"/>
  <c r="T82" i="18"/>
  <c r="N42" i="18"/>
  <c r="AB80" i="18"/>
  <c r="X80" i="18"/>
  <c r="N80" i="18"/>
  <c r="AB82" i="18"/>
  <c r="X82" i="18"/>
  <c r="P90" i="18"/>
  <c r="AD92" i="18"/>
  <c r="T92" i="18"/>
  <c r="N96" i="18"/>
  <c r="T98" i="18"/>
  <c r="AB102" i="18"/>
  <c r="P83" i="18"/>
  <c r="Z89" i="18"/>
  <c r="N89" i="18"/>
  <c r="Z91" i="18"/>
  <c r="N91" i="18"/>
  <c r="V94" i="18"/>
  <c r="L94" i="18"/>
  <c r="T104" i="18"/>
  <c r="L108" i="18"/>
  <c r="N93" i="18"/>
  <c r="AD104" i="18"/>
  <c r="X104" i="18"/>
  <c r="X108" i="18"/>
  <c r="AD98" i="18"/>
  <c r="Z92" i="18"/>
  <c r="AD102" i="18"/>
  <c r="L89" i="18"/>
  <c r="V108" i="18"/>
  <c r="X89" i="18"/>
  <c r="AF66" i="18"/>
  <c r="AF109" i="18"/>
  <c r="AB98" i="18"/>
  <c r="L106" i="18"/>
  <c r="L97" i="18"/>
  <c r="AB101" i="18"/>
  <c r="L105" i="18"/>
  <c r="P98" i="18"/>
  <c r="AB100" i="18"/>
  <c r="P102" i="18"/>
  <c r="AB104" i="18"/>
  <c r="P106" i="18"/>
  <c r="Z57" i="18"/>
  <c r="AD108" i="18"/>
  <c r="AD53" i="18"/>
  <c r="N100" i="18"/>
  <c r="N104" i="18"/>
  <c r="V100" i="18"/>
  <c r="V98" i="18"/>
  <c r="P105" i="18"/>
  <c r="X96" i="18"/>
  <c r="R106" i="18"/>
  <c r="R98" i="18"/>
  <c r="Z59" i="18"/>
  <c r="Z97" i="18"/>
  <c r="P108" i="18"/>
  <c r="AG50" i="18" l="1"/>
  <c r="AG22" i="18"/>
  <c r="AG38" i="18"/>
  <c r="AG40" i="18"/>
  <c r="AG35" i="18"/>
  <c r="AG79" i="18"/>
  <c r="AG33" i="18"/>
  <c r="AG52" i="18"/>
  <c r="AG41" i="18"/>
  <c r="AG95" i="18"/>
  <c r="AG99" i="18"/>
  <c r="AG103" i="18"/>
  <c r="AG92" i="18"/>
  <c r="AG107" i="18"/>
  <c r="AG78" i="18"/>
  <c r="AG83" i="18"/>
  <c r="AG63" i="18"/>
  <c r="AG55" i="18"/>
  <c r="AG56" i="18"/>
  <c r="AG58" i="18"/>
  <c r="AG62" i="18"/>
  <c r="AG36" i="18"/>
  <c r="AG23" i="18"/>
  <c r="AG39" i="18"/>
  <c r="AG30" i="18"/>
  <c r="AG29" i="18"/>
  <c r="AG21" i="18"/>
  <c r="AG43" i="18"/>
  <c r="AG31" i="18"/>
  <c r="AG20" i="18"/>
  <c r="AG91" i="18"/>
  <c r="AG90" i="18"/>
  <c r="AG102" i="18"/>
  <c r="AG94" i="18"/>
  <c r="AG93" i="18"/>
  <c r="AG108" i="18"/>
  <c r="AG104" i="18"/>
  <c r="AG101" i="18"/>
  <c r="AD109" i="18"/>
  <c r="AC113" i="18" s="1"/>
  <c r="AD113" i="18" s="1"/>
  <c r="X109" i="18"/>
  <c r="W113" i="18" s="1"/>
  <c r="X113" i="18" s="1"/>
  <c r="AG89" i="18"/>
  <c r="AG82" i="18"/>
  <c r="AG76" i="18"/>
  <c r="AG77" i="18"/>
  <c r="AG81" i="18"/>
  <c r="R84" i="18"/>
  <c r="X84" i="18"/>
  <c r="N84" i="18"/>
  <c r="V84" i="18"/>
  <c r="AG80" i="18"/>
  <c r="Z84" i="18"/>
  <c r="A83" i="18"/>
  <c r="A82"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L84" i="18"/>
  <c r="K112" i="18" s="1"/>
  <c r="L112" i="18" s="1"/>
  <c r="AG53" i="18"/>
  <c r="AG96" i="18"/>
  <c r="M70" i="18" l="1"/>
  <c r="N70" i="18" s="1"/>
  <c r="M71" i="18"/>
  <c r="N71" i="18" s="1"/>
  <c r="M69" i="18"/>
  <c r="N69" i="18" s="1"/>
  <c r="K69" i="18"/>
  <c r="K70" i="18"/>
  <c r="K71" i="18"/>
  <c r="U71" i="18"/>
  <c r="V71" i="18" s="1"/>
  <c r="U69" i="18"/>
  <c r="V69" i="18" s="1"/>
  <c r="U70" i="18"/>
  <c r="V70" i="18" s="1"/>
  <c r="Q69" i="18"/>
  <c r="R69" i="18" s="1"/>
  <c r="Q71" i="18"/>
  <c r="R71" i="18" s="1"/>
  <c r="Q70" i="18"/>
  <c r="R70" i="18" s="1"/>
  <c r="W70" i="18"/>
  <c r="X70" i="18" s="1"/>
  <c r="W69" i="18"/>
  <c r="X69" i="18" s="1"/>
  <c r="W71" i="18"/>
  <c r="X71" i="18" s="1"/>
  <c r="AC70" i="18"/>
  <c r="AD70" i="18" s="1"/>
  <c r="AC71" i="18"/>
  <c r="AD71" i="18" s="1"/>
  <c r="AC69" i="18"/>
  <c r="AD69" i="18" s="1"/>
  <c r="S69" i="18"/>
  <c r="T69" i="18" s="1"/>
  <c r="S70" i="18"/>
  <c r="T70" i="18" s="1"/>
  <c r="S71" i="18"/>
  <c r="T71" i="18" s="1"/>
  <c r="AA70" i="18"/>
  <c r="AB70" i="18" s="1"/>
  <c r="AA69" i="18"/>
  <c r="AB69" i="18" s="1"/>
  <c r="AA71" i="18"/>
  <c r="AB71" i="18" s="1"/>
  <c r="Y71" i="18"/>
  <c r="Z71" i="18" s="1"/>
  <c r="Y70" i="18"/>
  <c r="Z70" i="18" s="1"/>
  <c r="Y69" i="18"/>
  <c r="Z69" i="18" s="1"/>
  <c r="O69" i="18"/>
  <c r="P69" i="18" s="1"/>
  <c r="O70" i="18"/>
  <c r="P70" i="18" s="1"/>
  <c r="O71" i="18"/>
  <c r="P71" i="18" s="1"/>
  <c r="AC112" i="18"/>
  <c r="U112" i="18"/>
  <c r="O112" i="18"/>
  <c r="AA112" i="18"/>
  <c r="M112" i="18"/>
  <c r="S112" i="18"/>
  <c r="Y112" i="18"/>
  <c r="W112" i="18"/>
  <c r="Q112" i="18"/>
  <c r="A58" i="18"/>
  <c r="AG45" i="18"/>
  <c r="AG109" i="18"/>
  <c r="AG66" i="18"/>
  <c r="AG84" i="18"/>
  <c r="AG113" i="18"/>
  <c r="L113" i="18"/>
  <c r="S9" i="18" l="1"/>
  <c r="M9" i="18"/>
  <c r="AC9" i="18"/>
  <c r="W9" i="18"/>
  <c r="U9" i="18"/>
  <c r="AA9" i="18"/>
  <c r="L71" i="18"/>
  <c r="AG71" i="18"/>
  <c r="AG70" i="18"/>
  <c r="L70" i="18"/>
  <c r="O9" i="18"/>
  <c r="L69" i="18"/>
  <c r="AG69" i="18"/>
  <c r="Y9" i="18"/>
  <c r="Q9" i="18"/>
  <c r="X112" i="18"/>
  <c r="W10" i="18" s="1"/>
  <c r="AB112" i="18"/>
  <c r="AA10" i="18" s="1"/>
  <c r="Z112" i="18"/>
  <c r="Y10" i="18" s="1"/>
  <c r="P112" i="18"/>
  <c r="O10" i="18" s="1"/>
  <c r="T112" i="18"/>
  <c r="S10" i="18" s="1"/>
  <c r="V112" i="18"/>
  <c r="U10" i="18" s="1"/>
  <c r="R112" i="18"/>
  <c r="Q10" i="18" s="1"/>
  <c r="N112" i="18"/>
  <c r="M10" i="18" s="1"/>
  <c r="AD112" i="18"/>
  <c r="AC10" i="18" s="1"/>
  <c r="AG112" i="18"/>
  <c r="A59" i="18"/>
  <c r="A60" i="18"/>
  <c r="K10" i="18"/>
  <c r="K9" i="18" l="1"/>
  <c r="K12" i="18" s="1"/>
  <c r="K13" i="18" s="1"/>
  <c r="K15" i="18" s="1"/>
  <c r="AC12" i="18"/>
  <c r="O12" i="18"/>
  <c r="W12" i="18"/>
  <c r="W13" i="18" s="1"/>
  <c r="W15" i="18" s="1"/>
  <c r="U12" i="18"/>
  <c r="U13" i="18" s="1"/>
  <c r="U15" i="18" s="1"/>
  <c r="S12" i="18"/>
  <c r="S13" i="18" s="1"/>
  <c r="S15" i="18" s="1"/>
  <c r="Y12" i="18"/>
  <c r="Y13" i="18" s="1"/>
  <c r="Y15" i="18" s="1"/>
  <c r="AA12" i="18"/>
  <c r="AA13" i="18" s="1"/>
  <c r="AA15" i="18" s="1"/>
  <c r="M12" i="18"/>
  <c r="M13" i="18" s="1"/>
  <c r="M15" i="18" s="1"/>
  <c r="Q12" i="18"/>
  <c r="Q13" i="18" s="1"/>
  <c r="Q15" i="18" s="1"/>
  <c r="AC13" i="18"/>
  <c r="AC15" i="18" s="1"/>
  <c r="O13" i="18"/>
  <c r="O15" i="18" s="1"/>
  <c r="A61" i="18"/>
  <c r="AF15" i="18" l="1"/>
  <c r="A62" i="18"/>
  <c r="A150" i="18" l="1"/>
  <c r="A63" i="18"/>
  <c r="A64" i="18"/>
  <c r="U23" i="16" l="1"/>
  <c r="U27" i="16" l="1"/>
  <c r="U31" i="16" s="1"/>
  <c r="Y73" i="15" s="1"/>
  <c r="U33" i="16" l="1"/>
  <c r="AM35" i="16" s="1"/>
  <c r="Y56" i="30"/>
</calcChain>
</file>

<file path=xl/sharedStrings.xml><?xml version="1.0" encoding="utf-8"?>
<sst xmlns="http://schemas.openxmlformats.org/spreadsheetml/2006/main" count="673" uniqueCount="259">
  <si>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</si>
  <si>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</si>
  <si>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</si>
  <si>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</si>
  <si>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</si>
  <si>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</si>
  <si>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</si>
  <si>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</si>
  <si>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</si>
  <si>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</si>
  <si>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</si>
  <si>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</si>
  <si>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4"/>
  </si>
  <si>
    <t>戸数合計</t>
    <rPh sb="0" eb="2">
      <t>コスウ</t>
    </rPh>
    <rPh sb="2" eb="4">
      <t>ゴウケイ</t>
    </rPh>
    <phoneticPr fontId="4"/>
  </si>
  <si>
    <t>ガラスサイズ（mm）　
幅（W）×高さ（H)</t>
    <rPh sb="12" eb="13">
      <t>ハバ</t>
    </rPh>
    <rPh sb="17" eb="18">
      <t>タカ</t>
    </rPh>
    <phoneticPr fontId="7"/>
  </si>
  <si>
    <t>窓サイズ（mm）
幅（W）×高さ（H)</t>
    <rPh sb="0" eb="1">
      <t>マド</t>
    </rPh>
    <rPh sb="9" eb="10">
      <t>ハバ</t>
    </rPh>
    <rPh sb="14" eb="15">
      <t>タカ</t>
    </rPh>
    <phoneticPr fontId="7"/>
  </si>
  <si>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</si>
  <si>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</si>
  <si>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</si>
  <si>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</si>
  <si>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</si>
  <si>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</si>
  <si>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</si>
  <si>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</si>
  <si>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</si>
  <si>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</si>
  <si>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</si>
  <si>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t>
  </si>
  <si>
    <t>窓数</t>
    <phoneticPr fontId="7"/>
  </si>
  <si>
    <t>枚数</t>
    <phoneticPr fontId="7"/>
  </si>
  <si>
    <t>戸数</t>
    <rPh sb="0" eb="2">
      <t>コスウ</t>
    </rPh>
    <phoneticPr fontId="4"/>
  </si>
  <si>
    <t>グレード</t>
    <phoneticPr fontId="4"/>
  </si>
  <si>
    <t>補助単価</t>
    <rPh sb="0" eb="2">
      <t>ホジョ</t>
    </rPh>
    <rPh sb="2" eb="4">
      <t>タンカ</t>
    </rPh>
    <phoneticPr fontId="4"/>
  </si>
  <si>
    <t>G1</t>
    <phoneticPr fontId="4"/>
  </si>
  <si>
    <t>G2</t>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</si>
  <si>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</si>
  <si>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</si>
  <si>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</si>
  <si>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</si>
  <si>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</si>
  <si>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</si>
  <si>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枚数計</t>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</si>
  <si>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</si>
  <si>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</si>
  <si>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</si>
  <si>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</si>
  <si>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 xml:space="preserve"> 円（税抜)</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</si>
  <si>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</si>
  <si>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</si>
  <si>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</si>
  <si>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</si>
  <si>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地域区分</t>
    <rPh sb="0" eb="2">
      <t>チイキ</t>
    </rPh>
    <rPh sb="2" eb="4">
      <t>クブン</t>
    </rPh>
    <phoneticPr fontId="4"/>
  </si>
  <si>
    <t>円</t>
    <rPh sb="0" eb="1">
      <t>エン</t>
    </rPh>
    <phoneticPr fontId="4"/>
  </si>
  <si>
    <t>㎡</t>
    <phoneticPr fontId="38"/>
  </si>
  <si>
    <t>窓数計</t>
    <rPh sb="0" eb="1">
      <t>マド</t>
    </rPh>
    <rPh sb="1" eb="2">
      <t>スウ</t>
    </rPh>
    <rPh sb="2" eb="3">
      <t>ケイ</t>
    </rPh>
    <phoneticPr fontId="4"/>
  </si>
  <si>
    <t>ガラスの補助対象経費</t>
    <rPh sb="4" eb="6">
      <t>ホジョ</t>
    </rPh>
    <rPh sb="6" eb="8">
      <t>タイショウ</t>
    </rPh>
    <phoneticPr fontId="4"/>
  </si>
  <si>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</si>
  <si>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</si>
  <si>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</si>
  <si>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t>
    <phoneticPr fontId="4"/>
  </si>
  <si>
    <t>）</t>
    <phoneticPr fontId="4"/>
  </si>
  <si>
    <t>－</t>
    <phoneticPr fontId="4"/>
  </si>
  <si>
    <t>E-mail</t>
    <phoneticPr fontId="4"/>
  </si>
  <si>
    <t>)</t>
    <phoneticPr fontId="4"/>
  </si>
  <si>
    <t>総戸数</t>
    <rPh sb="0" eb="3">
      <t>ソウコスウ</t>
    </rPh>
    <phoneticPr fontId="4"/>
  </si>
  <si>
    <t>戸</t>
    <rPh sb="0" eb="1">
      <t>コ</t>
    </rPh>
    <phoneticPr fontId="38"/>
  </si>
  <si>
    <t>W6</t>
    <phoneticPr fontId="4"/>
  </si>
  <si>
    <t>【窓の改修】内窓取付_W5</t>
    <rPh sb="1" eb="2">
      <t>マド</t>
    </rPh>
    <rPh sb="3" eb="5">
      <t>カイシュウ</t>
    </rPh>
    <rPh sb="6" eb="7">
      <t>ウチ</t>
    </rPh>
    <rPh sb="7" eb="8">
      <t>マド</t>
    </rPh>
    <rPh sb="8" eb="10">
      <t>トリツケ</t>
    </rPh>
    <phoneticPr fontId="43"/>
  </si>
  <si>
    <t>ガラス
番号</t>
    <rPh sb="4" eb="6">
      <t>バンゴウ</t>
    </rPh>
    <phoneticPr fontId="7"/>
  </si>
  <si>
    <t>W5</t>
    <phoneticPr fontId="4"/>
  </si>
  <si>
    <t>〒</t>
    <phoneticPr fontId="4"/>
  </si>
  <si>
    <t>〒</t>
    <phoneticPr fontId="4"/>
  </si>
  <si>
    <t>－</t>
    <phoneticPr fontId="4"/>
  </si>
  <si>
    <t>補助対象経費の合計　（Ａ）</t>
    <rPh sb="0" eb="2">
      <t>ホジョ</t>
    </rPh>
    <rPh sb="2" eb="4">
      <t>タイショウ</t>
    </rPh>
    <rPh sb="7" eb="9">
      <t>ゴウケイ</t>
    </rPh>
    <phoneticPr fontId="4"/>
  </si>
  <si>
    <t>W5</t>
    <phoneticPr fontId="4"/>
  </si>
  <si>
    <t>記</t>
    <rPh sb="0" eb="1">
      <t>キ</t>
    </rPh>
    <phoneticPr fontId="4"/>
  </si>
  <si>
    <t>日</t>
    <rPh sb="0" eb="1">
      <t>ニチ</t>
    </rPh>
    <phoneticPr fontId="4"/>
  </si>
  <si>
    <t>【窓の改修】カバー工法窓取付_W6</t>
    <rPh sb="1" eb="2">
      <t>マド</t>
    </rPh>
    <rPh sb="3" eb="5">
      <t>カイシュウ</t>
    </rPh>
    <rPh sb="9" eb="11">
      <t>コウホウ</t>
    </rPh>
    <rPh sb="11" eb="12">
      <t>マド</t>
    </rPh>
    <rPh sb="12" eb="14">
      <t>トリツケ</t>
    </rPh>
    <phoneticPr fontId="43"/>
  </si>
  <si>
    <t>役　職　名
代表者氏名</t>
    <rPh sb="0" eb="1">
      <t>ヤク</t>
    </rPh>
    <rPh sb="2" eb="3">
      <t>ショク</t>
    </rPh>
    <rPh sb="4" eb="5">
      <t>ナ</t>
    </rPh>
    <rPh sb="6" eb="8">
      <t>ダイヒョウ</t>
    </rPh>
    <rPh sb="8" eb="9">
      <t>シャ</t>
    </rPh>
    <rPh sb="9" eb="11">
      <t>シメイ</t>
    </rPh>
    <phoneticPr fontId="4"/>
  </si>
  <si>
    <t>＜ガラスの中空層厚の確認＞</t>
    <rPh sb="5" eb="7">
      <t>チュウクウ</t>
    </rPh>
    <rPh sb="7" eb="9">
      <t>ソウアツ</t>
    </rPh>
    <rPh sb="10" eb="12">
      <t>カクニン</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</si>
  <si>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</si>
  <si>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</si>
  <si>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</si>
  <si>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</si>
  <si>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</si>
  <si>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（既存住宅における断熱リフォーム支援事業）</t>
    <rPh sb="1" eb="3">
      <t>キソン</t>
    </rPh>
    <rPh sb="3" eb="5">
      <t>ジュウタク</t>
    </rPh>
    <rPh sb="9" eb="11">
      <t>ダンネツ</t>
    </rPh>
    <rPh sb="16" eb="18">
      <t>シエン</t>
    </rPh>
    <rPh sb="18" eb="20">
      <t>ジギョウ</t>
    </rPh>
    <phoneticPr fontId="4"/>
  </si>
  <si>
    <t>使用する製品の複層ガラスの中空層の厚さは、財団のホームページで公表されている最小中空層厚さを満たしている。</t>
    <rPh sb="4" eb="6">
      <t>セイヒン</t>
    </rPh>
    <phoneticPr fontId="4"/>
  </si>
  <si>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</si>
  <si>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</si>
  <si>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</si>
  <si>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</si>
  <si>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月</t>
    <rPh sb="0" eb="1">
      <t>ガツ</t>
    </rPh>
    <phoneticPr fontId="4"/>
  </si>
  <si>
    <t>をもって交付決定（</t>
    <rPh sb="4" eb="6">
      <t>コウフ</t>
    </rPh>
    <rPh sb="6" eb="8">
      <t>ケッテイ</t>
    </rPh>
    <phoneticPr fontId="4"/>
  </si>
  <si>
    <t>北環財第</t>
    <rPh sb="0" eb="1">
      <t>キタ</t>
    </rPh>
    <rPh sb="1" eb="2">
      <t>ワ</t>
    </rPh>
    <rPh sb="2" eb="3">
      <t>ザイ</t>
    </rPh>
    <rPh sb="3" eb="4">
      <t>ダイ</t>
    </rPh>
    <phoneticPr fontId="4"/>
  </si>
  <si>
    <t>-</t>
    <phoneticPr fontId="4"/>
  </si>
  <si>
    <t>補助事業者</t>
    <rPh sb="0" eb="2">
      <t>ホジョ</t>
    </rPh>
    <rPh sb="2" eb="4">
      <t>ジギョウ</t>
    </rPh>
    <rPh sb="4" eb="5">
      <t>シャ</t>
    </rPh>
    <phoneticPr fontId="4"/>
  </si>
  <si>
    <t>※使用状況の報告（定期アンケート）の送付先について</t>
    <rPh sb="1" eb="3">
      <t>シヨウ</t>
    </rPh>
    <rPh sb="3" eb="5">
      <t>ジョウキョウ</t>
    </rPh>
    <rPh sb="6" eb="8">
      <t>ホウコク</t>
    </rPh>
    <rPh sb="9" eb="11">
      <t>テイキ</t>
    </rPh>
    <rPh sb="18" eb="21">
      <t>ソウフサキ</t>
    </rPh>
    <phoneticPr fontId="4"/>
  </si>
  <si>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3"/>
  </si>
  <si>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3"/>
  </si>
  <si>
    <t>【送付先住所】</t>
    <rPh sb="1" eb="4">
      <t>ソウフサキ</t>
    </rPh>
    <rPh sb="4" eb="6">
      <t>ジュウショ</t>
    </rPh>
    <phoneticPr fontId="53"/>
  </si>
  <si>
    <t>担当者
（宛名）</t>
    <rPh sb="0" eb="3">
      <t>タントウシャ</t>
    </rPh>
    <rPh sb="5" eb="7">
      <t>アテナ</t>
    </rPh>
    <phoneticPr fontId="4"/>
  </si>
  <si>
    <t>２.事業完了日</t>
    <rPh sb="2" eb="4">
      <t>ジギョウ</t>
    </rPh>
    <rPh sb="4" eb="6">
      <t>カンリョウ</t>
    </rPh>
    <rPh sb="6" eb="7">
      <t>ヒ</t>
    </rPh>
    <phoneticPr fontId="4"/>
  </si>
  <si>
    <t>現金・振込</t>
    <rPh sb="0" eb="2">
      <t>ゲンキン</t>
    </rPh>
    <rPh sb="3" eb="5">
      <t>フリコミ</t>
    </rPh>
    <phoneticPr fontId="4"/>
  </si>
  <si>
    <t>４.支払形態</t>
    <phoneticPr fontId="38"/>
  </si>
  <si>
    <t>支払委託</t>
    <rPh sb="0" eb="2">
      <t>シハラ</t>
    </rPh>
    <rPh sb="2" eb="4">
      <t>イタク</t>
    </rPh>
    <phoneticPr fontId="38"/>
  </si>
  <si>
    <t>個別クレジット</t>
    <phoneticPr fontId="38"/>
  </si>
  <si>
    <t>６.補助事業の実施に係る契約先</t>
    <rPh sb="2" eb="4">
      <t>ホジョ</t>
    </rPh>
    <rPh sb="4" eb="6">
      <t>ジギョウ</t>
    </rPh>
    <rPh sb="7" eb="9">
      <t>ジッシ</t>
    </rPh>
    <rPh sb="10" eb="11">
      <t>カカワ</t>
    </rPh>
    <rPh sb="12" eb="14">
      <t>ケイヤク</t>
    </rPh>
    <rPh sb="14" eb="15">
      <t>サキ</t>
    </rPh>
    <phoneticPr fontId="4"/>
  </si>
  <si>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4"/>
  </si>
  <si>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4"/>
  </si>
  <si>
    <t>１.補助事業者情報</t>
    <rPh sb="2" eb="4">
      <t>ホジョ</t>
    </rPh>
    <rPh sb="4" eb="6">
      <t>ジギョウ</t>
    </rPh>
    <rPh sb="6" eb="7">
      <t>シャ</t>
    </rPh>
    <rPh sb="7" eb="9">
      <t>ジョウホウ</t>
    </rPh>
    <phoneticPr fontId="4"/>
  </si>
  <si>
    <t>補助事業者名</t>
    <rPh sb="0" eb="2">
      <t>ホジョ</t>
    </rPh>
    <rPh sb="2" eb="4">
      <t>ジギョウ</t>
    </rPh>
    <rPh sb="4" eb="5">
      <t>シャ</t>
    </rPh>
    <rPh sb="5" eb="6">
      <t>メイ</t>
    </rPh>
    <phoneticPr fontId="4"/>
  </si>
  <si>
    <t>【集合（全体）】定型様式6</t>
    <phoneticPr fontId="43"/>
  </si>
  <si>
    <t>【集合（全体）】定型様式5</t>
    <phoneticPr fontId="4"/>
  </si>
  <si>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4"/>
  </si>
  <si>
    <t>様式第12</t>
    <phoneticPr fontId="4"/>
  </si>
  <si>
    <t>精算払請求書</t>
    <rPh sb="0" eb="2">
      <t>セイサン</t>
    </rPh>
    <rPh sb="2" eb="3">
      <t>バライ</t>
    </rPh>
    <rPh sb="3" eb="6">
      <t>セイキュウショ</t>
    </rPh>
    <phoneticPr fontId="4"/>
  </si>
  <si>
    <t>-</t>
    <phoneticPr fontId="53"/>
  </si>
  <si>
    <t>１.　補助事業者情報</t>
    <rPh sb="3" eb="5">
      <t>ホジョ</t>
    </rPh>
    <rPh sb="5" eb="7">
      <t>ジギョウ</t>
    </rPh>
    <rPh sb="7" eb="8">
      <t>シャ</t>
    </rPh>
    <rPh sb="8" eb="10">
      <t>ジョウホウ</t>
    </rPh>
    <phoneticPr fontId="4"/>
  </si>
  <si>
    <t xml:space="preserve"> 交付決定番号</t>
    <rPh sb="1" eb="3">
      <t>コウフ</t>
    </rPh>
    <rPh sb="3" eb="5">
      <t>ケッテイ</t>
    </rPh>
    <rPh sb="5" eb="7">
      <t>バンゴウ</t>
    </rPh>
    <phoneticPr fontId="53"/>
  </si>
  <si>
    <t>北環財第</t>
    <rPh sb="0" eb="1">
      <t>キタ</t>
    </rPh>
    <rPh sb="1" eb="2">
      <t>ワ</t>
    </rPh>
    <rPh sb="2" eb="3">
      <t>ザイ</t>
    </rPh>
    <rPh sb="3" eb="4">
      <t>ダイ</t>
    </rPh>
    <phoneticPr fontId="53"/>
  </si>
  <si>
    <t>号</t>
    <rPh sb="0" eb="1">
      <t>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</si>
  <si>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</si>
  <si>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</si>
  <si>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 xml:space="preserve"> 金融機関コード</t>
    <rPh sb="1" eb="3">
      <t>キンユウ</t>
    </rPh>
    <rPh sb="3" eb="5">
      <t>キカン</t>
    </rPh>
    <phoneticPr fontId="4"/>
  </si>
  <si>
    <t xml:space="preserve"> 金融機関名</t>
    <rPh sb="1" eb="3">
      <t>キンユウ</t>
    </rPh>
    <rPh sb="3" eb="5">
      <t>キカン</t>
    </rPh>
    <rPh sb="5" eb="6">
      <t>メイ</t>
    </rPh>
    <phoneticPr fontId="4"/>
  </si>
  <si>
    <t xml:space="preserve"> 支店コード</t>
    <rPh sb="1" eb="3">
      <t>シテン</t>
    </rPh>
    <phoneticPr fontId="4"/>
  </si>
  <si>
    <t xml:space="preserve"> 支店名</t>
    <rPh sb="1" eb="3">
      <t>シテン</t>
    </rPh>
    <rPh sb="3" eb="4">
      <t>メイ</t>
    </rPh>
    <phoneticPr fontId="4"/>
  </si>
  <si>
    <t xml:space="preserve"> 預金の種類（該当するものに■をつけること）</t>
    <rPh sb="1" eb="3">
      <t>ヨキン</t>
    </rPh>
    <rPh sb="4" eb="6">
      <t>シュルイ</t>
    </rPh>
    <phoneticPr fontId="4"/>
  </si>
  <si>
    <t>普通</t>
    <rPh sb="0" eb="2">
      <t>フツウ</t>
    </rPh>
    <phoneticPr fontId="4"/>
  </si>
  <si>
    <t>貯蓄</t>
    <rPh sb="0" eb="2">
      <t>チョチク</t>
    </rPh>
    <phoneticPr fontId="4"/>
  </si>
  <si>
    <t>その他（</t>
    <rPh sb="2" eb="3">
      <t>タ</t>
    </rPh>
    <phoneticPr fontId="4"/>
  </si>
  <si>
    <t xml:space="preserve"> 口座番号（右詰めで記入）</t>
    <rPh sb="1" eb="3">
      <t>コウザ</t>
    </rPh>
    <rPh sb="3" eb="5">
      <t>バンゴウ</t>
    </rPh>
    <rPh sb="6" eb="8">
      <t>ミギヅメ</t>
    </rPh>
    <rPh sb="10" eb="12">
      <t>キニュウ</t>
    </rPh>
    <phoneticPr fontId="4"/>
  </si>
  <si>
    <t xml:space="preserve"> 口座名義人（カタカナで記入）</t>
    <rPh sb="1" eb="3">
      <t>コウザ</t>
    </rPh>
    <rPh sb="3" eb="5">
      <t>メイギ</t>
    </rPh>
    <rPh sb="5" eb="6">
      <t>ジン</t>
    </rPh>
    <rPh sb="12" eb="14">
      <t>キニュウ</t>
    </rPh>
    <phoneticPr fontId="4"/>
  </si>
  <si>
    <t>補助金について、二酸化炭素排出抑制対策事業費等補助金（既存住宅における断熱リフォーム支援事業）
交付規程第９条の規定に基づき、下記のとおり報告します。</t>
    <rPh sb="50" eb="52">
      <t>キテイ</t>
    </rPh>
    <phoneticPr fontId="38"/>
  </si>
  <si>
    <t>３.実績報告の補助金の額</t>
    <rPh sb="2" eb="6">
      <t>ジッセキホウコク</t>
    </rPh>
    <rPh sb="7" eb="10">
      <t>ホジョキン</t>
    </rPh>
    <rPh sb="11" eb="12">
      <t>ガク</t>
    </rPh>
    <phoneticPr fontId="4"/>
  </si>
  <si>
    <t>補助対象住戸の
延べ床面積合計</t>
    <phoneticPr fontId="4"/>
  </si>
  <si>
    <t>…補助事業者入力欄</t>
    <rPh sb="1" eb="3">
      <t>ホジョ</t>
    </rPh>
    <rPh sb="3" eb="5">
      <t>ジギョウ</t>
    </rPh>
    <rPh sb="5" eb="6">
      <t>シャ</t>
    </rPh>
    <rPh sb="6" eb="8">
      <t>ニュウリョク</t>
    </rPh>
    <rPh sb="8" eb="9">
      <t>ラン</t>
    </rPh>
    <phoneticPr fontId="4"/>
  </si>
  <si>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4"/>
  </si>
  <si>
    <t>補助対象戸数</t>
    <rPh sb="0" eb="2">
      <t>ホジョ</t>
    </rPh>
    <rPh sb="2" eb="4">
      <t>タイショウ</t>
    </rPh>
    <rPh sb="4" eb="6">
      <t>コスウ</t>
    </rPh>
    <phoneticPr fontId="4"/>
  </si>
  <si>
    <t>＜補助金交付算定額の算出＞　</t>
    <rPh sb="1" eb="4">
      <t>ホジョキン</t>
    </rPh>
    <rPh sb="4" eb="6">
      <t>コウフ</t>
    </rPh>
    <rPh sb="6" eb="8">
      <t>サンテイ</t>
    </rPh>
    <rPh sb="8" eb="9">
      <t>ガク</t>
    </rPh>
    <rPh sb="9" eb="10">
      <t>テイガク</t>
    </rPh>
    <rPh sb="10" eb="12">
      <t>サンシュツ</t>
    </rPh>
    <phoneticPr fontId="4"/>
  </si>
  <si>
    <t>補助事業者名</t>
    <rPh sb="0" eb="4">
      <t>ホジョジギョウ</t>
    </rPh>
    <phoneticPr fontId="38"/>
  </si>
  <si>
    <t>記</t>
    <rPh sb="0" eb="1">
      <t>キ</t>
    </rPh>
    <phoneticPr fontId="53"/>
  </si>
  <si>
    <t>１．補助事業者情報</t>
  </si>
  <si>
    <t>２．精算払請求金額</t>
    <phoneticPr fontId="53"/>
  </si>
  <si>
    <t>３．振込先</t>
    <phoneticPr fontId="53"/>
  </si>
  <si>
    <t>２.　精算払請求金額</t>
    <rPh sb="3" eb="5">
      <t>セイサン</t>
    </rPh>
    <rPh sb="5" eb="6">
      <t>ハラ</t>
    </rPh>
    <rPh sb="6" eb="8">
      <t>セイキュウ</t>
    </rPh>
    <rPh sb="8" eb="10">
      <t>キンガク</t>
    </rPh>
    <phoneticPr fontId="4"/>
  </si>
  <si>
    <t>３.　振込先</t>
    <rPh sb="3" eb="6">
      <t>フリコミサキ</t>
    </rPh>
    <phoneticPr fontId="4"/>
  </si>
  <si>
    <t>２．事業完了日</t>
  </si>
  <si>
    <t>３．実績報告の補助金の額</t>
    <phoneticPr fontId="4"/>
  </si>
  <si>
    <t>４．支払形態</t>
    <phoneticPr fontId="4"/>
  </si>
  <si>
    <t>５．手続代行者 担当者情報</t>
    <phoneticPr fontId="4"/>
  </si>
  <si>
    <t>６．補助事業の実施に係る契約先</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</si>
  <si>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</si>
  <si>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</si>
  <si>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</si>
  <si>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※店舗、事務所等との併用住戸は補助対象から除くこと。</t>
    <rPh sb="1" eb="3">
      <t>テンポ</t>
    </rPh>
    <phoneticPr fontId="38"/>
  </si>
  <si>
    <t>号　）があった上記</t>
    <phoneticPr fontId="4"/>
  </si>
  <si>
    <t>@</t>
    <phoneticPr fontId="4"/>
  </si>
  <si>
    <t>改修工法</t>
    <rPh sb="0" eb="2">
      <t>カイシュウ</t>
    </rPh>
    <rPh sb="2" eb="4">
      <t>コウホウ</t>
    </rPh>
    <phoneticPr fontId="4"/>
  </si>
  <si>
    <t>　玄関ドア</t>
    <rPh sb="1" eb="3">
      <t>ゲンカン</t>
    </rPh>
    <phoneticPr fontId="4"/>
  </si>
  <si>
    <t>＜補助対象経費の算出＞</t>
    <rPh sb="1" eb="7">
      <t>ホジョタイショウケイヒ</t>
    </rPh>
    <rPh sb="8" eb="10">
      <t>サンシュツ</t>
    </rPh>
    <phoneticPr fontId="4"/>
  </si>
  <si>
    <t>メーカー名</t>
    <rPh sb="4" eb="5">
      <t>メイ</t>
    </rPh>
    <phoneticPr fontId="4"/>
  </si>
  <si>
    <t>金額[税抜]</t>
    <rPh sb="0" eb="2">
      <t>キンガク</t>
    </rPh>
    <rPh sb="3" eb="5">
      <t>ゼイヌ</t>
    </rPh>
    <phoneticPr fontId="4"/>
  </si>
  <si>
    <t>枚数</t>
    <rPh sb="0" eb="2">
      <t>マイスウ</t>
    </rPh>
    <phoneticPr fontId="4"/>
  </si>
  <si>
    <t>玄関ドアの補助対象経費</t>
    <rPh sb="0" eb="2">
      <t>ゲンカン</t>
    </rPh>
    <rPh sb="5" eb="7">
      <t>ホジョ</t>
    </rPh>
    <rPh sb="7" eb="9">
      <t>タイショウ</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</si>
  <si>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</si>
  <si>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</si>
  <si>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8"/>
  </si>
  <si>
    <t>※「明細書」を先に入力すること</t>
    <rPh sb="2" eb="5">
      <t>メイサイショ</t>
    </rPh>
    <rPh sb="7" eb="8">
      <t>サキ</t>
    </rPh>
    <rPh sb="9" eb="11">
      <t>ニュウリョク</t>
    </rPh>
    <phoneticPr fontId="4"/>
  </si>
  <si>
    <t>商品名（シリーズ名）</t>
    <rPh sb="0" eb="3">
      <t>ショウヒンメイ</t>
    </rPh>
    <rPh sb="8" eb="9">
      <t>メイ</t>
    </rPh>
    <phoneticPr fontId="4"/>
  </si>
  <si>
    <t>断熱仕様</t>
    <rPh sb="0" eb="4">
      <t>ダンネツシヨウ</t>
    </rPh>
    <phoneticPr fontId="4"/>
  </si>
  <si>
    <t>本体型番</t>
    <rPh sb="0" eb="4">
      <t>ホンタイカタバン</t>
    </rPh>
    <phoneticPr fontId="4"/>
  </si>
  <si>
    <t>適合番号</t>
    <rPh sb="0" eb="4">
      <t>テキゴウバンゴウ</t>
    </rPh>
    <phoneticPr fontId="4"/>
  </si>
  <si>
    <t>申請者名</t>
  </si>
  <si>
    <t>明細書【LED照明】</t>
    <rPh sb="0" eb="3">
      <t>メイサイショ</t>
    </rPh>
    <rPh sb="7" eb="9">
      <t>ショウメイ</t>
    </rPh>
    <phoneticPr fontId="4"/>
  </si>
  <si>
    <t>…申請者入力欄</t>
    <rPh sb="1" eb="4">
      <t>シンセイシャ</t>
    </rPh>
    <rPh sb="4" eb="6">
      <t>ニュウリョク</t>
    </rPh>
    <rPh sb="6" eb="7">
      <t>ラン</t>
    </rPh>
    <phoneticPr fontId="4"/>
  </si>
  <si>
    <t>＜見積書の補助対象経費＞</t>
    <phoneticPr fontId="53"/>
  </si>
  <si>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</si>
  <si>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3"/>
  </si>
  <si>
    <t>メーカー名</t>
    <rPh sb="4" eb="5">
      <t>メイ</t>
    </rPh>
    <phoneticPr fontId="53"/>
  </si>
  <si>
    <t>消費電力(W)</t>
    <rPh sb="0" eb="4">
      <t>ショウヒデンリョク</t>
    </rPh>
    <phoneticPr fontId="53"/>
  </si>
  <si>
    <t>合計</t>
    <rPh sb="0" eb="2">
      <t>ゴウケイ</t>
    </rPh>
    <phoneticPr fontId="53"/>
  </si>
  <si>
    <t>↓明細書（E)の金額が自動計算で転記</t>
    <rPh sb="1" eb="4">
      <t>メイサイショ</t>
    </rPh>
    <rPh sb="8" eb="10">
      <t>キンガク</t>
    </rPh>
    <rPh sb="9" eb="10">
      <t>ゴウキン</t>
    </rPh>
    <rPh sb="11" eb="13">
      <t>ジドウ</t>
    </rPh>
    <rPh sb="13" eb="15">
      <t>ケイサン</t>
    </rPh>
    <rPh sb="16" eb="18">
      <t>テンキ</t>
    </rPh>
    <phoneticPr fontId="4"/>
  </si>
  <si>
    <t>【集合(全体)】定型様式6</t>
    <rPh sb="1" eb="3">
      <t>シュウゴウ</t>
    </rPh>
    <rPh sb="4" eb="6">
      <t>ゼンタイ</t>
    </rPh>
    <phoneticPr fontId="53"/>
  </si>
  <si>
    <t>単価（円）①
(工事費込)</t>
    <rPh sb="0" eb="2">
      <t>タンカ</t>
    </rPh>
    <rPh sb="3" eb="4">
      <t>エン</t>
    </rPh>
    <rPh sb="8" eb="12">
      <t>コウジヒコ</t>
    </rPh>
    <phoneticPr fontId="53"/>
  </si>
  <si>
    <t>①と24,000円の低い額(②)</t>
    <rPh sb="8" eb="9">
      <t>エン</t>
    </rPh>
    <rPh sb="10" eb="11">
      <t>ヒク</t>
    </rPh>
    <rPh sb="12" eb="13">
      <t>ガク</t>
    </rPh>
    <phoneticPr fontId="4"/>
  </si>
  <si>
    <t>個数</t>
    <rPh sb="0" eb="2">
      <t>コスウ</t>
    </rPh>
    <phoneticPr fontId="53"/>
  </si>
  <si>
    <t>②×個数（円） [税抜]
(補助対象経費➂）</t>
    <rPh sb="2" eb="4">
      <t>コスウ</t>
    </rPh>
    <rPh sb="5" eb="6">
      <t>エン</t>
    </rPh>
    <rPh sb="9" eb="11">
      <t>ゼイヌキ</t>
    </rPh>
    <rPh sb="14" eb="20">
      <t>ホジョタイショウケイヒ</t>
    </rPh>
    <phoneticPr fontId="4"/>
  </si>
  <si>
    <t>LEDの
番号</t>
    <rPh sb="5" eb="7">
      <t>バンゴウ</t>
    </rPh>
    <phoneticPr fontId="53"/>
  </si>
  <si>
    <t>本体型番</t>
    <rPh sb="0" eb="2">
      <t>ホンタイ</t>
    </rPh>
    <rPh sb="2" eb="4">
      <t>カタバン</t>
    </rPh>
    <phoneticPr fontId="53"/>
  </si>
  <si>
    <t>様式第8（令和５年３月公募 トータル断熱）</t>
    <phoneticPr fontId="4"/>
  </si>
  <si>
    <t>完了実績報告書（令和５年３月公募 トータル断熱）</t>
    <rPh sb="0" eb="2">
      <t>カンリョウ</t>
    </rPh>
    <rPh sb="2" eb="4">
      <t>ジッセキ</t>
    </rPh>
    <rPh sb="4" eb="7">
      <t>ホウコクショ</t>
    </rPh>
    <phoneticPr fontId="4"/>
  </si>
  <si>
    <t>【ガラスの改修】カバー工法_G0・G1・G2</t>
    <rPh sb="5" eb="7">
      <t>カイシュウ</t>
    </rPh>
    <phoneticPr fontId="4"/>
  </si>
  <si>
    <t>【ガラスの改修】ガラス交換_G0・G1・G2</t>
    <rPh sb="5" eb="7">
      <t>カイシュウ</t>
    </rPh>
    <rPh sb="11" eb="13">
      <t>コウカン</t>
    </rPh>
    <phoneticPr fontId="4"/>
  </si>
  <si>
    <t>型番別枚数合計</t>
    <rPh sb="0" eb="3">
      <t>カタバンベツ</t>
    </rPh>
    <rPh sb="3" eb="5">
      <t>マイスウ</t>
    </rPh>
    <rPh sb="5" eb="7">
      <t>ゴウケイ</t>
    </rPh>
    <phoneticPr fontId="4"/>
  </si>
  <si>
    <t>玄関ドア対象住戸合計</t>
    <rPh sb="0" eb="2">
      <t>ゲンカン</t>
    </rPh>
    <rPh sb="4" eb="6">
      <t>タイショウ</t>
    </rPh>
    <rPh sb="6" eb="8">
      <t>ジュウコ</t>
    </rPh>
    <rPh sb="8" eb="10">
      <t>ゴウケイ</t>
    </rPh>
    <phoneticPr fontId="4"/>
  </si>
  <si>
    <t>G0</t>
    <phoneticPr fontId="4"/>
  </si>
  <si>
    <t>ガラス･窓･玄関ドアの補助金交付算定額合計 (E)
　　※明細書（C）の合計金額（1,000円未満切捨て）</t>
    <rPh sb="4" eb="5">
      <t>マド</t>
    </rPh>
    <rPh sb="6" eb="8">
      <t>ゲンカン</t>
    </rPh>
    <rPh sb="11" eb="13">
      <t>ホジョ</t>
    </rPh>
    <rPh sb="14" eb="16">
      <t>コウフ</t>
    </rPh>
    <rPh sb="16" eb="18">
      <t>サンテイ</t>
    </rPh>
    <rPh sb="18" eb="19">
      <t>ガク</t>
    </rPh>
    <rPh sb="19" eb="21">
      <t>ゴウケイ</t>
    </rPh>
    <rPh sb="29" eb="32">
      <t>メイサイショ</t>
    </rPh>
    <rPh sb="36" eb="38">
      <t>ゴウケイ</t>
    </rPh>
    <rPh sb="38" eb="40">
      <t>キンガク</t>
    </rPh>
    <rPh sb="46" eb="47">
      <t>エン</t>
    </rPh>
    <rPh sb="47" eb="49">
      <t>ミマン</t>
    </rPh>
    <rPh sb="49" eb="51">
      <t>キリス</t>
    </rPh>
    <phoneticPr fontId="4"/>
  </si>
  <si>
    <t>　　補助金交付限度額　（F）
　　（補助対象となる戸数×補助上限額の金額）</t>
    <rPh sb="2" eb="4">
      <t>ホジョ</t>
    </rPh>
    <rPh sb="5" eb="7">
      <t>コウフ</t>
    </rPh>
    <rPh sb="7" eb="9">
      <t>ゲンド</t>
    </rPh>
    <rPh sb="9" eb="10">
      <t>ガク</t>
    </rPh>
    <rPh sb="18" eb="22">
      <t>ホジョタイショウ</t>
    </rPh>
    <rPh sb="25" eb="27">
      <t>コスウ</t>
    </rPh>
    <rPh sb="28" eb="33">
      <t>ホジョジョウゲンガク</t>
    </rPh>
    <rPh sb="34" eb="36">
      <t>キンガク</t>
    </rPh>
    <rPh sb="35" eb="36">
      <t>ゴウキン</t>
    </rPh>
    <phoneticPr fontId="4"/>
  </si>
  <si>
    <t>　　差額　（G）
（F） -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</si>
  <si>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</si>
  <si>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</si>
  <si>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交付決定通知書の補助金の額　（K）</t>
    <rPh sb="0" eb="2">
      <t>コウフ</t>
    </rPh>
    <rPh sb="2" eb="4">
      <t>ケッテイ</t>
    </rPh>
    <rPh sb="4" eb="7">
      <t>ツウチショ</t>
    </rPh>
    <rPh sb="8" eb="11">
      <t>ホジョキン</t>
    </rPh>
    <rPh sb="12" eb="13">
      <t>ガク</t>
    </rPh>
    <phoneticPr fontId="4"/>
  </si>
  <si>
    <t>補助対象経費の1/3　（D）
[➂/3]
※1,000円未満切捨て</t>
    <rPh sb="0" eb="6">
      <t>ホジョタイショウケイヒ</t>
    </rPh>
    <rPh sb="27" eb="28">
      <t>エン</t>
    </rPh>
    <rPh sb="28" eb="30">
      <t>ミマン</t>
    </rPh>
    <rPh sb="30" eb="32">
      <t>キリス</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</si>
  <si>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</si>
  <si>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</si>
  <si>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</si>
  <si>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r>
      <t xml:space="preserve">実績報告の補助金の額
</t>
    </r>
    <r>
      <rPr>
        <sz val="14"/>
        <rFont val="HGPｺﾞｼｯｸE"/>
        <family val="3"/>
        <charset val="128"/>
      </rPr>
      <t>※（J）又は（K）のいずれか低い金額</t>
    </r>
    <rPh sb="0" eb="2">
      <t>ジッセキ</t>
    </rPh>
    <rPh sb="2" eb="4">
      <t>ホウコク</t>
    </rPh>
    <rPh sb="5" eb="8">
      <t>ホジョキン</t>
    </rPh>
    <rPh sb="9" eb="10">
      <t>ガク</t>
    </rPh>
    <rPh sb="15" eb="16">
      <t>マタ</t>
    </rPh>
    <rPh sb="25" eb="26">
      <t>ヒク</t>
    </rPh>
    <rPh sb="27" eb="29">
      <t>キンガク</t>
    </rPh>
    <phoneticPr fontId="4"/>
  </si>
  <si>
    <t>【提出書類チェックリスト】</t>
    <rPh sb="1" eb="5">
      <t>テイシュツショルイ</t>
    </rPh>
    <phoneticPr fontId="72"/>
  </si>
  <si>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72"/>
  </si>
  <si>
    <t>一覧表
NO</t>
    <rPh sb="0" eb="2">
      <t>イチラン</t>
    </rPh>
    <rPh sb="2" eb="3">
      <t>ヒョウ</t>
    </rPh>
    <phoneticPr fontId="72"/>
  </si>
  <si>
    <t>書類名</t>
  </si>
  <si>
    <t>様式</t>
  </si>
  <si>
    <t>形式</t>
  </si>
  <si>
    <t>該当者</t>
    <rPh sb="0" eb="2">
      <t>ガイトウ</t>
    </rPh>
    <rPh sb="2" eb="3">
      <t>シャ</t>
    </rPh>
    <phoneticPr fontId="72"/>
  </si>
  <si>
    <t>確認事項、よくある不備等</t>
    <rPh sb="0" eb="2">
      <t>カクニン</t>
    </rPh>
    <rPh sb="2" eb="4">
      <t>ジコウ</t>
    </rPh>
    <rPh sb="9" eb="11">
      <t>フビ</t>
    </rPh>
    <rPh sb="11" eb="12">
      <t>トウ</t>
    </rPh>
    <phoneticPr fontId="72"/>
  </si>
  <si>
    <t>チェック欄</t>
    <rPh sb="4" eb="5">
      <t>ラン</t>
    </rPh>
    <phoneticPr fontId="72"/>
  </si>
  <si>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</si>
  <si>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</si>
  <si>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</si>
  <si>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</si>
  <si>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</si>
  <si>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72"/>
  </si>
  <si>
    <t>②</t>
  </si>
  <si>
    <t>総括表</t>
  </si>
  <si>
    <t>定型様式５</t>
  </si>
  <si>
    <t>記入漏れはありませんか。</t>
    <phoneticPr fontId="72"/>
  </si>
  <si>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</si>
  <si>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</si>
  <si>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</si>
  <si>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72"/>
  </si>
  <si>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</si>
  <si>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</si>
  <si>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</si>
  <si>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72"/>
  </si>
  <si>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</si>
  <si>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</si>
  <si>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</si>
  <si>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</si>
  <si>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72"/>
  </si>
  <si>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</si>
  <si>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</si>
  <si>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</si>
  <si>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</si>
  <si>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72"/>
  </si>
  <si>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</si>
  <si>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</si>
  <si>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72"/>
  </si>
  <si>
    <t>⑧</t>
  </si>
  <si>
    <t>領収書</t>
    <rPh sb="0" eb="3">
      <t>リョウシュウショ</t>
    </rPh>
    <phoneticPr fontId="72"/>
  </si>
  <si>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72"/>
  </si>
  <si>
    <t>⑨</t>
    <phoneticPr fontId="72"/>
  </si>
  <si>
    <t>出荷証明書・施工証明書</t>
  </si>
  <si>
    <t>定型様式８</t>
  </si>
  <si>
    <r>
      <t>Excel</t>
    </r>
    <r>
      <rPr>
        <vertAlign val="superscript"/>
        <sz val="10"/>
        <color rgb="FFFF0000"/>
        <rFont val="ＭＳ Ｐゴシック"/>
        <family val="3"/>
        <charset val="128"/>
        <scheme val="minor"/>
      </rPr>
      <t>※1</t>
    </r>
    <phoneticPr fontId="72"/>
  </si>
  <si>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72"/>
  </si>
  <si>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72"/>
  </si>
  <si>
    <t>　　補助金交付算定額　（J）
｛（E）または（F）のいずれか低い額｝ ＋ （I）　
※（I）は正数の場合のみ加算</t>
    <rPh sb="2" eb="5">
      <t>ホジョキン</t>
    </rPh>
    <rPh sb="5" eb="7">
      <t>コウフ</t>
    </rPh>
    <rPh sb="7" eb="9">
      <t>サンテイ</t>
    </rPh>
    <rPh sb="9" eb="10">
      <t>ガク</t>
    </rPh>
    <rPh sb="30" eb="31">
      <t>ヒク</t>
    </rPh>
    <rPh sb="32" eb="33">
      <t>ガク</t>
    </rPh>
    <rPh sb="47" eb="49">
      <t>セイスウ</t>
    </rPh>
    <rPh sb="50" eb="52">
      <t>バアイ</t>
    </rPh>
    <rPh sb="54" eb="56">
      <t>カサン</t>
    </rPh>
    <phoneticPr fontId="4"/>
  </si>
  <si>
    <t>　理 事 長　　大　原　　雅　　様</t>
    <rPh sb="1" eb="2">
      <t>リ</t>
    </rPh>
    <rPh sb="3" eb="4">
      <t>コト</t>
    </rPh>
    <rPh sb="5" eb="6">
      <t>チョウ</t>
    </rPh>
    <rPh sb="8" eb="9">
      <t>ダイ</t>
    </rPh>
    <rPh sb="10" eb="11">
      <t>ハラ</t>
    </rPh>
    <rPh sb="13" eb="14">
      <t>ミヤビ</t>
    </rPh>
    <rPh sb="16" eb="17">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</si>
</sst>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81"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99CCFF"/>
        <bgColor indexed="64"/>
      </patternFill>
    </fill>
    <fill>
      <patternFill patternType="solid">
        <fgColor rgb="FFCDDEEB"/>
        <bgColor indexed="64"/>
      </patternFill>
    </fill>
    <fill>
      <patternFill patternType="solid">
        <fgColor theme="5" tint="0.79998168889431442"/>
        <bgColor indexed="64"/>
      </patternFill>
    </fill>
  </fills>
  <borders count="132">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theme="1"/>
      </left>
      <right/>
      <top/>
      <bottom/>
      <diagonal/>
    </border>
    <border>
      <left style="thin">
        <color theme="1"/>
      </left>
      <right/>
      <top style="medium">
        <color indexed="64"/>
      </top>
      <bottom style="medium">
        <color indexed="64"/>
      </bottom>
      <diagonal/>
    </border>
    <border>
      <left/>
      <right style="thin">
        <color indexed="64"/>
      </right>
      <top style="thin">
        <color indexed="64"/>
      </top>
      <bottom style="double">
        <color indexed="64"/>
      </bottom>
      <diagonal/>
    </border>
    <border>
      <left style="thin">
        <color theme="1"/>
      </left>
      <right/>
      <top style="thin">
        <color indexed="64"/>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indexed="64"/>
      </left>
      <right style="thin">
        <color rgb="FF3E3A39"/>
      </right>
      <top style="thin">
        <color rgb="FF3E3A39"/>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indexed="64"/>
      </left>
      <right style="thin">
        <color rgb="FF3E3A39"/>
      </right>
      <top style="thin">
        <color rgb="FF3E3A39"/>
      </top>
      <bottom style="thin">
        <color rgb="FF3E3A39"/>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style="thin">
        <color indexed="64"/>
      </right>
      <top style="thin">
        <color rgb="FF3E3A39"/>
      </top>
      <bottom style="thin">
        <color indexed="64"/>
      </bottom>
      <diagonal/>
    </border>
  </borders>
  <cellStyleXfs count="99">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44"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4" fillId="0" borderId="0">
      <alignment vertical="center"/>
    </xf>
    <xf numFmtId="0" fontId="3" fillId="0" borderId="0"/>
    <xf numFmtId="0" fontId="3" fillId="0" borderId="0"/>
    <xf numFmtId="0" fontId="3" fillId="0" borderId="0"/>
    <xf numFmtId="0" fontId="5" fillId="0" borderId="0">
      <alignment vertical="center"/>
    </xf>
    <xf numFmtId="0" fontId="44" fillId="0" borderId="0">
      <alignment vertical="center"/>
    </xf>
    <xf numFmtId="0" fontId="44" fillId="0" borderId="0">
      <alignment vertical="center"/>
    </xf>
    <xf numFmtId="0" fontId="3" fillId="0" borderId="0">
      <alignment vertical="center"/>
    </xf>
    <xf numFmtId="0" fontId="5" fillId="0" borderId="0">
      <alignment vertical="center"/>
    </xf>
    <xf numFmtId="0" fontId="44"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9" fillId="5" borderId="0">
      <alignment horizontal="center" vertical="center"/>
      <protection hidden="1"/>
    </xf>
    <xf numFmtId="0" fontId="41" fillId="6" borderId="51" applyNumberFormat="0" applyFont="0" applyBorder="0" applyAlignment="0" applyProtection="0">
      <alignment horizontal="center" vertical="center" wrapText="1"/>
      <protection hidden="1"/>
    </xf>
    <xf numFmtId="0" fontId="6" fillId="7" borderId="41"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9" fillId="5" borderId="12" applyBorder="0">
      <alignment horizontal="center" vertical="center"/>
      <protection hidden="1"/>
    </xf>
    <xf numFmtId="0" fontId="25" fillId="6" borderId="24" applyNumberFormat="0" applyFont="0" applyBorder="0" applyAlignment="0" applyProtection="0">
      <alignment horizontal="left" vertical="center" indent="2"/>
      <protection hidden="1"/>
    </xf>
    <xf numFmtId="38" fontId="3" fillId="7" borderId="12" applyNumberFormat="0" applyFont="0" applyBorder="0" applyAlignment="0" applyProtection="0">
      <alignment vertical="center"/>
      <protection hidden="1"/>
    </xf>
    <xf numFmtId="0" fontId="1" fillId="0" borderId="0">
      <alignment vertical="center"/>
    </xf>
  </cellStyleXfs>
  <cellXfs count="817">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7" fillId="0" borderId="0" xfId="0" applyFont="1" applyProtection="1">
      <alignment vertical="center"/>
      <protection hidden="1"/>
    </xf>
    <xf numFmtId="0" fontId="17" fillId="0" borderId="0" xfId="0" applyFont="1" applyProtection="1">
      <alignment vertical="center"/>
      <protection locked="0"/>
    </xf>
    <xf numFmtId="176" fontId="14" fillId="2" borderId="0" xfId="0" applyNumberFormat="1" applyFont="1" applyFill="1" applyProtection="1">
      <alignment vertical="center"/>
      <protection hidden="1"/>
    </xf>
    <xf numFmtId="177" fontId="14" fillId="2" borderId="0" xfId="0" applyNumberFormat="1" applyFont="1" applyFill="1" applyProtection="1">
      <alignment vertical="center"/>
      <protection hidden="1"/>
    </xf>
    <xf numFmtId="0" fontId="14" fillId="2" borderId="0" xfId="0" applyFont="1" applyFill="1" applyProtection="1">
      <alignment vertical="center"/>
      <protection hidden="1"/>
    </xf>
    <xf numFmtId="38" fontId="14"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5" fillId="0" borderId="0" xfId="0" applyNumberFormat="1" applyFont="1" applyProtection="1">
      <alignment vertical="center"/>
      <protection hidden="1"/>
    </xf>
    <xf numFmtId="38" fontId="15" fillId="0" borderId="0" xfId="6" applyFont="1" applyFill="1" applyBorder="1" applyProtection="1">
      <alignment vertical="center"/>
      <protection hidden="1"/>
    </xf>
    <xf numFmtId="0" fontId="8" fillId="0" borderId="0" xfId="0" applyFont="1" applyProtection="1">
      <alignment vertical="center"/>
      <protection hidden="1"/>
    </xf>
    <xf numFmtId="176" fontId="45" fillId="0" borderId="0" xfId="0" applyNumberFormat="1" applyFont="1" applyProtection="1">
      <alignment vertical="center"/>
      <protection hidden="1"/>
    </xf>
    <xf numFmtId="38" fontId="45" fillId="0" borderId="0" xfId="6" applyFont="1" applyFill="1" applyBorder="1" applyProtection="1">
      <alignment vertical="center"/>
      <protection hidden="1"/>
    </xf>
    <xf numFmtId="0" fontId="14"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38" fontId="46"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4" fillId="0" borderId="0" xfId="0" applyFont="1" applyAlignment="1" applyProtection="1">
      <alignment vertical="center" wrapText="1"/>
      <protection hidden="1"/>
    </xf>
    <xf numFmtId="176" fontId="14" fillId="0" borderId="0" xfId="0" applyNumberFormat="1" applyFont="1" applyAlignment="1" applyProtection="1">
      <alignment vertical="center" wrapText="1"/>
      <protection hidden="1"/>
    </xf>
    <xf numFmtId="176" fontId="14" fillId="0" borderId="0" xfId="0" applyNumberFormat="1" applyFont="1" applyProtection="1">
      <alignment vertical="center"/>
      <protection hidden="1"/>
    </xf>
    <xf numFmtId="176" fontId="14"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176" fontId="6" fillId="0" borderId="0" xfId="0" applyNumberFormat="1" applyFont="1" applyAlignment="1" applyProtection="1">
      <protection hidden="1"/>
    </xf>
    <xf numFmtId="176" fontId="47" fillId="2" borderId="0" xfId="0" applyNumberFormat="1" applyFont="1" applyFill="1" applyAlignment="1" applyProtection="1">
      <protection hidden="1"/>
    </xf>
    <xf numFmtId="176" fontId="6" fillId="0" borderId="0" xfId="0" applyNumberFormat="1" applyFont="1" applyProtection="1">
      <alignment vertical="center"/>
      <protection hidden="1"/>
    </xf>
    <xf numFmtId="38" fontId="6" fillId="0" borderId="0" xfId="6" applyFont="1" applyFill="1" applyBorder="1" applyProtection="1">
      <alignment vertical="center"/>
      <protection hidden="1"/>
    </xf>
    <xf numFmtId="176" fontId="6" fillId="0" borderId="0" xfId="0" applyNumberFormat="1" applyFont="1" applyAlignment="1" applyProtection="1">
      <alignment horizontal="right" vertical="center"/>
      <protection hidden="1"/>
    </xf>
    <xf numFmtId="0" fontId="9" fillId="0" borderId="0" xfId="0" applyFont="1" applyAlignment="1" applyProtection="1">
      <alignment horizontal="center" vertical="center"/>
      <protection hidden="1"/>
    </xf>
    <xf numFmtId="0" fontId="48" fillId="0" borderId="0" xfId="0" applyFont="1" applyAlignment="1" applyProtection="1">
      <alignment horizontal="left" vertical="center"/>
      <protection hidden="1"/>
    </xf>
    <xf numFmtId="0" fontId="13" fillId="0" borderId="0" xfId="0" applyFont="1" applyProtection="1">
      <alignment vertical="center"/>
      <protection hidden="1"/>
    </xf>
    <xf numFmtId="176" fontId="49"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8" fillId="2" borderId="0" xfId="0" applyFont="1" applyFill="1" applyProtection="1">
      <alignment vertical="center"/>
      <protection hidden="1"/>
    </xf>
    <xf numFmtId="0" fontId="22"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28" fillId="0" borderId="0" xfId="0" applyFont="1" applyAlignment="1" applyProtection="1">
      <alignment vertical="center" shrinkToFit="1"/>
      <protection hidden="1"/>
    </xf>
    <xf numFmtId="0" fontId="22" fillId="0" borderId="0" xfId="0" applyFont="1" applyAlignment="1" applyProtection="1">
      <alignment horizontal="distributed"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4" xfId="0" applyNumberFormat="1" applyFont="1" applyBorder="1" applyAlignment="1" applyProtection="1">
      <alignment vertical="center" shrinkToFit="1"/>
      <protection hidden="1"/>
    </xf>
    <xf numFmtId="49" fontId="31" fillId="0" borderId="14" xfId="0" applyNumberFormat="1" applyFont="1" applyBorder="1" applyAlignment="1" applyProtection="1">
      <alignment horizontal="center" vertical="center"/>
      <protection hidden="1"/>
    </xf>
    <xf numFmtId="49" fontId="31" fillId="0" borderId="14" xfId="0" applyNumberFormat="1" applyFont="1" applyBorder="1" applyProtection="1">
      <alignment vertical="center"/>
      <protection hidden="1"/>
    </xf>
    <xf numFmtId="49" fontId="31" fillId="0" borderId="15" xfId="0" applyNumberFormat="1" applyFont="1" applyBorder="1" applyProtection="1">
      <alignment vertical="center"/>
      <protection hidden="1"/>
    </xf>
    <xf numFmtId="49" fontId="28" fillId="0" borderId="18" xfId="0" applyNumberFormat="1" applyFont="1" applyBorder="1" applyAlignment="1" applyProtection="1">
      <alignment vertical="center" shrinkToFit="1"/>
      <protection hidden="1"/>
    </xf>
    <xf numFmtId="49" fontId="28" fillId="0" borderId="17"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0" fillId="0" borderId="0" xfId="0" applyFont="1" applyProtection="1">
      <alignment vertical="center"/>
      <protection hidden="1"/>
    </xf>
    <xf numFmtId="0" fontId="27" fillId="0" borderId="0" xfId="0" applyFont="1" applyAlignment="1" applyProtection="1">
      <alignment horizontal="right" vertical="center"/>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22" xfId="7" applyNumberFormat="1" applyFont="1" applyFill="1" applyBorder="1" applyProtection="1">
      <alignment vertical="center"/>
      <protection locked="0"/>
    </xf>
    <xf numFmtId="179" fontId="6" fillId="2" borderId="17" xfId="0" applyNumberFormat="1" applyFont="1" applyFill="1" applyBorder="1" applyProtection="1">
      <alignment vertical="center"/>
      <protection hidden="1"/>
    </xf>
    <xf numFmtId="179" fontId="6" fillId="0" borderId="17" xfId="0" applyNumberFormat="1" applyFont="1" applyBorder="1" applyProtection="1">
      <alignment vertical="center"/>
      <protection hidden="1"/>
    </xf>
    <xf numFmtId="178" fontId="6" fillId="2" borderId="23" xfId="0" applyNumberFormat="1" applyFont="1" applyFill="1" applyBorder="1" applyProtection="1">
      <alignment vertical="center"/>
      <protection hidden="1"/>
    </xf>
    <xf numFmtId="179" fontId="6" fillId="0" borderId="24" xfId="0" applyNumberFormat="1" applyFont="1" applyBorder="1" applyProtection="1">
      <alignment vertical="center"/>
      <protection hidden="1"/>
    </xf>
    <xf numFmtId="49" fontId="6" fillId="2" borderId="25" xfId="0" applyNumberFormat="1" applyFont="1" applyFill="1" applyBorder="1" applyAlignment="1" applyProtection="1">
      <alignment horizontal="center" vertical="center" shrinkToFit="1"/>
      <protection locked="0"/>
    </xf>
    <xf numFmtId="49" fontId="6" fillId="2" borderId="2"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2" borderId="0" xfId="0" applyNumberFormat="1" applyFont="1" applyFill="1" applyAlignment="1" applyProtection="1">
      <alignment horizontal="center" vertical="center" shrinkToFit="1"/>
      <protection locked="0"/>
    </xf>
    <xf numFmtId="49" fontId="6" fillId="2" borderId="26" xfId="0" applyNumberFormat="1" applyFont="1" applyFill="1" applyBorder="1" applyAlignment="1" applyProtection="1">
      <alignment horizontal="center" vertical="center" shrinkToFit="1"/>
      <protection locked="0"/>
    </xf>
    <xf numFmtId="49" fontId="6" fillId="2" borderId="5" xfId="0" applyNumberFormat="1" applyFont="1" applyFill="1" applyBorder="1" applyAlignment="1" applyProtection="1">
      <alignment horizontal="center" vertical="center" shrinkToFit="1"/>
      <protection locked="0"/>
    </xf>
    <xf numFmtId="49" fontId="6" fillId="2" borderId="27" xfId="0" applyNumberFormat="1" applyFont="1" applyFill="1" applyBorder="1" applyAlignment="1" applyProtection="1">
      <alignment horizontal="center" vertical="center" shrinkToFit="1"/>
      <protection locked="0"/>
    </xf>
    <xf numFmtId="49" fontId="6" fillId="2" borderId="6" xfId="0" applyNumberFormat="1" applyFont="1" applyFill="1" applyBorder="1" applyAlignment="1" applyProtection="1">
      <alignment horizontal="center" vertical="center" shrinkToFit="1"/>
      <protection locked="0"/>
    </xf>
    <xf numFmtId="179" fontId="6" fillId="2" borderId="28" xfId="7" applyNumberFormat="1" applyFont="1" applyFill="1" applyBorder="1" applyProtection="1">
      <alignment vertical="center"/>
      <protection locked="0"/>
    </xf>
    <xf numFmtId="179" fontId="6" fillId="2" borderId="26" xfId="7" applyNumberFormat="1" applyFont="1" applyFill="1" applyBorder="1" applyProtection="1">
      <alignment vertical="center"/>
      <protection locked="0"/>
    </xf>
    <xf numFmtId="179" fontId="6" fillId="2" borderId="27" xfId="7" applyNumberFormat="1" applyFont="1" applyFill="1" applyBorder="1" applyProtection="1">
      <alignment vertical="center"/>
      <protection locked="0"/>
    </xf>
    <xf numFmtId="179" fontId="6" fillId="2" borderId="5" xfId="0" applyNumberFormat="1" applyFont="1" applyFill="1" applyBorder="1" applyAlignment="1" applyProtection="1">
      <alignment vertical="center" shrinkToFit="1"/>
      <protection locked="0"/>
    </xf>
    <xf numFmtId="179" fontId="6" fillId="0" borderId="0" xfId="0" applyNumberFormat="1" applyFont="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179" fontId="6" fillId="0" borderId="6" xfId="0" applyNumberFormat="1" applyFont="1" applyBorder="1" applyAlignment="1" applyProtection="1">
      <alignment vertical="center" shrinkToFit="1"/>
      <protection locked="0"/>
    </xf>
    <xf numFmtId="178" fontId="6" fillId="2" borderId="35" xfId="0" applyNumberFormat="1" applyFont="1" applyFill="1" applyBorder="1" applyProtection="1">
      <alignment vertical="center"/>
      <protection hidden="1"/>
    </xf>
    <xf numFmtId="178" fontId="6" fillId="0" borderId="38" xfId="0" applyNumberFormat="1" applyFont="1" applyBorder="1" applyProtection="1">
      <alignment vertical="center"/>
      <protection hidden="1"/>
    </xf>
    <xf numFmtId="38" fontId="14" fillId="0" borderId="40"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3" fillId="0" borderId="19" xfId="0" applyNumberFormat="1" applyFont="1" applyBorder="1" applyProtection="1">
      <alignment vertical="center"/>
      <protection hidden="1"/>
    </xf>
    <xf numFmtId="176" fontId="20" fillId="2" borderId="0" xfId="0" applyNumberFormat="1" applyFont="1" applyFill="1" applyProtection="1">
      <alignment vertical="center"/>
      <protection hidden="1"/>
    </xf>
    <xf numFmtId="178" fontId="6" fillId="0" borderId="35" xfId="0" applyNumberFormat="1" applyFont="1" applyBorder="1" applyProtection="1">
      <alignment vertical="center"/>
      <protection hidden="1"/>
    </xf>
    <xf numFmtId="176" fontId="6" fillId="0" borderId="43" xfId="0" applyNumberFormat="1" applyFont="1" applyBorder="1" applyAlignment="1" applyProtection="1">
      <alignment horizontal="center" vertical="center"/>
      <protection hidden="1"/>
    </xf>
    <xf numFmtId="38" fontId="46" fillId="0" borderId="44" xfId="6" applyFont="1" applyFill="1" applyBorder="1" applyAlignment="1" applyProtection="1">
      <alignment horizontal="center" vertical="center"/>
      <protection hidden="1"/>
    </xf>
    <xf numFmtId="38" fontId="14" fillId="0" borderId="19" xfId="7"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9" fillId="0" borderId="0" xfId="0" applyFont="1" applyAlignment="1" applyProtection="1">
      <alignment horizontal="right" vertical="center"/>
      <protection hidden="1"/>
    </xf>
    <xf numFmtId="0" fontId="40"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0" fontId="13" fillId="2" borderId="0" xfId="0" applyFont="1" applyFill="1" applyAlignment="1" applyProtection="1">
      <alignment horizontal="left" vertical="center"/>
      <protection hidden="1"/>
    </xf>
    <xf numFmtId="0" fontId="18" fillId="0" borderId="0" xfId="85" applyFont="1" applyProtection="1">
      <alignment vertical="center"/>
      <protection hidden="1"/>
    </xf>
    <xf numFmtId="0" fontId="13" fillId="0" borderId="0" xfId="85" applyFont="1" applyAlignment="1" applyProtection="1">
      <alignment vertical="center" wrapText="1"/>
      <protection hidden="1"/>
    </xf>
    <xf numFmtId="0" fontId="13" fillId="0" borderId="0" xfId="85" applyFont="1" applyAlignment="1" applyProtection="1">
      <alignment vertical="center" shrinkToFit="1"/>
      <protection hidden="1"/>
    </xf>
    <xf numFmtId="0" fontId="13" fillId="2" borderId="0" xfId="0" applyFont="1" applyFill="1" applyAlignment="1" applyProtection="1">
      <alignment horizontal="right" vertical="center"/>
      <protection hidden="1"/>
    </xf>
    <xf numFmtId="49" fontId="13" fillId="2" borderId="0" xfId="0" applyNumberFormat="1"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0" fontId="13" fillId="0" borderId="46" xfId="0" applyFont="1" applyBorder="1" applyProtection="1">
      <alignment vertical="center"/>
      <protection hidden="1"/>
    </xf>
    <xf numFmtId="49" fontId="25" fillId="2" borderId="46" xfId="0" applyNumberFormat="1" applyFont="1" applyFill="1" applyBorder="1" applyAlignment="1" applyProtection="1">
      <alignment horizontal="center" vertical="center"/>
      <protection hidden="1"/>
    </xf>
    <xf numFmtId="0" fontId="25" fillId="0" borderId="46" xfId="0" applyFont="1" applyBorder="1" applyProtection="1">
      <alignment vertical="center"/>
      <protection hidden="1"/>
    </xf>
    <xf numFmtId="0" fontId="13" fillId="2" borderId="46" xfId="0" applyFont="1" applyFill="1" applyBorder="1" applyProtection="1">
      <alignment vertical="center"/>
      <protection hidden="1"/>
    </xf>
    <xf numFmtId="0" fontId="13" fillId="2" borderId="46" xfId="0" applyFont="1" applyFill="1" applyBorder="1" applyAlignment="1" applyProtection="1">
      <alignment horizontal="center" vertical="center" wrapText="1"/>
      <protection hidden="1"/>
    </xf>
    <xf numFmtId="0" fontId="13" fillId="2" borderId="4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1"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0" fillId="0" borderId="4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38" fontId="26" fillId="2" borderId="4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2"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4" fillId="0" borderId="12" xfId="7" applyNumberFormat="1" applyFont="1" applyFill="1" applyBorder="1" applyAlignment="1" applyProtection="1">
      <alignment vertical="center"/>
      <protection hidden="1"/>
    </xf>
    <xf numFmtId="178" fontId="14" fillId="0" borderId="19" xfId="7" applyNumberFormat="1" applyFont="1" applyFill="1" applyBorder="1" applyAlignment="1" applyProtection="1">
      <alignment horizontal="right" vertical="center"/>
      <protection hidden="1"/>
    </xf>
    <xf numFmtId="0" fontId="13" fillId="2" borderId="0" xfId="0" applyFont="1" applyFill="1" applyAlignment="1" applyProtection="1">
      <alignment vertical="center" wrapText="1"/>
      <protection hidden="1"/>
    </xf>
    <xf numFmtId="38" fontId="14" fillId="0" borderId="19" xfId="0" applyNumberFormat="1" applyFont="1" applyBorder="1">
      <alignment vertical="center"/>
    </xf>
    <xf numFmtId="38" fontId="14" fillId="0" borderId="31" xfId="0" applyNumberFormat="1" applyFont="1" applyBorder="1">
      <alignment vertical="center"/>
    </xf>
    <xf numFmtId="0" fontId="14" fillId="4" borderId="39" xfId="0" applyFont="1" applyFill="1" applyBorder="1" applyAlignment="1">
      <alignment horizontal="center" vertical="center"/>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right" vertical="center"/>
      <protection hidden="1"/>
    </xf>
    <xf numFmtId="0" fontId="27" fillId="2" borderId="0" xfId="0" applyFont="1" applyFill="1" applyProtection="1">
      <alignment vertical="center"/>
      <protection hidden="1"/>
    </xf>
    <xf numFmtId="38" fontId="28" fillId="2" borderId="0" xfId="87" applyFont="1" applyFill="1" applyProtection="1">
      <alignment vertical="center"/>
      <protection hidden="1"/>
    </xf>
    <xf numFmtId="0" fontId="29" fillId="0" borderId="0" xfId="0" applyFont="1" applyAlignment="1" applyProtection="1">
      <alignment vertical="distributed"/>
      <protection hidden="1"/>
    </xf>
    <xf numFmtId="0" fontId="56"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38" fontId="27" fillId="0" borderId="0" xfId="87"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7" applyFont="1" applyFill="1" applyProtection="1">
      <alignment vertical="center"/>
      <protection hidden="1"/>
    </xf>
    <xf numFmtId="0" fontId="28" fillId="2" borderId="0" xfId="0" applyFont="1" applyFill="1" applyAlignment="1" applyProtection="1">
      <alignment vertical="center" wrapText="1"/>
      <protection hidden="1"/>
    </xf>
    <xf numFmtId="0" fontId="31" fillId="0" borderId="0" xfId="0" applyFont="1" applyAlignment="1" applyProtection="1">
      <alignment horizontal="center" vertical="center"/>
      <protection hidden="1"/>
    </xf>
    <xf numFmtId="0" fontId="31" fillId="0" borderId="0" xfId="0" applyFont="1" applyAlignment="1" applyProtection="1">
      <alignment horizontal="center" vertical="center" shrinkToFit="1"/>
      <protection hidden="1"/>
    </xf>
    <xf numFmtId="0" fontId="57"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0" fontId="6" fillId="2" borderId="45"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176" fontId="10" fillId="2" borderId="0" xfId="0" applyNumberFormat="1" applyFont="1" applyFill="1" applyAlignment="1" applyProtection="1">
      <alignment horizontal="center" vertical="center"/>
      <protection hidden="1"/>
    </xf>
    <xf numFmtId="176" fontId="10" fillId="2" borderId="5" xfId="0" applyNumberFormat="1" applyFont="1" applyFill="1" applyBorder="1" applyAlignment="1" applyProtection="1">
      <alignment horizontal="center" vertical="center"/>
      <protection hidden="1"/>
    </xf>
    <xf numFmtId="176" fontId="10" fillId="2" borderId="6" xfId="0" applyNumberFormat="1" applyFont="1" applyFill="1" applyBorder="1" applyAlignment="1" applyProtection="1">
      <alignment horizontal="center" vertical="center"/>
      <protection hidden="1"/>
    </xf>
    <xf numFmtId="176" fontId="10"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10"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10"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179" fontId="6" fillId="2" borderId="20" xfId="7" applyNumberFormat="1" applyFont="1" applyFill="1" applyBorder="1" applyProtection="1">
      <alignment vertical="center"/>
      <protection hidden="1"/>
    </xf>
    <xf numFmtId="178" fontId="6" fillId="2" borderId="32"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2" borderId="21" xfId="7" applyNumberFormat="1" applyFont="1" applyFill="1" applyBorder="1" applyProtection="1">
      <alignment vertical="center"/>
      <protection hidden="1"/>
    </xf>
    <xf numFmtId="178" fontId="6" fillId="2" borderId="33" xfId="7" applyNumberFormat="1" applyFont="1" applyFill="1" applyBorder="1" applyProtection="1">
      <alignment vertical="center"/>
      <protection hidden="1"/>
    </xf>
    <xf numFmtId="179" fontId="6" fillId="2" borderId="27" xfId="7" applyNumberFormat="1" applyFont="1" applyFill="1" applyBorder="1" applyProtection="1">
      <alignment vertical="center"/>
      <protection hidden="1"/>
    </xf>
    <xf numFmtId="178" fontId="6" fillId="2" borderId="34" xfId="7" applyNumberFormat="1" applyFont="1" applyFill="1" applyBorder="1" applyProtection="1">
      <alignment vertical="center"/>
      <protection hidden="1"/>
    </xf>
    <xf numFmtId="49" fontId="6" fillId="2" borderId="3" xfId="0" applyNumberFormat="1" applyFont="1" applyFill="1" applyBorder="1" applyAlignment="1" applyProtection="1">
      <alignment horizontal="center" vertical="center"/>
      <protection hidden="1"/>
    </xf>
    <xf numFmtId="49" fontId="6" fillId="2" borderId="4" xfId="0" applyNumberFormat="1" applyFont="1" applyFill="1" applyBorder="1" applyAlignment="1" applyProtection="1">
      <alignment horizontal="center" vertical="center"/>
      <protection hidden="1"/>
    </xf>
    <xf numFmtId="178" fontId="6" fillId="2" borderId="29" xfId="0" applyNumberFormat="1" applyFont="1" applyFill="1" applyBorder="1" applyProtection="1">
      <alignment vertical="center"/>
      <protection hidden="1"/>
    </xf>
    <xf numFmtId="178" fontId="6" fillId="2" borderId="3" xfId="0" applyNumberFormat="1" applyFont="1" applyFill="1" applyBorder="1" applyProtection="1">
      <alignment vertical="center"/>
      <protection hidden="1"/>
    </xf>
    <xf numFmtId="178" fontId="6" fillId="2" borderId="4" xfId="0" applyNumberFormat="1" applyFont="1" applyFill="1" applyBorder="1" applyProtection="1">
      <alignment vertical="center"/>
      <protection hidden="1"/>
    </xf>
    <xf numFmtId="179" fontId="6" fillId="0" borderId="30" xfId="7" applyNumberFormat="1" applyFont="1" applyFill="1" applyBorder="1" applyProtection="1">
      <alignment vertical="center"/>
      <protection hidden="1"/>
    </xf>
    <xf numFmtId="178" fontId="6" fillId="0" borderId="36" xfId="7" applyNumberFormat="1" applyFont="1" applyFill="1" applyBorder="1" applyProtection="1">
      <alignment vertical="center"/>
      <protection hidden="1"/>
    </xf>
    <xf numFmtId="179" fontId="6" fillId="0" borderId="20" xfId="7" applyNumberFormat="1" applyFont="1" applyFill="1" applyBorder="1" applyProtection="1">
      <alignment vertical="center"/>
      <protection hidden="1"/>
    </xf>
    <xf numFmtId="178" fontId="6" fillId="0" borderId="37"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6" fontId="6" fillId="2" borderId="4"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2" xfId="7" applyNumberFormat="1" applyFont="1" applyFill="1" applyBorder="1" applyProtection="1">
      <alignment vertical="center"/>
      <protection hidden="1"/>
    </xf>
    <xf numFmtId="178" fontId="6" fillId="0" borderId="34" xfId="7" applyNumberFormat="1" applyFont="1" applyFill="1" applyBorder="1" applyProtection="1">
      <alignment vertical="center"/>
      <protection hidden="1"/>
    </xf>
    <xf numFmtId="0" fontId="14" fillId="4" borderId="39" xfId="0" applyFont="1" applyFill="1" applyBorder="1" applyAlignment="1" applyProtection="1">
      <alignment horizontal="center" vertical="center"/>
      <protection hidden="1"/>
    </xf>
    <xf numFmtId="38" fontId="14" fillId="0" borderId="19" xfId="0" applyNumberFormat="1" applyFont="1" applyBorder="1" applyProtection="1">
      <alignment vertical="center"/>
      <protection hidden="1"/>
    </xf>
    <xf numFmtId="0" fontId="18" fillId="0" borderId="0" xfId="0" applyFont="1" applyProtection="1">
      <alignment vertical="center"/>
      <protection hidden="1"/>
    </xf>
    <xf numFmtId="176" fontId="14" fillId="0" borderId="0" xfId="0" applyNumberFormat="1" applyFont="1" applyAlignment="1" applyProtection="1">
      <alignment horizontal="right" vertical="center"/>
      <protection hidden="1"/>
    </xf>
    <xf numFmtId="38" fontId="10" fillId="0" borderId="0" xfId="18" applyFont="1" applyProtection="1">
      <alignment vertical="center"/>
      <protection hidden="1"/>
    </xf>
    <xf numFmtId="38" fontId="45" fillId="0" borderId="0" xfId="6" applyFont="1" applyProtection="1">
      <alignment vertical="center"/>
      <protection hidden="1"/>
    </xf>
    <xf numFmtId="0" fontId="19" fillId="0" borderId="0" xfId="0" applyFont="1" applyProtection="1">
      <alignment vertical="center"/>
      <protection hidden="1"/>
    </xf>
    <xf numFmtId="180" fontId="14" fillId="0" borderId="0" xfId="0" applyNumberFormat="1" applyFont="1" applyAlignment="1" applyProtection="1">
      <alignment horizontal="right" vertical="center"/>
      <protection hidden="1"/>
    </xf>
    <xf numFmtId="180" fontId="19" fillId="0" borderId="0" xfId="0" applyNumberFormat="1" applyFont="1" applyAlignment="1" applyProtection="1">
      <alignment horizontal="right" vertical="center"/>
      <protection hidden="1"/>
    </xf>
    <xf numFmtId="0" fontId="14" fillId="6" borderId="1" xfId="91" applyFont="1" applyBorder="1" applyAlignment="1" applyProtection="1">
      <alignment horizontal="center" vertical="center" wrapText="1"/>
    </xf>
    <xf numFmtId="0" fontId="3" fillId="6" borderId="41" xfId="91" applyFont="1" applyBorder="1" applyAlignment="1" applyProtection="1">
      <alignment horizontal="center" vertical="center" wrapText="1"/>
      <protection hidden="1"/>
    </xf>
    <xf numFmtId="0" fontId="3" fillId="6" borderId="42" xfId="91" applyFont="1" applyBorder="1" applyAlignment="1" applyProtection="1">
      <alignment horizontal="center" vertical="center"/>
      <protection hidden="1"/>
    </xf>
    <xf numFmtId="38" fontId="6" fillId="6" borderId="19" xfId="91" applyNumberFormat="1" applyFont="1" applyBorder="1" applyAlignment="1" applyProtection="1">
      <alignment vertical="center"/>
      <protection hidden="1"/>
    </xf>
    <xf numFmtId="38" fontId="15" fillId="6" borderId="41" xfId="91" applyNumberFormat="1" applyFont="1" applyBorder="1" applyAlignment="1" applyProtection="1">
      <alignment horizontal="center" vertical="center"/>
    </xf>
    <xf numFmtId="38" fontId="15" fillId="6" borderId="42" xfId="91" applyNumberFormat="1" applyFont="1" applyBorder="1" applyAlignment="1" applyProtection="1">
      <alignment horizontal="center" vertical="center"/>
    </xf>
    <xf numFmtId="0" fontId="14" fillId="6" borderId="1" xfId="91" applyFont="1" applyBorder="1" applyAlignment="1" applyProtection="1">
      <alignment horizontal="center" vertical="center" wrapText="1"/>
      <protection hidden="1"/>
    </xf>
    <xf numFmtId="38" fontId="15" fillId="6" borderId="41" xfId="91" applyNumberFormat="1" applyFont="1" applyBorder="1" applyAlignment="1" applyProtection="1">
      <alignment horizontal="center" vertical="center"/>
      <protection hidden="1"/>
    </xf>
    <xf numFmtId="38" fontId="15" fillId="6" borderId="42" xfId="91" applyNumberFormat="1" applyFont="1" applyBorder="1" applyAlignment="1" applyProtection="1">
      <alignment horizontal="center" vertical="center"/>
      <protection hidden="1"/>
    </xf>
    <xf numFmtId="38" fontId="3" fillId="7" borderId="19" xfId="92" applyNumberFormat="1" applyFont="1" applyBorder="1" applyAlignment="1" applyProtection="1">
      <alignment vertical="center"/>
      <protection hidden="1"/>
    </xf>
    <xf numFmtId="38" fontId="3" fillId="6" borderId="19" xfId="91" applyNumberFormat="1" applyFont="1" applyBorder="1" applyAlignment="1" applyProtection="1">
      <alignment vertical="center"/>
      <protection hidden="1"/>
    </xf>
    <xf numFmtId="176" fontId="14" fillId="7" borderId="1" xfId="92" applyNumberFormat="1" applyFont="1" applyBorder="1" applyAlignment="1" applyProtection="1">
      <alignment horizontal="center" vertical="center"/>
    </xf>
    <xf numFmtId="0" fontId="14" fillId="7" borderId="41" xfId="92" applyFont="1" applyBorder="1" applyAlignment="1" applyProtection="1">
      <alignment horizontal="center" vertical="center" wrapText="1"/>
    </xf>
    <xf numFmtId="176" fontId="14" fillId="7" borderId="11" xfId="92" applyNumberFormat="1" applyFont="1" applyBorder="1" applyAlignment="1" applyProtection="1">
      <alignment horizontal="center" vertical="center" wrapText="1"/>
    </xf>
    <xf numFmtId="176" fontId="14" fillId="7" borderId="1" xfId="92" applyNumberFormat="1" applyFont="1" applyBorder="1" applyAlignment="1" applyProtection="1">
      <alignment horizontal="center" vertical="center" wrapText="1"/>
    </xf>
    <xf numFmtId="176" fontId="14" fillId="7" borderId="1" xfId="92" applyNumberFormat="1" applyFont="1" applyBorder="1" applyAlignment="1" applyProtection="1">
      <alignment horizontal="center" vertical="center"/>
      <protection hidden="1"/>
    </xf>
    <xf numFmtId="0" fontId="14" fillId="7" borderId="41" xfId="92" applyFont="1" applyBorder="1" applyAlignment="1" applyProtection="1">
      <alignment horizontal="center" vertical="center" wrapText="1"/>
      <protection hidden="1"/>
    </xf>
    <xf numFmtId="0" fontId="22" fillId="2" borderId="0" xfId="0" applyFont="1" applyFill="1" applyAlignment="1" applyProtection="1">
      <alignment vertical="center" wrapText="1"/>
      <protection hidden="1"/>
    </xf>
    <xf numFmtId="0" fontId="31" fillId="0" borderId="0" xfId="0" applyFont="1" applyAlignment="1" applyProtection="1">
      <alignment vertical="center" wrapText="1"/>
      <protection hidden="1"/>
    </xf>
    <xf numFmtId="0" fontId="27" fillId="0" borderId="0" xfId="0" applyFont="1" applyAlignment="1" applyProtection="1">
      <alignment vertical="center" wrapText="1"/>
      <protection hidden="1"/>
    </xf>
    <xf numFmtId="0" fontId="61" fillId="0" borderId="0" xfId="0" applyFont="1" applyAlignment="1" applyProtection="1">
      <alignment vertical="top"/>
      <protection hidden="1"/>
    </xf>
    <xf numFmtId="0" fontId="55" fillId="0" borderId="0" xfId="0" applyFont="1" applyProtection="1">
      <alignment vertical="center"/>
      <protection hidden="1"/>
    </xf>
    <xf numFmtId="0" fontId="27" fillId="2" borderId="0" xfId="0" applyFont="1" applyFill="1" applyAlignment="1" applyProtection="1">
      <alignment vertical="center" textRotation="255"/>
      <protection hidden="1"/>
    </xf>
    <xf numFmtId="0" fontId="34" fillId="0" borderId="0" xfId="0" applyFont="1" applyAlignment="1" applyProtection="1">
      <alignment horizontal="right" vertical="center" wrapText="1"/>
      <protection hidden="1"/>
    </xf>
    <xf numFmtId="38" fontId="19" fillId="2" borderId="0" xfId="87" applyFont="1" applyFill="1" applyAlignment="1" applyProtection="1">
      <alignment horizontal="right" vertical="center"/>
      <protection hidden="1"/>
    </xf>
    <xf numFmtId="38" fontId="28" fillId="2" borderId="0" xfId="87" applyFont="1" applyFill="1" applyBorder="1" applyAlignment="1" applyProtection="1">
      <alignment vertical="center"/>
      <protection hidden="1"/>
    </xf>
    <xf numFmtId="38" fontId="27" fillId="0" borderId="0" xfId="87" applyFont="1" applyFill="1" applyAlignment="1" applyProtection="1">
      <alignment vertical="center"/>
      <protection hidden="1"/>
    </xf>
    <xf numFmtId="38" fontId="27" fillId="2" borderId="0" xfId="87" applyFont="1" applyFill="1" applyAlignment="1" applyProtection="1">
      <alignment vertical="center"/>
      <protection hidden="1"/>
    </xf>
    <xf numFmtId="38" fontId="27" fillId="2" borderId="0" xfId="87" applyFont="1" applyFill="1" applyBorder="1" applyAlignment="1" applyProtection="1">
      <alignment vertical="center"/>
      <protection hidden="1"/>
    </xf>
    <xf numFmtId="38" fontId="28" fillId="0" borderId="0" xfId="87" applyFont="1" applyFill="1" applyBorder="1" applyAlignment="1" applyProtection="1">
      <alignment vertical="center"/>
      <protection hidden="1"/>
    </xf>
    <xf numFmtId="38" fontId="28" fillId="0" borderId="0" xfId="87" applyFont="1" applyFill="1" applyBorder="1" applyAlignment="1" applyProtection="1">
      <alignment vertical="center" shrinkToFit="1"/>
      <protection hidden="1"/>
    </xf>
    <xf numFmtId="38" fontId="35" fillId="0" borderId="0" xfId="87" applyFont="1" applyFill="1" applyBorder="1" applyAlignment="1" applyProtection="1">
      <alignment vertical="center" shrinkToFit="1"/>
      <protection hidden="1"/>
    </xf>
    <xf numFmtId="49" fontId="22" fillId="3" borderId="12" xfId="0" applyNumberFormat="1" applyFont="1" applyFill="1" applyBorder="1" applyAlignment="1" applyProtection="1">
      <alignment vertical="center" shrinkToFit="1"/>
      <protection hidden="1"/>
    </xf>
    <xf numFmtId="49" fontId="22" fillId="3" borderId="16"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31" fillId="7" borderId="12" xfId="87" applyNumberFormat="1" applyFont="1" applyFill="1" applyBorder="1" applyAlignment="1" applyProtection="1">
      <alignment vertical="center"/>
      <protection hidden="1"/>
    </xf>
    <xf numFmtId="0" fontId="31" fillId="7" borderId="16" xfId="87" applyNumberFormat="1" applyFont="1" applyFill="1" applyBorder="1" applyAlignment="1" applyProtection="1">
      <alignment vertical="center"/>
      <protection hidden="1"/>
    </xf>
    <xf numFmtId="0" fontId="31" fillId="7" borderId="16" xfId="0" applyFont="1" applyFill="1" applyBorder="1" applyProtection="1">
      <alignment vertical="center"/>
      <protection hidden="1"/>
    </xf>
    <xf numFmtId="0" fontId="31" fillId="7" borderId="13" xfId="0" applyFont="1" applyFill="1" applyBorder="1" applyProtection="1">
      <alignment vertical="center"/>
      <protection hidden="1"/>
    </xf>
    <xf numFmtId="0" fontId="55"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19" fillId="2" borderId="0" xfId="0" applyFont="1" applyFill="1" applyAlignment="1" applyProtection="1">
      <alignment horizontal="right" vertical="center"/>
      <protection hidden="1"/>
    </xf>
    <xf numFmtId="0" fontId="63" fillId="0" borderId="0" xfId="0" applyFont="1" applyAlignment="1" applyProtection="1">
      <alignment horizontal="right" vertical="center"/>
      <protection hidden="1"/>
    </xf>
    <xf numFmtId="38" fontId="19" fillId="2" borderId="0" xfId="12" applyFont="1" applyFill="1" applyAlignment="1" applyProtection="1">
      <alignment horizontal="right" vertical="center"/>
      <protection hidden="1"/>
    </xf>
    <xf numFmtId="0" fontId="22" fillId="0" borderId="0" xfId="0" applyFont="1" applyAlignment="1" applyProtection="1">
      <alignment vertical="distributed"/>
      <protection hidden="1"/>
    </xf>
    <xf numFmtId="0" fontId="31"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6" fillId="2" borderId="0" xfId="0" applyFont="1" applyFill="1" applyAlignment="1" applyProtection="1">
      <alignment vertical="top"/>
      <protection hidden="1"/>
    </xf>
    <xf numFmtId="0" fontId="58" fillId="0" borderId="0" xfId="0" applyFont="1">
      <alignment vertical="center"/>
    </xf>
    <xf numFmtId="0" fontId="22"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8" fillId="2" borderId="0" xfId="0" applyFont="1" applyFill="1" applyProtection="1">
      <alignment vertical="center"/>
      <protection locked="0"/>
    </xf>
    <xf numFmtId="176" fontId="6" fillId="7" borderId="73" xfId="0" applyNumberFormat="1" applyFont="1" applyFill="1" applyBorder="1" applyAlignment="1" applyProtection="1">
      <alignment horizontal="center" vertical="center" shrinkToFit="1"/>
      <protection locked="0"/>
    </xf>
    <xf numFmtId="0" fontId="0" fillId="7" borderId="74"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3" borderId="0" xfId="0" applyFill="1" applyProtection="1">
      <alignment vertical="center"/>
      <protection hidden="1"/>
    </xf>
    <xf numFmtId="176" fontId="6" fillId="3" borderId="0" xfId="0" applyNumberFormat="1" applyFont="1" applyFill="1" applyAlignment="1" applyProtection="1">
      <protection hidden="1"/>
    </xf>
    <xf numFmtId="176" fontId="3" fillId="3" borderId="0" xfId="0" applyNumberFormat="1" applyFont="1" applyFill="1" applyProtection="1">
      <alignment vertical="center"/>
      <protection hidden="1"/>
    </xf>
    <xf numFmtId="0" fontId="50" fillId="3" borderId="0" xfId="0" applyFont="1" applyFill="1" applyProtection="1">
      <alignment vertical="center"/>
      <protection hidden="1"/>
    </xf>
    <xf numFmtId="176" fontId="20" fillId="3" borderId="0" xfId="0" applyNumberFormat="1" applyFont="1" applyFill="1" applyProtection="1">
      <alignment vertical="center"/>
      <protection hidden="1"/>
    </xf>
    <xf numFmtId="176" fontId="49" fillId="3" borderId="0" xfId="0" applyNumberFormat="1" applyFont="1" applyFill="1" applyAlignment="1" applyProtection="1">
      <protection hidden="1"/>
    </xf>
    <xf numFmtId="38" fontId="0" fillId="3" borderId="76" xfId="0" applyNumberFormat="1" applyFill="1" applyBorder="1" applyAlignment="1" applyProtection="1">
      <alignment vertical="center" shrinkToFit="1"/>
      <protection locked="0"/>
    </xf>
    <xf numFmtId="179" fontId="0" fillId="3" borderId="77" xfId="0" applyNumberFormat="1" applyFill="1" applyBorder="1" applyAlignment="1" applyProtection="1">
      <alignment vertical="center" shrinkToFit="1"/>
      <protection locked="0"/>
    </xf>
    <xf numFmtId="179" fontId="0" fillId="3" borderId="58" xfId="0" applyNumberFormat="1" applyFill="1" applyBorder="1" applyAlignment="1" applyProtection="1">
      <alignment vertical="center" shrinkToFit="1"/>
      <protection locked="0"/>
    </xf>
    <xf numFmtId="38" fontId="0" fillId="3" borderId="79" xfId="0" applyNumberFormat="1" applyFill="1" applyBorder="1" applyAlignment="1" applyProtection="1">
      <alignment vertical="center" shrinkToFit="1"/>
      <protection locked="0"/>
    </xf>
    <xf numFmtId="179" fontId="0" fillId="3" borderId="80" xfId="0" applyNumberFormat="1" applyFill="1" applyBorder="1" applyAlignment="1" applyProtection="1">
      <alignment vertical="center" shrinkToFit="1"/>
      <protection locked="0"/>
    </xf>
    <xf numFmtId="179" fontId="0" fillId="3" borderId="21" xfId="0" applyNumberFormat="1" applyFill="1" applyBorder="1" applyAlignment="1" applyProtection="1">
      <alignment vertical="center" shrinkToFit="1"/>
      <protection locked="0"/>
    </xf>
    <xf numFmtId="0" fontId="0" fillId="3" borderId="49" xfId="0" applyFill="1" applyBorder="1" applyProtection="1">
      <alignment vertical="center"/>
      <protection hidden="1"/>
    </xf>
    <xf numFmtId="0" fontId="0" fillId="3" borderId="10" xfId="0" applyFill="1" applyBorder="1" applyProtection="1">
      <alignment vertical="center"/>
      <protection hidden="1"/>
    </xf>
    <xf numFmtId="49" fontId="0" fillId="7" borderId="3" xfId="0" applyNumberFormat="1" applyFill="1" applyBorder="1" applyAlignment="1" applyProtection="1">
      <alignment vertical="center" shrinkToFit="1"/>
      <protection locked="0"/>
    </xf>
    <xf numFmtId="38" fontId="0" fillId="7" borderId="79" xfId="0" applyNumberFormat="1" applyFill="1" applyBorder="1" applyAlignment="1" applyProtection="1">
      <alignment vertical="center" shrinkToFit="1"/>
      <protection locked="0"/>
    </xf>
    <xf numFmtId="179" fontId="0" fillId="7" borderId="80" xfId="0" applyNumberFormat="1" applyFill="1" applyBorder="1" applyAlignment="1" applyProtection="1">
      <alignment vertical="center" shrinkToFit="1"/>
      <protection locked="0"/>
    </xf>
    <xf numFmtId="179" fontId="0" fillId="7" borderId="21" xfId="0" applyNumberFormat="1" applyFill="1" applyBorder="1" applyAlignment="1" applyProtection="1">
      <alignment vertical="center" shrinkToFit="1"/>
      <protection locked="0"/>
    </xf>
    <xf numFmtId="49" fontId="0" fillId="7" borderId="83" xfId="0" applyNumberFormat="1" applyFill="1" applyBorder="1" applyAlignment="1" applyProtection="1">
      <alignment vertical="center" shrinkToFit="1"/>
      <protection locked="0"/>
    </xf>
    <xf numFmtId="38" fontId="0" fillId="7" borderId="85" xfId="0" applyNumberFormat="1" applyFill="1" applyBorder="1" applyAlignment="1" applyProtection="1">
      <alignment vertical="center" shrinkToFit="1"/>
      <protection locked="0"/>
    </xf>
    <xf numFmtId="179" fontId="0" fillId="7" borderId="86" xfId="0" applyNumberFormat="1" applyFill="1" applyBorder="1" applyAlignment="1" applyProtection="1">
      <alignment vertical="center" shrinkToFit="1"/>
      <protection locked="0"/>
    </xf>
    <xf numFmtId="179" fontId="0" fillId="7" borderId="81" xfId="0" applyNumberFormat="1" applyFill="1" applyBorder="1" applyAlignment="1" applyProtection="1">
      <alignment vertical="center" shrinkToFit="1"/>
      <protection locked="0"/>
    </xf>
    <xf numFmtId="0" fontId="10" fillId="0" borderId="52" xfId="0" applyFont="1" applyBorder="1" applyAlignment="1" applyProtection="1">
      <alignment horizontal="center" vertical="center"/>
      <protection hidden="1"/>
    </xf>
    <xf numFmtId="182" fontId="0" fillId="3" borderId="78" xfId="0" applyNumberFormat="1" applyFill="1" applyBorder="1" applyAlignment="1" applyProtection="1">
      <alignment vertical="center" shrinkToFit="1"/>
      <protection hidden="1"/>
    </xf>
    <xf numFmtId="182" fontId="0" fillId="7" borderId="33" xfId="0" applyNumberFormat="1" applyFill="1" applyBorder="1" applyAlignment="1" applyProtection="1">
      <alignment vertical="center" shrinkToFit="1"/>
      <protection hidden="1"/>
    </xf>
    <xf numFmtId="182" fontId="0" fillId="3" borderId="33" xfId="0" applyNumberFormat="1" applyFill="1" applyBorder="1" applyAlignment="1" applyProtection="1">
      <alignment vertical="center" shrinkToFit="1"/>
      <protection hidden="1"/>
    </xf>
    <xf numFmtId="182" fontId="0" fillId="7" borderId="87" xfId="0" applyNumberFormat="1" applyFill="1" applyBorder="1" applyAlignment="1" applyProtection="1">
      <alignment vertical="center" shrinkToFit="1"/>
      <protection hidden="1"/>
    </xf>
    <xf numFmtId="176" fontId="14" fillId="7" borderId="1" xfId="0" applyNumberFormat="1" applyFont="1" applyFill="1" applyBorder="1" applyAlignment="1" applyProtection="1">
      <alignment horizontal="center" vertical="center"/>
      <protection locked="0"/>
    </xf>
    <xf numFmtId="176" fontId="15" fillId="7" borderId="57" xfId="0" applyNumberFormat="1" applyFont="1" applyFill="1" applyBorder="1" applyAlignment="1" applyProtection="1">
      <alignment horizontal="center" vertical="center"/>
      <protection locked="0"/>
    </xf>
    <xf numFmtId="49" fontId="0" fillId="0" borderId="29" xfId="0" applyNumberFormat="1" applyBorder="1" applyAlignment="1" applyProtection="1">
      <alignment vertical="center" shrinkToFit="1"/>
      <protection locked="0"/>
    </xf>
    <xf numFmtId="49" fontId="0" fillId="0" borderId="75" xfId="0" applyNumberFormat="1" applyBorder="1" applyAlignment="1" applyProtection="1">
      <alignment vertical="center" shrinkToFit="1"/>
      <protection locked="0"/>
    </xf>
    <xf numFmtId="49" fontId="0" fillId="7" borderId="88"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88" xfId="0" applyNumberFormat="1" applyBorder="1" applyAlignment="1" applyProtection="1">
      <alignment vertical="center" shrinkToFit="1"/>
      <protection locked="0"/>
    </xf>
    <xf numFmtId="49" fontId="0" fillId="7" borderId="84" xfId="0" applyNumberFormat="1" applyFill="1" applyBorder="1" applyAlignment="1" applyProtection="1">
      <alignment vertical="center" shrinkToFit="1"/>
      <protection locked="0"/>
    </xf>
    <xf numFmtId="38" fontId="10" fillId="2" borderId="0" xfId="87" applyFont="1" applyFill="1" applyAlignment="1" applyProtection="1">
      <alignment horizontal="right" vertical="center"/>
      <protection hidden="1"/>
    </xf>
    <xf numFmtId="0" fontId="10" fillId="2" borderId="0" xfId="0" applyFont="1" applyFill="1" applyAlignment="1" applyProtection="1">
      <alignment vertical="center" shrinkToFit="1"/>
      <protection hidden="1"/>
    </xf>
    <xf numFmtId="0" fontId="40" fillId="2" borderId="0" xfId="0" applyFont="1" applyFill="1" applyAlignment="1" applyProtection="1">
      <alignment horizontal="center"/>
      <protection hidden="1"/>
    </xf>
    <xf numFmtId="38" fontId="3" fillId="6" borderId="12" xfId="96" applyNumberFormat="1" applyFont="1" applyBorder="1" applyAlignment="1" applyProtection="1">
      <alignment vertical="center"/>
      <protection hidden="1"/>
    </xf>
    <xf numFmtId="38" fontId="3" fillId="6" borderId="13" xfId="96" applyNumberFormat="1" applyFont="1" applyBorder="1" applyAlignment="1" applyProtection="1">
      <alignment vertical="center"/>
      <protection hidden="1"/>
    </xf>
    <xf numFmtId="38" fontId="3" fillId="0" borderId="0" xfId="18" applyFont="1" applyProtection="1">
      <alignment vertical="center"/>
      <protection hidden="1"/>
    </xf>
    <xf numFmtId="38" fontId="3" fillId="7" borderId="12" xfId="97" applyFont="1" applyBorder="1" applyProtection="1">
      <alignment vertical="center"/>
      <protection hidden="1"/>
    </xf>
    <xf numFmtId="38" fontId="3" fillId="7" borderId="13" xfId="97" applyFont="1" applyBorder="1" applyProtection="1">
      <alignment vertical="center"/>
      <protection hidden="1"/>
    </xf>
    <xf numFmtId="0" fontId="67" fillId="0" borderId="0" xfId="0" applyFont="1" applyAlignment="1" applyProtection="1">
      <alignment horizontal="center" vertical="center"/>
      <protection hidden="1"/>
    </xf>
    <xf numFmtId="0" fontId="40"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3"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10"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40" fillId="2" borderId="0" xfId="0" applyFont="1" applyFill="1" applyAlignment="1" applyProtection="1">
      <alignment horizontal="center" vertical="center" wrapText="1"/>
      <protection hidden="1"/>
    </xf>
    <xf numFmtId="0" fontId="40" fillId="2" borderId="0" xfId="0" applyFont="1" applyFill="1" applyAlignment="1" applyProtection="1">
      <alignment horizontal="center" vertical="center"/>
      <protection hidden="1"/>
    </xf>
    <xf numFmtId="0" fontId="21" fillId="2" borderId="0" xfId="0" applyFont="1" applyFill="1" applyProtection="1">
      <alignment vertical="center"/>
      <protection hidden="1"/>
    </xf>
    <xf numFmtId="0" fontId="13" fillId="0" borderId="0" xfId="0" applyFont="1" applyAlignment="1" applyProtection="1">
      <alignment horizontal="center" vertical="center"/>
      <protection hidden="1"/>
    </xf>
    <xf numFmtId="38" fontId="21"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6" fillId="0" borderId="105"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0" fontId="3" fillId="0" borderId="0" xfId="0" applyNumberFormat="1" applyFont="1" applyProtection="1">
      <alignment vertical="center"/>
      <protection hidden="1"/>
    </xf>
    <xf numFmtId="38" fontId="51" fillId="0" borderId="0" xfId="0" applyNumberFormat="1" applyFont="1" applyAlignment="1" applyProtection="1">
      <alignment vertical="center" wrapText="1"/>
      <protection locked="0" hidden="1"/>
    </xf>
    <xf numFmtId="0" fontId="41" fillId="0" borderId="52" xfId="91" applyFont="1" applyFill="1" applyBorder="1" applyAlignment="1" applyProtection="1">
      <alignment horizontal="center" vertical="center" wrapText="1"/>
      <protection hidden="1"/>
    </xf>
    <xf numFmtId="38" fontId="51" fillId="0" borderId="52" xfId="0" applyNumberFormat="1" applyFont="1" applyBorder="1" applyAlignment="1" applyProtection="1">
      <alignment vertical="center" wrapText="1"/>
      <protection locked="0" hidden="1"/>
    </xf>
    <xf numFmtId="0" fontId="41" fillId="0" borderId="0" xfId="91" applyFont="1" applyFill="1" applyBorder="1" applyAlignment="1" applyProtection="1">
      <alignment horizontal="center" vertical="center" wrapText="1"/>
      <protection hidden="1"/>
    </xf>
    <xf numFmtId="179" fontId="0" fillId="0" borderId="0" xfId="0" applyNumberFormat="1" applyAlignment="1" applyProtection="1">
      <alignment vertical="center" shrinkToFit="1"/>
      <protection hidden="1"/>
    </xf>
    <xf numFmtId="38" fontId="14" fillId="6" borderId="39" xfId="91" applyNumberFormat="1" applyFont="1" applyBorder="1" applyAlignment="1" applyProtection="1">
      <alignment horizontal="center" vertical="center"/>
      <protection hidden="1"/>
    </xf>
    <xf numFmtId="38" fontId="14" fillId="6" borderId="39" xfId="91" applyNumberFormat="1" applyFont="1" applyBorder="1" applyAlignment="1" applyProtection="1">
      <alignment horizontal="center" vertical="center" shrinkToFit="1"/>
      <protection hidden="1"/>
    </xf>
    <xf numFmtId="179" fontId="0" fillId="0" borderId="109"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179" fontId="0" fillId="7" borderId="43" xfId="0" applyNumberFormat="1" applyFill="1" applyBorder="1" applyAlignment="1" applyProtection="1">
      <alignment vertical="center" shrinkToFit="1"/>
      <protection hidden="1"/>
    </xf>
    <xf numFmtId="179" fontId="0" fillId="0" borderId="43" xfId="0" applyNumberFormat="1" applyBorder="1" applyAlignment="1" applyProtection="1">
      <alignment vertical="center" shrinkToFit="1"/>
      <protection hidden="1"/>
    </xf>
    <xf numFmtId="179" fontId="0" fillId="7" borderId="110" xfId="0" applyNumberFormat="1" applyFill="1" applyBorder="1" applyAlignment="1" applyProtection="1">
      <alignment vertical="center" shrinkToFit="1"/>
      <protection hidden="1"/>
    </xf>
    <xf numFmtId="180" fontId="0" fillId="0" borderId="0" xfId="0" applyNumberFormat="1" applyProtection="1">
      <alignment vertical="center"/>
      <protection hidden="1"/>
    </xf>
    <xf numFmtId="38" fontId="14" fillId="0" borderId="0" xfId="87" applyFont="1" applyFill="1" applyBorder="1" applyAlignment="1" applyProtection="1">
      <alignment horizontal="right" vertical="center"/>
    </xf>
    <xf numFmtId="178" fontId="14" fillId="0" borderId="24" xfId="87" applyNumberFormat="1" applyFont="1" applyFill="1" applyBorder="1" applyAlignment="1" applyProtection="1">
      <alignment vertical="center"/>
      <protection hidden="1"/>
    </xf>
    <xf numFmtId="38" fontId="14" fillId="0" borderId="38" xfId="87" applyFont="1" applyFill="1" applyBorder="1" applyAlignment="1" applyProtection="1">
      <alignment vertical="center"/>
      <protection hidden="1"/>
    </xf>
    <xf numFmtId="38" fontId="14" fillId="0" borderId="0" xfId="87" applyFont="1" applyFill="1" applyBorder="1" applyAlignment="1" applyProtection="1">
      <alignment horizontal="right" vertical="center"/>
      <protection hidden="1"/>
    </xf>
    <xf numFmtId="38" fontId="14" fillId="0" borderId="31" xfId="87" applyFont="1" applyFill="1" applyBorder="1" applyAlignment="1" applyProtection="1">
      <alignment horizontal="center" vertical="center"/>
      <protection hidden="1"/>
    </xf>
    <xf numFmtId="178" fontId="14" fillId="0" borderId="31" xfId="87" applyNumberFormat="1" applyFont="1" applyFill="1" applyBorder="1" applyAlignment="1" applyProtection="1">
      <alignment horizontal="right" vertical="center"/>
      <protection hidden="1"/>
    </xf>
    <xf numFmtId="178" fontId="14" fillId="0" borderId="12" xfId="87" applyNumberFormat="1" applyFont="1" applyFill="1" applyBorder="1" applyAlignment="1" applyProtection="1">
      <alignment vertical="center"/>
      <protection hidden="1"/>
    </xf>
    <xf numFmtId="38" fontId="14" fillId="0" borderId="40" xfId="87" applyFont="1" applyFill="1" applyBorder="1" applyAlignment="1" applyProtection="1">
      <alignment vertical="center"/>
      <protection hidden="1"/>
    </xf>
    <xf numFmtId="38" fontId="14" fillId="0" borderId="19" xfId="87" applyFont="1" applyFill="1" applyBorder="1" applyAlignment="1" applyProtection="1">
      <alignment horizontal="center" vertical="center"/>
      <protection hidden="1"/>
    </xf>
    <xf numFmtId="178" fontId="14" fillId="0" borderId="19" xfId="87" applyNumberFormat="1" applyFont="1" applyFill="1" applyBorder="1" applyAlignment="1" applyProtection="1">
      <alignment horizontal="right" vertical="center"/>
      <protection hidden="1"/>
    </xf>
    <xf numFmtId="0" fontId="6" fillId="2" borderId="2" xfId="0" applyFont="1" applyFill="1" applyBorder="1" applyAlignment="1" applyProtection="1">
      <alignment horizontal="center" vertical="center"/>
      <protection hidden="1"/>
    </xf>
    <xf numFmtId="0" fontId="44" fillId="0" borderId="0" xfId="98" applyFont="1">
      <alignment vertical="center"/>
    </xf>
    <xf numFmtId="0" fontId="75" fillId="0" borderId="118" xfId="98" applyFont="1" applyBorder="1" applyAlignment="1">
      <alignment horizontal="center" vertical="center" wrapText="1"/>
    </xf>
    <xf numFmtId="0" fontId="76" fillId="0" borderId="119" xfId="98" applyFont="1" applyBorder="1" applyAlignment="1">
      <alignment horizontal="center" vertical="center" wrapText="1"/>
    </xf>
    <xf numFmtId="0" fontId="76" fillId="0" borderId="120" xfId="98" applyFont="1" applyBorder="1" applyAlignment="1">
      <alignment horizontal="center" vertical="center" wrapText="1"/>
    </xf>
    <xf numFmtId="0" fontId="76" fillId="0" borderId="122" xfId="98" applyFont="1" applyBorder="1" applyAlignment="1">
      <alignment horizontal="center" vertical="center" wrapText="1"/>
    </xf>
    <xf numFmtId="0" fontId="44" fillId="0" borderId="123" xfId="98" applyFont="1" applyBorder="1" applyAlignment="1">
      <alignment horizontal="left" vertical="center" wrapText="1"/>
    </xf>
    <xf numFmtId="0" fontId="44" fillId="0" borderId="123" xfId="98" applyFont="1" applyBorder="1" applyAlignment="1">
      <alignment horizontal="center" vertical="center"/>
    </xf>
    <xf numFmtId="0" fontId="75" fillId="0" borderId="124" xfId="98" applyFont="1" applyBorder="1" applyAlignment="1">
      <alignment horizontal="center" vertical="center" wrapText="1"/>
    </xf>
    <xf numFmtId="0" fontId="76" fillId="0" borderId="125" xfId="98" applyFont="1" applyBorder="1" applyAlignment="1">
      <alignment horizontal="center" vertical="center" wrapText="1"/>
    </xf>
    <xf numFmtId="0" fontId="76" fillId="0" borderId="126" xfId="98" applyFont="1" applyBorder="1" applyAlignment="1">
      <alignment horizontal="center" vertical="center" wrapText="1"/>
    </xf>
    <xf numFmtId="0" fontId="76" fillId="0" borderId="127" xfId="98" applyFont="1" applyBorder="1" applyAlignment="1">
      <alignment horizontal="center" vertical="center" wrapText="1"/>
    </xf>
    <xf numFmtId="0" fontId="44" fillId="0" borderId="19" xfId="98" applyFont="1" applyBorder="1">
      <alignment vertical="center"/>
    </xf>
    <xf numFmtId="0" fontId="44" fillId="0" borderId="19" xfId="98" applyFont="1" applyBorder="1" applyAlignment="1">
      <alignment vertical="center" wrapText="1"/>
    </xf>
    <xf numFmtId="0" fontId="77" fillId="0" borderId="124" xfId="98" applyFont="1" applyBorder="1" applyAlignment="1">
      <alignment horizontal="center" vertical="center" wrapText="1"/>
    </xf>
    <xf numFmtId="0" fontId="76" fillId="0" borderId="131" xfId="98" applyFont="1" applyBorder="1" applyAlignment="1">
      <alignment horizontal="center" vertical="center" wrapText="1"/>
    </xf>
    <xf numFmtId="0" fontId="76" fillId="0" borderId="121" xfId="98" applyFont="1" applyBorder="1" applyAlignment="1">
      <alignment horizontal="center" vertical="center" wrapText="1"/>
    </xf>
    <xf numFmtId="0" fontId="76" fillId="0" borderId="109" xfId="98" applyFont="1" applyBorder="1" applyAlignment="1">
      <alignment horizontal="center" vertical="center" wrapText="1"/>
    </xf>
    <xf numFmtId="0" fontId="76" fillId="0" borderId="128" xfId="98" applyFont="1" applyBorder="1" applyAlignment="1">
      <alignment horizontal="center" vertical="center" wrapText="1"/>
    </xf>
    <xf numFmtId="0" fontId="76" fillId="0" borderId="129" xfId="98" applyFont="1" applyBorder="1" applyAlignment="1">
      <alignment horizontal="center" vertical="center" wrapText="1"/>
    </xf>
    <xf numFmtId="0" fontId="76" fillId="0" borderId="130" xfId="98" applyFont="1" applyBorder="1" applyAlignment="1">
      <alignment horizontal="center" vertical="center" wrapText="1"/>
    </xf>
    <xf numFmtId="0" fontId="44" fillId="0" borderId="0" xfId="98" applyFont="1" applyAlignment="1">
      <alignment horizontal="left" vertical="center"/>
    </xf>
    <xf numFmtId="0" fontId="71" fillId="0" borderId="0" xfId="98" applyFont="1" applyAlignment="1">
      <alignment horizontal="center" vertical="center"/>
    </xf>
    <xf numFmtId="0" fontId="73" fillId="12" borderId="115" xfId="98" applyFont="1" applyFill="1" applyBorder="1" applyAlignment="1">
      <alignment horizontal="center" vertical="center" wrapText="1"/>
    </xf>
    <xf numFmtId="0" fontId="73" fillId="12" borderId="116" xfId="98" applyFont="1" applyFill="1" applyBorder="1" applyAlignment="1">
      <alignment horizontal="center" vertical="center" wrapText="1"/>
    </xf>
    <xf numFmtId="0" fontId="73" fillId="12" borderId="117" xfId="98" applyFont="1" applyFill="1" applyBorder="1" applyAlignment="1">
      <alignment horizontal="center" vertical="center" wrapText="1"/>
    </xf>
    <xf numFmtId="0" fontId="73" fillId="13" borderId="115" xfId="98" applyFont="1" applyFill="1" applyBorder="1" applyAlignment="1">
      <alignment horizontal="center" vertical="center" wrapText="1"/>
    </xf>
    <xf numFmtId="0" fontId="73" fillId="13" borderId="117" xfId="98" applyFont="1" applyFill="1" applyBorder="1" applyAlignment="1">
      <alignment horizontal="center" vertical="center" wrapText="1"/>
    </xf>
    <xf numFmtId="0" fontId="74" fillId="12" borderId="115" xfId="98" applyFont="1" applyFill="1" applyBorder="1" applyAlignment="1">
      <alignment horizontal="center" vertical="center" wrapText="1"/>
    </xf>
    <xf numFmtId="0" fontId="74" fillId="12" borderId="117" xfId="98" applyFont="1" applyFill="1" applyBorder="1" applyAlignment="1">
      <alignment horizontal="center" vertical="center" wrapText="1"/>
    </xf>
    <xf numFmtId="0" fontId="22" fillId="2" borderId="0" xfId="0" applyFont="1" applyFill="1" applyAlignment="1" applyProtection="1">
      <alignment horizontal="center" vertical="center" wrapText="1"/>
      <protection hidden="1"/>
    </xf>
    <xf numFmtId="0" fontId="55" fillId="0" borderId="0" xfId="0" applyFont="1" applyAlignment="1" applyProtection="1">
      <alignment vertical="center" shrinkToFit="1"/>
      <protection hidden="1"/>
    </xf>
    <xf numFmtId="0" fontId="31" fillId="0" borderId="0" xfId="0" applyFont="1" applyProtection="1">
      <alignment vertical="center"/>
      <protection hidden="1"/>
    </xf>
    <xf numFmtId="0" fontId="28" fillId="0" borderId="0" xfId="0" applyFont="1" applyAlignment="1" applyProtection="1">
      <alignment horizontal="center" vertical="center" wrapText="1"/>
      <protection locked="0"/>
    </xf>
    <xf numFmtId="0" fontId="28" fillId="0" borderId="0" xfId="0" applyFont="1" applyAlignment="1" applyProtection="1">
      <alignment vertical="top" wrapText="1"/>
      <protection hidden="1"/>
    </xf>
    <xf numFmtId="0" fontId="22"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8"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1" fillId="0" borderId="0" xfId="0" applyFont="1" applyAlignment="1" applyProtection="1">
      <alignment horizontal="left" vertical="center" wrapText="1"/>
      <protection hidden="1"/>
    </xf>
    <xf numFmtId="0" fontId="22" fillId="0" borderId="0" xfId="0" applyFont="1" applyAlignment="1" applyProtection="1">
      <alignment horizontal="center" vertical="center" wrapText="1"/>
      <protection hidden="1"/>
    </xf>
    <xf numFmtId="183" fontId="35" fillId="0" borderId="0" xfId="0" applyNumberFormat="1" applyFont="1" applyAlignment="1" applyProtection="1">
      <alignment horizontal="center" vertical="center" wrapText="1"/>
      <protection locked="0"/>
    </xf>
    <xf numFmtId="49" fontId="28" fillId="0" borderId="13" xfId="0" applyNumberFormat="1" applyFont="1" applyBorder="1" applyAlignment="1" applyProtection="1">
      <alignment horizontal="center" vertical="center" shrinkToFit="1"/>
      <protection locked="0"/>
    </xf>
    <xf numFmtId="49" fontId="28" fillId="0" borderId="19"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shrinkToFit="1"/>
      <protection hidden="1"/>
    </xf>
    <xf numFmtId="0" fontId="31" fillId="0" borderId="0" xfId="0" applyFont="1" applyAlignment="1" applyProtection="1">
      <alignment horizontal="center" vertical="center" wrapText="1"/>
      <protection hidden="1"/>
    </xf>
    <xf numFmtId="0" fontId="31" fillId="4" borderId="12" xfId="0" applyFont="1" applyFill="1" applyBorder="1" applyAlignment="1" applyProtection="1">
      <alignment horizontal="center" vertical="center" wrapText="1" shrinkToFit="1"/>
      <protection hidden="1"/>
    </xf>
    <xf numFmtId="0" fontId="31" fillId="4" borderId="16" xfId="0" applyFont="1" applyFill="1" applyBorder="1" applyAlignment="1" applyProtection="1">
      <alignment horizontal="center" vertical="center" wrapText="1" shrinkToFit="1"/>
      <protection hidden="1"/>
    </xf>
    <xf numFmtId="0" fontId="31" fillId="4" borderId="16" xfId="0" applyFont="1" applyFill="1" applyBorder="1" applyAlignment="1" applyProtection="1">
      <alignment horizontal="center" vertical="center" shrinkToFit="1"/>
      <protection hidden="1"/>
    </xf>
    <xf numFmtId="0" fontId="31" fillId="4" borderId="13" xfId="0" applyFont="1" applyFill="1" applyBorder="1" applyAlignment="1" applyProtection="1">
      <alignment horizontal="center" vertical="center" shrinkToFit="1"/>
      <protection hidden="1"/>
    </xf>
    <xf numFmtId="0" fontId="28" fillId="0" borderId="12" xfId="0" applyFont="1" applyBorder="1" applyAlignment="1" applyProtection="1">
      <alignment horizontal="center" vertical="center" shrinkToFit="1"/>
      <protection hidden="1"/>
    </xf>
    <xf numFmtId="0" fontId="28" fillId="0" borderId="16" xfId="0" applyFont="1" applyBorder="1" applyAlignment="1" applyProtection="1">
      <alignment horizontal="center" vertical="center" shrinkToFit="1"/>
      <protection hidden="1"/>
    </xf>
    <xf numFmtId="49" fontId="28" fillId="0" borderId="16" xfId="0" applyNumberFormat="1" applyFont="1" applyBorder="1" applyAlignment="1" applyProtection="1">
      <alignment horizontal="center" vertical="center" shrinkToFit="1"/>
      <protection locked="0"/>
    </xf>
    <xf numFmtId="0" fontId="31" fillId="4" borderId="17"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50" xfId="0" applyFont="1" applyFill="1" applyBorder="1" applyAlignment="1" applyProtection="1">
      <alignment horizontal="center" vertical="center" wrapText="1" shrinkToFit="1"/>
      <protection hidden="1"/>
    </xf>
    <xf numFmtId="0" fontId="31" fillId="0" borderId="12" xfId="0" applyFont="1" applyBorder="1" applyAlignment="1" applyProtection="1">
      <alignment vertical="center" shrinkToFit="1"/>
      <protection locked="0"/>
    </xf>
    <xf numFmtId="0" fontId="31" fillId="0" borderId="16" xfId="0" applyFont="1" applyBorder="1" applyAlignment="1" applyProtection="1">
      <alignment vertical="center" shrinkToFit="1"/>
      <protection locked="0"/>
    </xf>
    <xf numFmtId="0" fontId="31" fillId="0" borderId="13" xfId="0" applyFont="1" applyBorder="1" applyAlignment="1" applyProtection="1">
      <alignment vertical="center" shrinkToFit="1"/>
      <protection locked="0"/>
    </xf>
    <xf numFmtId="49" fontId="31" fillId="4" borderId="18"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50" xfId="0" applyNumberFormat="1" applyFont="1" applyFill="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locked="0"/>
    </xf>
    <xf numFmtId="49" fontId="31" fillId="0" borderId="14" xfId="0" applyNumberFormat="1" applyFont="1" applyBorder="1" applyAlignment="1" applyProtection="1">
      <alignment horizontal="center" vertical="center" shrinkToFit="1"/>
      <protection hidden="1"/>
    </xf>
    <xf numFmtId="0" fontId="31" fillId="0" borderId="68" xfId="0" applyFont="1" applyBorder="1" applyAlignment="1" applyProtection="1">
      <alignment horizontal="center" vertical="center" shrinkToFit="1"/>
      <protection locked="0"/>
    </xf>
    <xf numFmtId="0" fontId="31" fillId="0" borderId="69" xfId="0" applyFont="1" applyBorder="1" applyAlignment="1" applyProtection="1">
      <alignment horizontal="center" vertical="center" shrinkToFit="1"/>
      <protection locked="0"/>
    </xf>
    <xf numFmtId="0" fontId="31" fillId="0" borderId="70" xfId="0" applyFont="1" applyBorder="1" applyAlignment="1" applyProtection="1">
      <alignment horizontal="center" vertical="center" shrinkToFit="1"/>
      <protection locked="0"/>
    </xf>
    <xf numFmtId="0" fontId="31" fillId="0" borderId="71" xfId="0" applyFont="1" applyBorder="1" applyAlignment="1" applyProtection="1">
      <alignment horizontal="center" vertical="center" shrinkToFit="1"/>
      <protection locked="0"/>
    </xf>
    <xf numFmtId="49" fontId="31" fillId="0" borderId="70" xfId="0" applyNumberFormat="1" applyFont="1" applyBorder="1" applyAlignment="1" applyProtection="1">
      <alignment horizontal="center" vertical="center" shrinkToFit="1"/>
      <protection locked="0"/>
    </xf>
    <xf numFmtId="49" fontId="31" fillId="0" borderId="71" xfId="0" applyNumberFormat="1" applyFont="1" applyBorder="1" applyAlignment="1" applyProtection="1">
      <alignment horizontal="center" vertical="center" shrinkToFit="1"/>
      <protection locked="0"/>
    </xf>
    <xf numFmtId="49" fontId="31" fillId="0" borderId="72" xfId="0" applyNumberFormat="1"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shrinkToFit="1"/>
      <protection hidden="1"/>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center"/>
      <protection hidden="1"/>
    </xf>
    <xf numFmtId="0" fontId="22" fillId="2" borderId="0" xfId="0" applyFont="1" applyFill="1" applyAlignment="1" applyProtection="1">
      <alignment horizontal="center"/>
      <protection locked="0" hidden="1"/>
    </xf>
    <xf numFmtId="0" fontId="22" fillId="2" borderId="0" xfId="0" applyFont="1" applyFill="1" applyAlignment="1" applyProtection="1">
      <alignment horizontal="center"/>
      <protection locked="0"/>
    </xf>
    <xf numFmtId="0" fontId="22" fillId="2" borderId="0" xfId="0" applyFont="1" applyFill="1" applyAlignment="1" applyProtection="1">
      <protection hidden="1"/>
    </xf>
    <xf numFmtId="49" fontId="22" fillId="2" borderId="0" xfId="0" applyNumberFormat="1" applyFont="1" applyFill="1" applyAlignment="1" applyProtection="1">
      <alignment horizontal="center"/>
      <protection locked="0"/>
    </xf>
    <xf numFmtId="0" fontId="22" fillId="2" borderId="0" xfId="0" applyFont="1" applyFill="1" applyAlignment="1" applyProtection="1">
      <alignment horizontal="left"/>
      <protection hidden="1"/>
    </xf>
    <xf numFmtId="0" fontId="28"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0" fontId="28" fillId="0" borderId="0" xfId="0" applyFont="1" applyAlignment="1" applyProtection="1">
      <alignment horizontal="distributed" vertical="center"/>
      <protection hidden="1"/>
    </xf>
    <xf numFmtId="0" fontId="22"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49" fontId="0" fillId="0" borderId="0" xfId="0" applyNumberForma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0" fontId="31" fillId="4" borderId="12" xfId="0" applyFont="1" applyFill="1" applyBorder="1" applyAlignment="1" applyProtection="1">
      <alignment horizontal="center" vertical="center"/>
      <protection hidden="1"/>
    </xf>
    <xf numFmtId="0" fontId="31" fillId="4" borderId="16"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protection hidden="1"/>
    </xf>
    <xf numFmtId="49" fontId="31" fillId="0" borderId="13" xfId="0" applyNumberFormat="1" applyFont="1" applyBorder="1" applyAlignment="1" applyProtection="1">
      <alignment horizontal="center" vertical="center" shrinkToFit="1"/>
      <protection locked="0"/>
    </xf>
    <xf numFmtId="0" fontId="31" fillId="0" borderId="12" xfId="0" applyFont="1" applyBorder="1" applyAlignment="1" applyProtection="1">
      <alignment horizontal="left" vertical="center" indent="1" shrinkToFit="1"/>
      <protection hidden="1"/>
    </xf>
    <xf numFmtId="0" fontId="31" fillId="0" borderId="16" xfId="0" applyFont="1" applyBorder="1" applyAlignment="1" applyProtection="1">
      <alignment horizontal="left" vertical="center" indent="1" shrinkToFit="1"/>
      <protection hidden="1"/>
    </xf>
    <xf numFmtId="0" fontId="31" fillId="0" borderId="13" xfId="0" applyFont="1" applyBorder="1" applyAlignment="1" applyProtection="1">
      <alignment horizontal="left" vertical="center" indent="1" shrinkToFit="1"/>
      <protection hidden="1"/>
    </xf>
    <xf numFmtId="0" fontId="31" fillId="0" borderId="10" xfId="0" applyFont="1" applyBorder="1" applyAlignment="1" applyProtection="1">
      <alignment horizontal="left" vertical="center" shrinkToFit="1"/>
      <protection hidden="1"/>
    </xf>
    <xf numFmtId="0" fontId="31" fillId="0" borderId="0" xfId="0" applyFont="1" applyAlignment="1" applyProtection="1">
      <alignment horizontal="left" vertical="center" shrinkToFit="1"/>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7" fillId="0" borderId="0" xfId="0" applyFont="1" applyAlignment="1" applyProtection="1">
      <alignment horizontal="center" vertical="center" shrinkToFit="1"/>
      <protection hidden="1"/>
    </xf>
    <xf numFmtId="0" fontId="55" fillId="0" borderId="61" xfId="0" applyFont="1" applyBorder="1" applyAlignment="1" applyProtection="1">
      <alignment horizontal="center" vertical="center" shrinkToFit="1"/>
      <protection locked="0"/>
    </xf>
    <xf numFmtId="0" fontId="55" fillId="0" borderId="62" xfId="0" applyFont="1" applyBorder="1" applyAlignment="1" applyProtection="1">
      <alignment horizontal="center" vertical="center" shrinkToFit="1"/>
      <protection locked="0"/>
    </xf>
    <xf numFmtId="0" fontId="55" fillId="0" borderId="63" xfId="0"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hidden="1"/>
    </xf>
    <xf numFmtId="49" fontId="37" fillId="0" borderId="16" xfId="0" applyNumberFormat="1" applyFont="1" applyBorder="1" applyAlignment="1" applyProtection="1">
      <alignment horizontal="center" vertical="center" shrinkToFit="1"/>
      <protection locked="0"/>
    </xf>
    <xf numFmtId="49" fontId="37" fillId="0" borderId="13" xfId="0" applyNumberFormat="1"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locked="0"/>
    </xf>
    <xf numFmtId="49" fontId="22" fillId="0" borderId="0" xfId="0" applyNumberFormat="1" applyFont="1" applyAlignment="1" applyProtection="1">
      <alignment shrinkToFit="1"/>
      <protection locked="0"/>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49" fontId="31" fillId="4" borderId="12"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49" fontId="37" fillId="0" borderId="12" xfId="0" applyNumberFormat="1" applyFont="1" applyBorder="1" applyAlignment="1" applyProtection="1">
      <alignment horizontal="center" vertical="center" shrinkToFit="1"/>
      <protection locked="0"/>
    </xf>
    <xf numFmtId="0" fontId="31" fillId="0" borderId="16" xfId="0" applyFont="1" applyBorder="1" applyAlignment="1" applyProtection="1">
      <alignment vertical="center" wrapText="1" shrinkToFit="1"/>
      <protection hidden="1"/>
    </xf>
    <xf numFmtId="0" fontId="31" fillId="0" borderId="13" xfId="0" applyFont="1" applyBorder="1" applyAlignment="1" applyProtection="1">
      <alignment vertical="center" wrapText="1" shrinkToFit="1"/>
      <protection hidden="1"/>
    </xf>
    <xf numFmtId="0" fontId="28" fillId="0" borderId="12" xfId="0" applyFont="1" applyBorder="1" applyAlignment="1" applyProtection="1">
      <alignment horizontal="center" vertical="center" wrapText="1" shrinkToFit="1"/>
      <protection locked="0"/>
    </xf>
    <xf numFmtId="0" fontId="28" fillId="0" borderId="16" xfId="0" applyFont="1" applyBorder="1" applyAlignment="1" applyProtection="1">
      <alignment horizontal="center" vertical="center" wrapText="1" shrinkToFit="1"/>
      <protection locked="0"/>
    </xf>
    <xf numFmtId="49" fontId="55" fillId="0" borderId="64" xfId="0" applyNumberFormat="1" applyFont="1" applyBorder="1" applyAlignment="1" applyProtection="1">
      <alignment horizontal="center" vertical="center" shrinkToFit="1"/>
      <protection locked="0"/>
    </xf>
    <xf numFmtId="49" fontId="55" fillId="0" borderId="65" xfId="0" applyNumberFormat="1" applyFont="1" applyBorder="1" applyAlignment="1" applyProtection="1">
      <alignment horizontal="center" vertical="center" shrinkToFit="1"/>
      <protection locked="0"/>
    </xf>
    <xf numFmtId="49" fontId="55" fillId="0" borderId="66" xfId="0" applyNumberFormat="1" applyFont="1" applyBorder="1" applyAlignment="1" applyProtection="1">
      <alignment horizontal="center" vertical="center" shrinkToFit="1"/>
      <protection locked="0"/>
    </xf>
    <xf numFmtId="49" fontId="55" fillId="0" borderId="67" xfId="0" applyNumberFormat="1"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hidden="1"/>
    </xf>
    <xf numFmtId="49" fontId="31" fillId="0" borderId="18" xfId="0" applyNumberFormat="1" applyFont="1" applyBorder="1" applyAlignment="1" applyProtection="1">
      <alignment horizontal="center" vertical="center" shrinkToFit="1"/>
      <protection hidden="1"/>
    </xf>
    <xf numFmtId="179" fontId="36" fillId="0" borderId="12" xfId="12" applyNumberFormat="1" applyFont="1" applyFill="1" applyBorder="1" applyAlignment="1" applyProtection="1">
      <alignment horizontal="center" vertical="center" shrinkToFit="1"/>
      <protection hidden="1"/>
    </xf>
    <xf numFmtId="179" fontId="36" fillId="0" borderId="16" xfId="12" applyNumberFormat="1" applyFont="1" applyFill="1" applyBorder="1" applyAlignment="1" applyProtection="1">
      <alignment horizontal="center" vertical="center" shrinkToFit="1"/>
      <protection hidden="1"/>
    </xf>
    <xf numFmtId="179" fontId="36" fillId="0" borderId="13" xfId="12" applyNumberFormat="1" applyFont="1" applyFill="1" applyBorder="1" applyAlignment="1" applyProtection="1">
      <alignment horizontal="center" vertical="center" shrinkToFit="1"/>
      <protection hidden="1"/>
    </xf>
    <xf numFmtId="0" fontId="35" fillId="0" borderId="0" xfId="0" applyFont="1" applyAlignment="1" applyProtection="1">
      <alignment horizontal="center" vertical="center" wrapText="1"/>
      <protection locked="0"/>
    </xf>
    <xf numFmtId="0" fontId="31" fillId="0" borderId="49" xfId="0" applyFont="1" applyBorder="1" applyAlignment="1" applyProtection="1">
      <alignment horizontal="left" vertical="center" shrinkToFit="1"/>
      <protection hidden="1"/>
    </xf>
    <xf numFmtId="0" fontId="31" fillId="0" borderId="0" xfId="0" applyFont="1" applyAlignment="1" applyProtection="1">
      <alignment vertical="center" shrinkToFit="1"/>
      <protection hidden="1"/>
    </xf>
    <xf numFmtId="0" fontId="31" fillId="0" borderId="49" xfId="0" applyFont="1" applyBorder="1" applyAlignment="1" applyProtection="1">
      <alignment vertical="center" shrinkToFit="1"/>
      <protection hidden="1"/>
    </xf>
    <xf numFmtId="0" fontId="54" fillId="0" borderId="12" xfId="0" applyFont="1" applyBorder="1" applyAlignment="1" applyProtection="1">
      <alignment horizontal="center" vertical="center" wrapText="1" shrinkToFit="1"/>
      <protection locked="0"/>
    </xf>
    <xf numFmtId="0" fontId="54" fillId="0" borderId="16" xfId="0" applyFont="1" applyBorder="1" applyAlignment="1" applyProtection="1">
      <alignment horizontal="center" vertical="center" wrapText="1" shrinkToFit="1"/>
      <protection locked="0"/>
    </xf>
    <xf numFmtId="0" fontId="31" fillId="0" borderId="16" xfId="0" applyFont="1" applyBorder="1" applyAlignment="1" applyProtection="1">
      <alignment vertical="center" shrinkToFit="1"/>
      <protection hidden="1"/>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wrapText="1" shrinkToFit="1"/>
      <protection hidden="1"/>
    </xf>
    <xf numFmtId="49" fontId="28" fillId="0" borderId="14"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5" xfId="0" applyNumberFormat="1" applyFont="1" applyBorder="1" applyAlignment="1" applyProtection="1">
      <alignment horizontal="center" vertical="center" shrinkToFit="1"/>
      <protection locked="0"/>
    </xf>
    <xf numFmtId="49" fontId="28" fillId="0" borderId="50"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hidden="1"/>
    </xf>
    <xf numFmtId="49" fontId="31" fillId="4" borderId="18"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50" xfId="0" applyNumberFormat="1" applyFont="1" applyFill="1" applyBorder="1" applyAlignment="1" applyProtection="1">
      <alignment horizontal="center" vertical="center" wrapText="1" shrinkToFit="1"/>
      <protection hidden="1"/>
    </xf>
    <xf numFmtId="0" fontId="80" fillId="0" borderId="0" xfId="0" applyFont="1" applyAlignment="1" applyProtection="1">
      <alignment horizontal="left" vertical="center"/>
      <protection hidden="1"/>
    </xf>
    <xf numFmtId="0" fontId="19" fillId="2" borderId="0" xfId="0" applyFont="1" applyFill="1" applyAlignment="1" applyProtection="1">
      <alignment vertical="center" shrinkToFit="1"/>
      <protection hidden="1"/>
    </xf>
    <xf numFmtId="0" fontId="41" fillId="11" borderId="51" xfId="91" applyFont="1" applyFill="1" applyBorder="1" applyAlignment="1" applyProtection="1">
      <alignment horizontal="center" vertical="center" wrapText="1"/>
      <protection hidden="1"/>
    </xf>
    <xf numFmtId="0" fontId="41" fillId="11" borderId="52" xfId="91" applyFont="1" applyFill="1" applyBorder="1" applyAlignment="1" applyProtection="1">
      <alignment horizontal="center" vertical="center" wrapText="1"/>
      <protection hidden="1"/>
    </xf>
    <xf numFmtId="0" fontId="41" fillId="11" borderId="53" xfId="91" applyFont="1" applyFill="1" applyBorder="1" applyAlignment="1" applyProtection="1">
      <alignment horizontal="center" vertical="center" wrapText="1"/>
      <protection hidden="1"/>
    </xf>
    <xf numFmtId="179" fontId="51" fillId="0" borderId="52" xfId="0" applyNumberFormat="1" applyFont="1" applyBorder="1" applyAlignment="1" applyProtection="1">
      <alignment vertical="center" wrapText="1"/>
      <protection hidden="1"/>
    </xf>
    <xf numFmtId="0" fontId="10" fillId="0" borderId="52" xfId="0" applyFont="1" applyBorder="1" applyAlignment="1" applyProtection="1">
      <alignment horizontal="center" vertical="center"/>
      <protection hidden="1"/>
    </xf>
    <xf numFmtId="0" fontId="10" fillId="0" borderId="54" xfId="0" applyFont="1" applyBorder="1" applyAlignment="1" applyProtection="1">
      <alignment horizontal="center" vertical="center"/>
      <protection hidden="1"/>
    </xf>
    <xf numFmtId="0" fontId="6" fillId="2" borderId="0" xfId="0" applyFont="1" applyFill="1" applyAlignment="1" applyProtection="1">
      <alignment horizontal="left" vertical="center" wrapText="1"/>
      <protection hidden="1"/>
    </xf>
    <xf numFmtId="0" fontId="25" fillId="2" borderId="0" xfId="0" applyFont="1" applyFill="1" applyAlignment="1" applyProtection="1">
      <alignment horizontal="left" vertical="center" indent="2" shrinkToFit="1"/>
      <protection hidden="1"/>
    </xf>
    <xf numFmtId="38" fontId="21" fillId="0" borderId="10" xfId="12" applyFont="1" applyFill="1" applyBorder="1" applyAlignment="1" applyProtection="1">
      <alignment horizontal="center" vertical="center"/>
      <protection locked="0"/>
    </xf>
    <xf numFmtId="0" fontId="25" fillId="2" borderId="0" xfId="0" applyFont="1" applyFill="1" applyAlignment="1" applyProtection="1">
      <alignment horizontal="center" vertical="center"/>
      <protection hidden="1"/>
    </xf>
    <xf numFmtId="0" fontId="39" fillId="5" borderId="0" xfId="90">
      <alignment horizontal="center" vertical="center"/>
      <protection hidden="1"/>
    </xf>
    <xf numFmtId="0" fontId="10" fillId="0" borderId="0" xfId="0" applyFont="1" applyAlignment="1" applyProtection="1">
      <alignment horizontal="center" vertical="center"/>
      <protection hidden="1"/>
    </xf>
    <xf numFmtId="0" fontId="13" fillId="2" borderId="12" xfId="0" applyFont="1" applyFill="1" applyBorder="1" applyAlignment="1" applyProtection="1">
      <alignment horizontal="center" vertical="center"/>
      <protection locked="0" hidden="1"/>
    </xf>
    <xf numFmtId="0" fontId="13" fillId="2" borderId="16" xfId="0" applyFont="1" applyFill="1" applyBorder="1" applyAlignment="1" applyProtection="1">
      <alignment horizontal="center" vertical="center"/>
      <protection locked="0" hidden="1"/>
    </xf>
    <xf numFmtId="0" fontId="13" fillId="2" borderId="13" xfId="0" applyFont="1" applyFill="1" applyBorder="1" applyAlignment="1" applyProtection="1">
      <alignment horizontal="center" vertical="center"/>
      <protection locked="0" hidden="1"/>
    </xf>
    <xf numFmtId="0" fontId="13" fillId="2" borderId="12" xfId="0" applyFont="1" applyFill="1" applyBorder="1" applyAlignment="1" applyProtection="1">
      <alignment vertical="center" shrinkToFit="1"/>
      <protection hidden="1"/>
    </xf>
    <xf numFmtId="0" fontId="13" fillId="2" borderId="16" xfId="0" applyFont="1" applyFill="1" applyBorder="1" applyAlignment="1" applyProtection="1">
      <alignment vertical="center" shrinkToFit="1"/>
      <protection hidden="1"/>
    </xf>
    <xf numFmtId="0" fontId="13" fillId="2" borderId="13" xfId="0" applyFont="1" applyFill="1" applyBorder="1" applyAlignment="1" applyProtection="1">
      <alignment vertical="center" shrinkToFit="1"/>
      <protection hidden="1"/>
    </xf>
    <xf numFmtId="0" fontId="41" fillId="7" borderId="51" xfId="91" applyFont="1" applyFill="1" applyBorder="1" applyAlignment="1" applyProtection="1">
      <alignment horizontal="center" vertical="center" wrapText="1"/>
      <protection hidden="1"/>
    </xf>
    <xf numFmtId="0" fontId="41" fillId="7" borderId="52" xfId="91" applyFont="1" applyFill="1" applyBorder="1" applyAlignment="1" applyProtection="1">
      <alignment horizontal="center" vertical="center" wrapText="1"/>
      <protection hidden="1"/>
    </xf>
    <xf numFmtId="0" fontId="41" fillId="7" borderId="53" xfId="91" applyFont="1" applyFill="1" applyBorder="1" applyAlignment="1" applyProtection="1">
      <alignment horizontal="center" vertical="center" wrapText="1"/>
      <protection hidden="1"/>
    </xf>
    <xf numFmtId="179" fontId="51" fillId="0" borderId="52" xfId="0" applyNumberFormat="1" applyFont="1" applyBorder="1" applyAlignment="1" applyProtection="1">
      <alignment vertical="center" wrapText="1"/>
      <protection locked="0"/>
    </xf>
    <xf numFmtId="0" fontId="13" fillId="2" borderId="0" xfId="0" applyFont="1" applyFill="1" applyAlignment="1" applyProtection="1">
      <alignment horizontal="right" vertical="center"/>
      <protection hidden="1"/>
    </xf>
    <xf numFmtId="0" fontId="25" fillId="2" borderId="0" xfId="0" applyFont="1" applyFill="1" applyAlignment="1" applyProtection="1">
      <alignment horizontal="left" vertical="center" indent="2"/>
      <protection hidden="1"/>
    </xf>
    <xf numFmtId="178" fontId="21" fillId="2" borderId="10"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left" vertical="center" wrapText="1" indent="2"/>
      <protection hidden="1"/>
    </xf>
    <xf numFmtId="0" fontId="47" fillId="2" borderId="0" xfId="0" applyFont="1" applyFill="1" applyProtection="1">
      <alignment vertical="center"/>
      <protection hidden="1"/>
    </xf>
    <xf numFmtId="0" fontId="13" fillId="2" borderId="0" xfId="0" applyFont="1" applyFill="1" applyProtection="1">
      <alignment vertical="center"/>
      <protection hidden="1"/>
    </xf>
    <xf numFmtId="176" fontId="14" fillId="7" borderId="57" xfId="0" applyNumberFormat="1" applyFont="1" applyFill="1" applyBorder="1" applyAlignment="1" applyProtection="1">
      <alignment horizontal="center" vertical="center"/>
      <protection locked="0"/>
    </xf>
    <xf numFmtId="176" fontId="14" fillId="7" borderId="56" xfId="0" applyNumberFormat="1" applyFont="1" applyFill="1" applyBorder="1" applyAlignment="1" applyProtection="1">
      <alignment horizontal="center" vertical="center"/>
      <protection locked="0"/>
    </xf>
    <xf numFmtId="49" fontId="0" fillId="0" borderId="75" xfId="0" applyNumberFormat="1" applyBorder="1" applyAlignment="1" applyProtection="1">
      <alignment horizontal="center" vertical="center" shrinkToFit="1"/>
      <protection locked="0"/>
    </xf>
    <xf numFmtId="49" fontId="0" fillId="0" borderId="59" xfId="0" applyNumberFormat="1" applyBorder="1" applyAlignment="1" applyProtection="1">
      <alignment horizontal="center" vertical="center" shrinkToFit="1"/>
      <protection locked="0"/>
    </xf>
    <xf numFmtId="49" fontId="0" fillId="7" borderId="88"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49" fontId="0" fillId="0" borderId="88"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7" borderId="84" xfId="0" applyNumberFormat="1" applyFill="1" applyBorder="1" applyAlignment="1" applyProtection="1">
      <alignment horizontal="center" vertical="center" shrinkToFit="1"/>
      <protection locked="0"/>
    </xf>
    <xf numFmtId="49" fontId="0" fillId="7" borderId="82" xfId="0" applyNumberFormat="1" applyFill="1" applyBorder="1" applyAlignment="1" applyProtection="1">
      <alignment horizontal="center" vertical="center" shrinkToFit="1"/>
      <protection locked="0"/>
    </xf>
    <xf numFmtId="0" fontId="62" fillId="0" borderId="0" xfId="0" applyFont="1" applyAlignment="1" applyProtection="1">
      <alignment vertical="center" shrinkToFit="1"/>
      <protection hidden="1"/>
    </xf>
    <xf numFmtId="176" fontId="14" fillId="0" borderId="19" xfId="0" applyNumberFormat="1" applyFont="1" applyBorder="1" applyAlignment="1" applyProtection="1">
      <alignment horizontal="center" vertical="center"/>
      <protection hidden="1"/>
    </xf>
    <xf numFmtId="0" fontId="6" fillId="2" borderId="12" xfId="0" applyFont="1" applyFill="1" applyBorder="1" applyProtection="1">
      <alignment vertical="center"/>
      <protection hidden="1"/>
    </xf>
    <xf numFmtId="0" fontId="6" fillId="2" borderId="16" xfId="0" applyFont="1" applyFill="1" applyBorder="1" applyProtection="1">
      <alignment vertical="center"/>
      <protection hidden="1"/>
    </xf>
    <xf numFmtId="0" fontId="6" fillId="2" borderId="13" xfId="0" applyFont="1" applyFill="1" applyBorder="1" applyProtection="1">
      <alignment vertical="center"/>
      <protection hidden="1"/>
    </xf>
    <xf numFmtId="176" fontId="6" fillId="2" borderId="21"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0" fontId="64" fillId="2" borderId="16" xfId="0" applyFont="1" applyFill="1" applyBorder="1" applyAlignment="1" applyProtection="1">
      <alignment horizontal="center" vertical="center" wrapText="1"/>
      <protection hidden="1"/>
    </xf>
    <xf numFmtId="176" fontId="6" fillId="2" borderId="22"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6" fillId="6" borderId="31" xfId="91" applyNumberFormat="1" applyFont="1" applyBorder="1" applyAlignment="1" applyProtection="1">
      <alignment horizontal="right" vertical="center"/>
      <protection hidden="1"/>
    </xf>
    <xf numFmtId="176" fontId="14" fillId="4" borderId="39" xfId="0" applyNumberFormat="1" applyFont="1" applyFill="1" applyBorder="1" applyAlignment="1" applyProtection="1">
      <alignment horizontal="center" vertical="center"/>
      <protection hidden="1"/>
    </xf>
    <xf numFmtId="38" fontId="14" fillId="6" borderId="39" xfId="91" applyNumberFormat="1" applyFont="1" applyBorder="1" applyAlignment="1" applyProtection="1">
      <alignment horizontal="center" vertical="center"/>
      <protection hidden="1"/>
    </xf>
    <xf numFmtId="176" fontId="6" fillId="2" borderId="58" xfId="0" applyNumberFormat="1" applyFont="1" applyFill="1" applyBorder="1" applyAlignment="1" applyProtection="1">
      <alignment horizontal="center" vertical="center" shrinkToFit="1"/>
      <protection locked="0"/>
    </xf>
    <xf numFmtId="176" fontId="6" fillId="2" borderId="59" xfId="0" applyNumberFormat="1" applyFont="1" applyFill="1" applyBorder="1" applyAlignment="1" applyProtection="1">
      <alignment horizontal="center" vertical="center" shrinkToFit="1"/>
      <protection locked="0"/>
    </xf>
    <xf numFmtId="176" fontId="12" fillId="8" borderId="19" xfId="0" applyNumberFormat="1" applyFont="1" applyFill="1" applyBorder="1" applyAlignment="1" applyProtection="1">
      <alignment horizontal="center" vertical="center"/>
      <protection hidden="1"/>
    </xf>
    <xf numFmtId="176" fontId="14" fillId="7" borderId="41" xfId="92" applyNumberFormat="1" applyFont="1" applyBorder="1" applyAlignment="1" applyProtection="1">
      <alignment horizontal="center" vertical="center" wrapText="1"/>
      <protection hidden="1"/>
    </xf>
    <xf numFmtId="176" fontId="14" fillId="7" borderId="56" xfId="92" applyNumberFormat="1" applyFont="1" applyBorder="1" applyAlignment="1" applyProtection="1">
      <alignment horizontal="center" vertical="center" wrapText="1"/>
      <protection hidden="1"/>
    </xf>
    <xf numFmtId="176" fontId="14" fillId="7" borderId="55" xfId="92" applyNumberFormat="1" applyFont="1" applyBorder="1" applyAlignment="1" applyProtection="1">
      <alignment horizontal="center" vertical="center" wrapText="1"/>
      <protection hidden="1"/>
    </xf>
    <xf numFmtId="176" fontId="14" fillId="7" borderId="55" xfId="92" applyNumberFormat="1" applyFont="1" applyBorder="1" applyAlignment="1" applyProtection="1">
      <alignment horizontal="center" vertical="center" wrapText="1"/>
    </xf>
    <xf numFmtId="176" fontId="14" fillId="7" borderId="56" xfId="92" applyNumberFormat="1" applyFont="1" applyBorder="1" applyAlignment="1" applyProtection="1">
      <alignment horizontal="center" vertical="center" wrapText="1"/>
    </xf>
    <xf numFmtId="176" fontId="14" fillId="4" borderId="39" xfId="0" applyNumberFormat="1" applyFont="1" applyFill="1" applyBorder="1" applyAlignment="1">
      <alignment horizontal="center" vertical="center"/>
    </xf>
    <xf numFmtId="38" fontId="14" fillId="6" borderId="39" xfId="91" applyNumberFormat="1" applyFont="1" applyBorder="1" applyAlignment="1" applyProtection="1">
      <alignment horizontal="center" vertical="center"/>
    </xf>
    <xf numFmtId="176" fontId="14" fillId="0" borderId="31" xfId="0" applyNumberFormat="1" applyFont="1" applyBorder="1" applyAlignment="1">
      <alignment horizontal="center" vertical="center"/>
    </xf>
    <xf numFmtId="176" fontId="14" fillId="0" borderId="19" xfId="0" applyNumberFormat="1" applyFont="1" applyBorder="1" applyAlignment="1">
      <alignment horizontal="center" vertical="center"/>
    </xf>
    <xf numFmtId="176" fontId="14" fillId="7" borderId="41" xfId="92" applyNumberFormat="1" applyFont="1" applyBorder="1" applyAlignment="1" applyProtection="1">
      <alignment horizontal="center" vertical="center" wrapText="1"/>
    </xf>
    <xf numFmtId="0" fontId="6" fillId="2" borderId="12" xfId="0" applyFont="1" applyFill="1" applyBorder="1">
      <alignment vertical="center"/>
    </xf>
    <xf numFmtId="0" fontId="6" fillId="2" borderId="16" xfId="0" applyFont="1" applyFill="1" applyBorder="1">
      <alignment vertical="center"/>
    </xf>
    <xf numFmtId="0" fontId="6" fillId="2" borderId="13" xfId="0" applyFont="1" applyFill="1" applyBorder="1">
      <alignment vertical="center"/>
    </xf>
    <xf numFmtId="49" fontId="6" fillId="2" borderId="21" xfId="0" applyNumberFormat="1"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49" fontId="6" fillId="2" borderId="22" xfId="0" applyNumberFormat="1" applyFont="1" applyFill="1" applyBorder="1" applyAlignment="1" applyProtection="1">
      <alignment horizontal="center" vertical="center" shrinkToFit="1"/>
      <protection locked="0"/>
    </xf>
    <xf numFmtId="49" fontId="6" fillId="2" borderId="9" xfId="0" applyNumberFormat="1" applyFont="1" applyFill="1" applyBorder="1" applyAlignment="1" applyProtection="1">
      <alignment horizontal="center" vertical="center" shrinkToFit="1"/>
      <protection locked="0"/>
    </xf>
    <xf numFmtId="38" fontId="6" fillId="0" borderId="53" xfId="6" applyFont="1" applyFill="1" applyBorder="1" applyAlignment="1" applyProtection="1">
      <alignment horizontal="center" vertical="center"/>
      <protection hidden="1"/>
    </xf>
    <xf numFmtId="38" fontId="6" fillId="0" borderId="90" xfId="6" applyFont="1" applyFill="1" applyBorder="1" applyAlignment="1" applyProtection="1">
      <alignment horizontal="center" vertical="center"/>
      <protection hidden="1"/>
    </xf>
    <xf numFmtId="38" fontId="6" fillId="0" borderId="91" xfId="6" applyFont="1" applyFill="1" applyBorder="1" applyAlignment="1" applyProtection="1">
      <alignment horizontal="center" vertical="center"/>
      <protection hidden="1"/>
    </xf>
    <xf numFmtId="38" fontId="6" fillId="0" borderId="49" xfId="6" applyFont="1" applyFill="1" applyBorder="1" applyAlignment="1" applyProtection="1">
      <alignment horizontal="center" vertical="center"/>
      <protection hidden="1"/>
    </xf>
    <xf numFmtId="38" fontId="6" fillId="0" borderId="109" xfId="6" applyFont="1" applyFill="1" applyBorder="1" applyAlignment="1" applyProtection="1">
      <alignment horizontal="center" vertical="center"/>
      <protection hidden="1"/>
    </xf>
    <xf numFmtId="38" fontId="23" fillId="0" borderId="47" xfId="6" applyFont="1" applyFill="1" applyBorder="1" applyAlignment="1" applyProtection="1">
      <alignment wrapText="1" shrinkToFit="1"/>
      <protection hidden="1"/>
    </xf>
    <xf numFmtId="38" fontId="23" fillId="0" borderId="47" xfId="6" applyFont="1" applyFill="1" applyBorder="1" applyAlignment="1" applyProtection="1">
      <alignment shrinkToFit="1"/>
      <protection hidden="1"/>
    </xf>
    <xf numFmtId="176" fontId="6" fillId="6" borderId="89" xfId="91" applyNumberFormat="1" applyFont="1" applyBorder="1" applyAlignment="1" applyProtection="1">
      <alignment horizontal="center" vertical="center" wrapText="1"/>
      <protection hidden="1"/>
    </xf>
    <xf numFmtId="176" fontId="6" fillId="6" borderId="90" xfId="91" applyNumberFormat="1" applyFont="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21" fillId="6" borderId="51" xfId="91" applyNumberFormat="1" applyFont="1" applyBorder="1" applyAlignment="1" applyProtection="1">
      <alignment horizontal="center" vertical="center"/>
      <protection hidden="1"/>
    </xf>
    <xf numFmtId="38" fontId="21" fillId="6" borderId="54" xfId="91" applyNumberFormat="1" applyFont="1" applyBorder="1" applyAlignment="1" applyProtection="1">
      <alignment horizontal="center" vertical="center"/>
      <protection hidden="1"/>
    </xf>
    <xf numFmtId="176" fontId="6" fillId="0" borderId="0" xfId="91" applyNumberFormat="1" applyFont="1" applyFill="1" applyBorder="1" applyAlignment="1" applyProtection="1">
      <alignment horizontal="center" vertical="center" shrinkToFit="1"/>
      <protection hidden="1"/>
    </xf>
    <xf numFmtId="38" fontId="52" fillId="0" borderId="0" xfId="6" applyFont="1" applyFill="1" applyBorder="1" applyAlignment="1" applyProtection="1">
      <alignment horizontal="center" vertical="center"/>
      <protection hidden="1"/>
    </xf>
    <xf numFmtId="38" fontId="6" fillId="0" borderId="60"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38" fontId="6" fillId="0" borderId="50" xfId="6" applyFont="1" applyFill="1" applyBorder="1" applyAlignment="1" applyProtection="1">
      <alignment horizontal="center" vertical="center"/>
      <protection hidden="1"/>
    </xf>
    <xf numFmtId="176" fontId="6" fillId="6" borderId="31" xfId="91" applyNumberFormat="1" applyFont="1" applyBorder="1" applyAlignment="1" applyProtection="1">
      <alignment horizontal="center" vertical="center"/>
      <protection hidden="1"/>
    </xf>
    <xf numFmtId="38" fontId="52" fillId="0" borderId="50" xfId="6" applyFont="1" applyFill="1" applyBorder="1" applyAlignment="1" applyProtection="1">
      <alignment horizontal="center" vertical="center"/>
      <protection hidden="1"/>
    </xf>
    <xf numFmtId="38" fontId="52" fillId="0" borderId="31" xfId="6" applyFont="1" applyFill="1" applyBorder="1" applyAlignment="1" applyProtection="1">
      <alignment horizontal="center" vertical="center"/>
      <protection hidden="1"/>
    </xf>
    <xf numFmtId="176" fontId="6" fillId="0" borderId="19" xfId="0" applyNumberFormat="1" applyFont="1" applyBorder="1" applyAlignment="1" applyProtection="1">
      <alignment horizontal="center" vertical="center"/>
      <protection locked="0"/>
    </xf>
    <xf numFmtId="176" fontId="6" fillId="0" borderId="39" xfId="0" applyNumberFormat="1" applyFont="1" applyBorder="1" applyAlignment="1" applyProtection="1">
      <alignment horizontal="center" vertical="center"/>
      <protection locked="0"/>
    </xf>
    <xf numFmtId="176" fontId="6" fillId="0" borderId="41" xfId="0" applyNumberFormat="1" applyFont="1" applyBorder="1" applyAlignment="1" applyProtection="1">
      <alignment horizontal="center" vertical="center"/>
      <protection locked="0"/>
    </xf>
    <xf numFmtId="0" fontId="6" fillId="7" borderId="12" xfId="92" applyFont="1" applyBorder="1" applyAlignment="1" applyProtection="1">
      <alignment horizontal="right" vertical="center"/>
      <protection hidden="1"/>
    </xf>
    <xf numFmtId="0" fontId="6" fillId="7" borderId="16" xfId="92" applyFont="1" applyBorder="1" applyAlignment="1" applyProtection="1">
      <alignment horizontal="right" vertical="center"/>
      <protection hidden="1"/>
    </xf>
    <xf numFmtId="176" fontId="6" fillId="0" borderId="12" xfId="0" applyNumberFormat="1" applyFont="1" applyBorder="1" applyAlignment="1" applyProtection="1">
      <alignment horizontal="center" vertical="center"/>
      <protection locked="0"/>
    </xf>
    <xf numFmtId="0" fontId="6" fillId="7" borderId="41" xfId="92" applyFont="1" applyBorder="1" applyAlignment="1" applyProtection="1">
      <alignment horizontal="right" vertical="center"/>
      <protection hidden="1"/>
    </xf>
    <xf numFmtId="0" fontId="6" fillId="7" borderId="55" xfId="92" applyFont="1" applyBorder="1" applyAlignment="1" applyProtection="1">
      <alignment horizontal="right" vertical="center"/>
      <protection hidden="1"/>
    </xf>
    <xf numFmtId="49" fontId="0" fillId="7" borderId="81" xfId="0" applyNumberFormat="1" applyFill="1" applyBorder="1" applyAlignment="1" applyProtection="1">
      <alignment horizontal="center" vertical="center" shrinkToFit="1"/>
      <protection locked="0"/>
    </xf>
    <xf numFmtId="181" fontId="0" fillId="7" borderId="84" xfId="0" applyNumberFormat="1" applyFill="1" applyBorder="1" applyAlignment="1" applyProtection="1">
      <alignment horizontal="center" vertical="center"/>
      <protection locked="0"/>
    </xf>
    <xf numFmtId="181" fontId="0" fillId="7" borderId="82" xfId="0" applyNumberFormat="1" applyFill="1" applyBorder="1" applyAlignment="1" applyProtection="1">
      <alignment horizontal="center" vertical="center"/>
      <protection locked="0"/>
    </xf>
    <xf numFmtId="176" fontId="6" fillId="6" borderId="39" xfId="91" applyNumberFormat="1" applyFont="1" applyBorder="1" applyAlignment="1" applyProtection="1">
      <alignment horizontal="center" vertical="center"/>
      <protection hidden="1"/>
    </xf>
    <xf numFmtId="38" fontId="6" fillId="0" borderId="113" xfId="6" applyFont="1" applyFill="1" applyBorder="1" applyAlignment="1" applyProtection="1">
      <alignment horizontal="center" vertical="center"/>
      <protection hidden="1"/>
    </xf>
    <xf numFmtId="38" fontId="6" fillId="0" borderId="39" xfId="6" applyFont="1" applyFill="1" applyBorder="1" applyAlignment="1" applyProtection="1">
      <alignment horizontal="center" vertical="center"/>
      <protection hidden="1"/>
    </xf>
    <xf numFmtId="0" fontId="6" fillId="3" borderId="12" xfId="0" applyFont="1" applyFill="1" applyBorder="1" applyProtection="1">
      <alignment vertical="center"/>
      <protection hidden="1"/>
    </xf>
    <xf numFmtId="0" fontId="6" fillId="3" borderId="16" xfId="0" applyFont="1" applyFill="1" applyBorder="1" applyProtection="1">
      <alignment vertical="center"/>
      <protection hidden="1"/>
    </xf>
    <xf numFmtId="0" fontId="6" fillId="3" borderId="13" xfId="0" applyFont="1" applyFill="1" applyBorder="1" applyProtection="1">
      <alignment vertical="center"/>
      <protection hidden="1"/>
    </xf>
    <xf numFmtId="176" fontId="14" fillId="7" borderId="41" xfId="0" applyNumberFormat="1" applyFont="1" applyFill="1" applyBorder="1" applyAlignment="1" applyProtection="1">
      <alignment horizontal="center" vertical="center" shrinkToFit="1"/>
      <protection locked="0"/>
    </xf>
    <xf numFmtId="176" fontId="14" fillId="7" borderId="56" xfId="0" applyNumberFormat="1" applyFont="1" applyFill="1" applyBorder="1" applyAlignment="1" applyProtection="1">
      <alignment horizontal="center" vertical="center" shrinkToFit="1"/>
      <protection locked="0"/>
    </xf>
    <xf numFmtId="0" fontId="14" fillId="7" borderId="57" xfId="0" applyFont="1" applyFill="1" applyBorder="1" applyAlignment="1" applyProtection="1">
      <alignment horizontal="center" vertical="center" shrinkToFit="1"/>
      <protection locked="0"/>
    </xf>
    <xf numFmtId="0" fontId="14" fillId="7" borderId="56" xfId="0" applyFont="1" applyFill="1" applyBorder="1" applyAlignment="1" applyProtection="1">
      <alignment horizontal="center" vertical="center" shrinkToFit="1"/>
      <protection locked="0"/>
    </xf>
    <xf numFmtId="49" fontId="0" fillId="0" borderId="58" xfId="0" applyNumberFormat="1" applyBorder="1" applyAlignment="1" applyProtection="1">
      <alignment horizontal="center" vertical="center" shrinkToFit="1"/>
      <protection locked="0"/>
    </xf>
    <xf numFmtId="181" fontId="0" fillId="0" borderId="75" xfId="0" applyNumberFormat="1" applyBorder="1" applyAlignment="1" applyProtection="1">
      <alignment horizontal="center" vertical="center"/>
      <protection locked="0"/>
    </xf>
    <xf numFmtId="181" fontId="0" fillId="0" borderId="59" xfId="0" applyNumberFormat="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181" fontId="0" fillId="7" borderId="88" xfId="0" applyNumberFormat="1" applyFill="1" applyBorder="1" applyAlignment="1" applyProtection="1">
      <alignment horizontal="center" vertical="center"/>
      <protection locked="0"/>
    </xf>
    <xf numFmtId="181" fontId="0" fillId="7" borderId="8" xfId="0" applyNumberFormat="1" applyFill="1" applyBorder="1" applyAlignment="1" applyProtection="1">
      <alignment horizontal="center" vertical="center"/>
      <protection locked="0"/>
    </xf>
    <xf numFmtId="176" fontId="12" fillId="6" borderId="89" xfId="91" applyNumberFormat="1" applyFont="1" applyBorder="1" applyAlignment="1" applyProtection="1">
      <alignment horizontal="center" vertical="center"/>
      <protection hidden="1"/>
    </xf>
    <xf numFmtId="176" fontId="12" fillId="6" borderId="90" xfId="91" applyNumberFormat="1" applyFont="1" applyBorder="1" applyAlignment="1" applyProtection="1">
      <alignment horizontal="center" vertical="center"/>
      <protection hidden="1"/>
    </xf>
    <xf numFmtId="176" fontId="12" fillId="6" borderId="109" xfId="91" applyNumberFormat="1" applyFont="1" applyBorder="1" applyAlignment="1" applyProtection="1">
      <alignment horizontal="center" vertical="center"/>
      <protection hidden="1"/>
    </xf>
    <xf numFmtId="176" fontId="14" fillId="7" borderId="57" xfId="92" applyNumberFormat="1" applyFont="1" applyBorder="1" applyAlignment="1" applyProtection="1">
      <alignment horizontal="center" vertical="center" wrapText="1"/>
    </xf>
    <xf numFmtId="49" fontId="6" fillId="2" borderId="58" xfId="0" applyNumberFormat="1" applyFont="1" applyFill="1" applyBorder="1" applyAlignment="1" applyProtection="1">
      <alignment horizontal="center" vertical="center" shrinkToFit="1"/>
      <protection locked="0"/>
    </xf>
    <xf numFmtId="49" fontId="6" fillId="2" borderId="59" xfId="0" applyNumberFormat="1" applyFont="1" applyFill="1" applyBorder="1" applyAlignment="1" applyProtection="1">
      <alignment horizontal="center" vertical="center" shrinkToFit="1"/>
      <protection locked="0"/>
    </xf>
    <xf numFmtId="38" fontId="52" fillId="0" borderId="113" xfId="6" applyFont="1" applyFill="1" applyBorder="1" applyAlignment="1" applyProtection="1">
      <alignment horizontal="center" vertical="center"/>
      <protection hidden="1"/>
    </xf>
    <xf numFmtId="38" fontId="52" fillId="0" borderId="39" xfId="6" applyFont="1" applyFill="1" applyBorder="1" applyAlignment="1" applyProtection="1">
      <alignment horizontal="center" vertical="center"/>
      <protection hidden="1"/>
    </xf>
    <xf numFmtId="38" fontId="6" fillId="0" borderId="114" xfId="6" applyFont="1" applyFill="1" applyBorder="1" applyAlignment="1" applyProtection="1">
      <alignment horizontal="center" vertical="center"/>
      <protection hidden="1"/>
    </xf>
    <xf numFmtId="38" fontId="6" fillId="0" borderId="55" xfId="6" applyFont="1" applyFill="1" applyBorder="1" applyAlignment="1" applyProtection="1">
      <alignment horizontal="center" vertical="center"/>
      <protection hidden="1"/>
    </xf>
    <xf numFmtId="49" fontId="0" fillId="0" borderId="21" xfId="0" applyNumberFormat="1" applyBorder="1" applyAlignment="1" applyProtection="1">
      <alignment horizontal="center" vertical="center" shrinkToFit="1"/>
      <protection locked="0"/>
    </xf>
    <xf numFmtId="181" fontId="0" fillId="0" borderId="88"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38" fontId="6" fillId="0" borderId="111" xfId="6" applyFont="1" applyFill="1" applyBorder="1" applyAlignment="1" applyProtection="1">
      <alignment horizontal="center" vertical="center"/>
      <protection hidden="1"/>
    </xf>
    <xf numFmtId="38" fontId="6" fillId="0" borderId="112" xfId="6" applyFont="1" applyFill="1" applyBorder="1" applyAlignment="1" applyProtection="1">
      <alignment horizontal="center" vertical="center"/>
      <protection hidden="1"/>
    </xf>
    <xf numFmtId="38" fontId="6" fillId="0" borderId="52" xfId="6" applyFont="1" applyFill="1" applyBorder="1" applyAlignment="1" applyProtection="1">
      <alignment horizontal="center" vertical="center"/>
      <protection hidden="1"/>
    </xf>
    <xf numFmtId="38" fontId="52" fillId="0" borderId="53" xfId="6" applyFont="1" applyFill="1" applyBorder="1" applyAlignment="1" applyProtection="1">
      <alignment horizontal="center" vertical="center"/>
      <protection hidden="1"/>
    </xf>
    <xf numFmtId="38" fontId="52" fillId="0" borderId="90" xfId="6" applyFont="1" applyFill="1" applyBorder="1" applyAlignment="1" applyProtection="1">
      <alignment horizontal="center" vertical="center"/>
      <protection hidden="1"/>
    </xf>
    <xf numFmtId="38" fontId="52" fillId="0" borderId="49" xfId="6" applyFont="1" applyFill="1" applyBorder="1" applyAlignment="1" applyProtection="1">
      <alignment horizontal="center" vertical="center"/>
      <protection hidden="1"/>
    </xf>
    <xf numFmtId="38" fontId="52" fillId="0" borderId="109" xfId="6" applyFont="1" applyFill="1" applyBorder="1" applyAlignment="1" applyProtection="1">
      <alignment horizontal="center" vertical="center"/>
      <protection hidden="1"/>
    </xf>
    <xf numFmtId="38" fontId="70" fillId="0" borderId="103" xfId="0" applyNumberFormat="1" applyFont="1" applyBorder="1" applyAlignment="1" applyProtection="1">
      <alignment horizontal="right" vertical="center"/>
      <protection hidden="1"/>
    </xf>
    <xf numFmtId="38" fontId="70" fillId="0" borderId="104" xfId="0" applyNumberFormat="1" applyFont="1" applyBorder="1" applyAlignment="1" applyProtection="1">
      <alignment horizontal="right" vertical="center"/>
      <protection hidden="1"/>
    </xf>
    <xf numFmtId="0" fontId="13" fillId="7" borderId="12" xfId="0" applyFont="1" applyFill="1" applyBorder="1" applyAlignment="1" applyProtection="1">
      <alignment horizontal="center" vertical="center"/>
      <protection hidden="1"/>
    </xf>
    <xf numFmtId="0" fontId="13" fillId="7" borderId="16" xfId="0" applyFont="1" applyFill="1" applyBorder="1" applyAlignment="1" applyProtection="1">
      <alignment horizontal="center" vertical="center"/>
      <protection hidden="1"/>
    </xf>
    <xf numFmtId="0" fontId="13" fillId="7" borderId="13" xfId="0" applyFont="1" applyFill="1" applyBorder="1" applyAlignment="1" applyProtection="1">
      <alignment horizontal="center" vertical="center"/>
      <protection hidden="1"/>
    </xf>
    <xf numFmtId="38" fontId="21" fillId="0" borderId="20" xfId="6" applyFont="1" applyFill="1" applyBorder="1" applyAlignment="1" applyProtection="1">
      <alignment horizontal="right" vertical="center" shrinkToFit="1"/>
      <protection locked="0"/>
    </xf>
    <xf numFmtId="38" fontId="21" fillId="0" borderId="0" xfId="6" applyFont="1" applyFill="1" applyBorder="1" applyAlignment="1" applyProtection="1">
      <alignment horizontal="right" vertical="center" shrinkToFit="1"/>
      <protection locked="0"/>
    </xf>
    <xf numFmtId="38" fontId="21" fillId="0" borderId="49" xfId="6" applyFont="1" applyFill="1" applyBorder="1" applyAlignment="1" applyProtection="1">
      <alignment horizontal="right" vertical="center" shrinkToFit="1"/>
      <protection locked="0"/>
    </xf>
    <xf numFmtId="38" fontId="21" fillId="0" borderId="16" xfId="6" applyFont="1" applyFill="1" applyBorder="1" applyAlignment="1" applyProtection="1">
      <alignment horizontal="right" vertical="center" shrinkToFit="1"/>
      <protection locked="0" hidden="1"/>
    </xf>
    <xf numFmtId="38" fontId="21" fillId="0" borderId="102" xfId="6" applyFont="1" applyFill="1" applyBorder="1" applyAlignment="1" applyProtection="1">
      <alignment horizontal="right" vertical="center" shrinkToFit="1"/>
      <protection locked="0" hidden="1"/>
    </xf>
    <xf numFmtId="0" fontId="67" fillId="6" borderId="101" xfId="0" applyFont="1" applyFill="1" applyBorder="1" applyAlignment="1" applyProtection="1">
      <alignment horizontal="right" vertical="center"/>
      <protection hidden="1"/>
    </xf>
    <xf numFmtId="0" fontId="67" fillId="6" borderId="16" xfId="0" applyFont="1" applyFill="1" applyBorder="1" applyAlignment="1" applyProtection="1">
      <alignment horizontal="right" vertical="center"/>
      <protection hidden="1"/>
    </xf>
    <xf numFmtId="0" fontId="67" fillId="6" borderId="13" xfId="0" applyFont="1" applyFill="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7" fillId="0" borderId="16" xfId="6" applyFont="1" applyBorder="1" applyAlignment="1" applyProtection="1">
      <alignment horizontal="right" vertical="center"/>
      <protection hidden="1"/>
    </xf>
    <xf numFmtId="38" fontId="67" fillId="0" borderId="13" xfId="6" applyFont="1" applyBorder="1" applyAlignment="1" applyProtection="1">
      <alignment horizontal="right" vertical="center"/>
      <protection hidden="1"/>
    </xf>
    <xf numFmtId="38" fontId="68" fillId="0" borderId="16" xfId="12" applyFont="1" applyBorder="1" applyAlignment="1" applyProtection="1">
      <alignment vertical="center" shrinkToFit="1"/>
      <protection hidden="1"/>
    </xf>
    <xf numFmtId="38" fontId="68" fillId="0" borderId="102" xfId="12" applyFont="1" applyBorder="1" applyAlignment="1" applyProtection="1">
      <alignment vertical="center" shrinkToFit="1"/>
      <protection hidden="1"/>
    </xf>
    <xf numFmtId="0" fontId="40" fillId="6" borderId="92" xfId="96" applyFont="1" applyBorder="1" applyAlignment="1" applyProtection="1">
      <alignment horizontal="center" vertical="center" wrapText="1"/>
      <protection hidden="1"/>
    </xf>
    <xf numFmtId="0" fontId="40" fillId="6" borderId="93" xfId="96" applyFont="1" applyBorder="1" applyAlignment="1" applyProtection="1">
      <alignment horizontal="center" vertical="center"/>
      <protection hidden="1"/>
    </xf>
    <xf numFmtId="0" fontId="40" fillId="6" borderId="96" xfId="96" applyFont="1" applyBorder="1" applyAlignment="1" applyProtection="1">
      <alignment horizontal="center" vertical="center"/>
      <protection hidden="1"/>
    </xf>
    <xf numFmtId="49" fontId="25" fillId="0" borderId="101"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left" vertical="center" shrinkToFit="1"/>
      <protection locked="0"/>
    </xf>
    <xf numFmtId="49" fontId="25" fillId="0" borderId="16" xfId="0" applyNumberFormat="1" applyFont="1" applyBorder="1" applyAlignment="1" applyProtection="1">
      <alignment horizontal="left" vertical="center" shrinkToFit="1"/>
      <protection locked="0"/>
    </xf>
    <xf numFmtId="49" fontId="25" fillId="0" borderId="19" xfId="0" applyNumberFormat="1" applyFont="1" applyBorder="1" applyAlignment="1" applyProtection="1">
      <alignment horizontal="center" vertical="center" shrinkToFit="1"/>
      <protection locked="0"/>
    </xf>
    <xf numFmtId="49" fontId="21" fillId="0" borderId="12" xfId="0" applyNumberFormat="1" applyFont="1" applyBorder="1" applyAlignment="1" applyProtection="1">
      <alignment horizontal="center" vertical="center" shrinkToFit="1"/>
      <protection locked="0"/>
    </xf>
    <xf numFmtId="49" fontId="21" fillId="0" borderId="16" xfId="0" applyNumberFormat="1" applyFont="1" applyBorder="1" applyAlignment="1" applyProtection="1">
      <alignment horizontal="center" vertical="center" shrinkToFit="1"/>
      <protection locked="0"/>
    </xf>
    <xf numFmtId="38" fontId="21" fillId="0" borderId="19" xfId="6" applyFont="1" applyBorder="1" applyAlignment="1" applyProtection="1">
      <alignment horizontal="right" vertical="center" shrinkToFit="1"/>
      <protection locked="0"/>
    </xf>
    <xf numFmtId="38" fontId="21" fillId="0" borderId="12" xfId="6" applyFont="1" applyBorder="1" applyAlignment="1" applyProtection="1">
      <alignment horizontal="right" vertical="center" shrinkToFit="1"/>
      <protection locked="0" hidden="1"/>
    </xf>
    <xf numFmtId="38" fontId="21" fillId="0" borderId="16" xfId="6" applyFont="1" applyBorder="1" applyAlignment="1" applyProtection="1">
      <alignment horizontal="right" vertical="center" shrinkToFit="1"/>
      <protection locked="0" hidden="1"/>
    </xf>
    <xf numFmtId="38" fontId="21" fillId="0" borderId="13" xfId="6" applyFont="1" applyBorder="1" applyAlignment="1" applyProtection="1">
      <alignment horizontal="right" vertical="center" shrinkToFit="1"/>
      <protection locked="0" hidden="1"/>
    </xf>
    <xf numFmtId="38" fontId="21" fillId="0" borderId="12" xfId="6" applyFont="1" applyFill="1" applyBorder="1" applyAlignment="1" applyProtection="1">
      <alignment horizontal="right" vertical="center" shrinkToFit="1"/>
      <protection locked="0"/>
    </xf>
    <xf numFmtId="38" fontId="21" fillId="0" borderId="16" xfId="6" applyFont="1" applyFill="1" applyBorder="1" applyAlignment="1" applyProtection="1">
      <alignment horizontal="right" vertical="center" shrinkToFit="1"/>
      <protection locked="0"/>
    </xf>
    <xf numFmtId="38" fontId="21" fillId="0" borderId="13" xfId="6" applyFont="1" applyFill="1" applyBorder="1" applyAlignment="1" applyProtection="1">
      <alignment horizontal="right" vertical="center" shrinkToFit="1"/>
      <protection locked="0"/>
    </xf>
    <xf numFmtId="0" fontId="13" fillId="7" borderId="92" xfId="0" applyFont="1" applyFill="1" applyBorder="1" applyAlignment="1" applyProtection="1">
      <alignment horizontal="center" vertical="center" wrapText="1"/>
      <protection hidden="1"/>
    </xf>
    <xf numFmtId="0" fontId="13" fillId="7" borderId="93" xfId="0" applyFont="1" applyFill="1" applyBorder="1" applyAlignment="1" applyProtection="1">
      <alignment horizontal="center" vertical="center"/>
      <protection hidden="1"/>
    </xf>
    <xf numFmtId="0" fontId="13" fillId="7" borderId="94" xfId="0" applyFont="1" applyFill="1" applyBorder="1" applyAlignment="1" applyProtection="1">
      <alignment horizontal="center" vertical="center" wrapText="1"/>
      <protection hidden="1"/>
    </xf>
    <xf numFmtId="0" fontId="13" fillId="7" borderId="93" xfId="0" applyFont="1" applyFill="1" applyBorder="1" applyAlignment="1" applyProtection="1">
      <alignment horizontal="center" vertical="center" wrapText="1"/>
      <protection hidden="1"/>
    </xf>
    <xf numFmtId="0" fontId="13" fillId="7" borderId="95" xfId="0" applyFont="1" applyFill="1" applyBorder="1" applyAlignment="1" applyProtection="1">
      <alignment horizontal="center" vertical="center" wrapText="1"/>
      <protection hidden="1"/>
    </xf>
    <xf numFmtId="0" fontId="13" fillId="6" borderId="94" xfId="0" applyFont="1" applyFill="1" applyBorder="1" applyAlignment="1" applyProtection="1">
      <alignment horizontal="center" vertical="center" wrapText="1"/>
      <protection hidden="1"/>
    </xf>
    <xf numFmtId="0" fontId="13" fillId="6" borderId="93" xfId="0" applyFont="1" applyFill="1" applyBorder="1" applyAlignment="1" applyProtection="1">
      <alignment horizontal="center" vertical="center" wrapText="1"/>
      <protection hidden="1"/>
    </xf>
    <xf numFmtId="0" fontId="13" fillId="6" borderId="96" xfId="0" applyFont="1" applyFill="1" applyBorder="1" applyAlignment="1" applyProtection="1">
      <alignment horizontal="center" vertical="center" wrapText="1"/>
      <protection hidden="1"/>
    </xf>
    <xf numFmtId="49" fontId="25" fillId="0" borderId="106" xfId="0" applyNumberFormat="1" applyFont="1" applyBorder="1" applyAlignment="1" applyProtection="1">
      <alignment horizontal="center" vertical="center" shrinkToFit="1"/>
      <protection locked="0"/>
    </xf>
    <xf numFmtId="49" fontId="25" fillId="0" borderId="107" xfId="0" applyNumberFormat="1" applyFont="1" applyBorder="1" applyAlignment="1" applyProtection="1">
      <alignment horizontal="center"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107" xfId="0" applyNumberFormat="1" applyFont="1" applyBorder="1" applyAlignment="1" applyProtection="1">
      <alignment horizontal="left" vertical="center" shrinkToFit="1"/>
      <protection locked="0"/>
    </xf>
    <xf numFmtId="49" fontId="25" fillId="0" borderId="31" xfId="0" applyNumberFormat="1" applyFont="1" applyBorder="1" applyAlignment="1" applyProtection="1">
      <alignment horizontal="center" vertical="center" shrinkToFit="1"/>
      <protection locked="0"/>
    </xf>
    <xf numFmtId="49" fontId="21" fillId="0" borderId="24" xfId="0" applyNumberFormat="1" applyFont="1" applyBorder="1" applyAlignment="1" applyProtection="1">
      <alignment horizontal="center" vertical="center" shrinkToFit="1"/>
      <protection locked="0"/>
    </xf>
    <xf numFmtId="49" fontId="21" fillId="0" borderId="107" xfId="0" applyNumberFormat="1" applyFont="1" applyBorder="1" applyAlignment="1" applyProtection="1">
      <alignment horizontal="center" vertical="center" shrinkToFit="1"/>
      <protection locked="0"/>
    </xf>
    <xf numFmtId="38" fontId="21" fillId="0" borderId="24" xfId="6" applyFont="1" applyBorder="1" applyAlignment="1" applyProtection="1">
      <alignment horizontal="right" vertical="center" shrinkToFit="1"/>
      <protection locked="0"/>
    </xf>
    <xf numFmtId="38" fontId="21" fillId="0" borderId="107" xfId="6" applyFont="1" applyBorder="1" applyAlignment="1" applyProtection="1">
      <alignment horizontal="right" vertical="center" shrinkToFit="1"/>
      <protection locked="0"/>
    </xf>
    <xf numFmtId="38" fontId="21" fillId="0" borderId="108" xfId="6" applyFont="1" applyBorder="1" applyAlignment="1" applyProtection="1">
      <alignment horizontal="right" vertical="center" shrinkToFit="1"/>
      <protection locked="0"/>
    </xf>
    <xf numFmtId="38" fontId="21" fillId="0" borderId="24" xfId="6" applyFont="1" applyBorder="1" applyAlignment="1" applyProtection="1">
      <alignment horizontal="right" vertical="center" shrinkToFit="1"/>
      <protection locked="0" hidden="1"/>
    </xf>
    <xf numFmtId="38" fontId="21" fillId="0" borderId="107" xfId="6" applyFont="1" applyBorder="1" applyAlignment="1" applyProtection="1">
      <alignment horizontal="right" vertical="center" shrinkToFit="1"/>
      <protection locked="0" hidden="1"/>
    </xf>
    <xf numFmtId="38" fontId="21" fillId="0" borderId="108" xfId="6" applyFont="1" applyBorder="1" applyAlignment="1" applyProtection="1">
      <alignment horizontal="right" vertical="center" shrinkToFit="1"/>
      <protection locked="0" hidden="1"/>
    </xf>
    <xf numFmtId="38" fontId="21" fillId="0" borderId="98" xfId="6" applyFont="1" applyFill="1" applyBorder="1" applyAlignment="1" applyProtection="1">
      <alignment horizontal="right" vertical="center" shrinkToFit="1"/>
      <protection locked="0"/>
    </xf>
    <xf numFmtId="38" fontId="21" fillId="0" borderId="97" xfId="6" applyFont="1" applyFill="1" applyBorder="1" applyAlignment="1" applyProtection="1">
      <alignment horizontal="right" vertical="center" shrinkToFit="1"/>
      <protection locked="0"/>
    </xf>
    <xf numFmtId="38" fontId="21" fillId="0" borderId="99" xfId="6" applyFont="1" applyFill="1" applyBorder="1" applyAlignment="1" applyProtection="1">
      <alignment horizontal="right" vertical="center" shrinkToFit="1"/>
      <protection locked="0"/>
    </xf>
    <xf numFmtId="38" fontId="21" fillId="0" borderId="97" xfId="6" applyFont="1" applyFill="1" applyBorder="1" applyAlignment="1" applyProtection="1">
      <alignment horizontal="right" vertical="center" shrinkToFit="1"/>
      <protection locked="0" hidden="1"/>
    </xf>
    <xf numFmtId="38" fontId="21" fillId="0" borderId="100" xfId="6" applyFont="1" applyFill="1" applyBorder="1" applyAlignment="1" applyProtection="1">
      <alignment horizontal="right" vertical="center" shrinkToFit="1"/>
      <protection locked="0" hidden="1"/>
    </xf>
    <xf numFmtId="0" fontId="10" fillId="2" borderId="0" xfId="0" applyFont="1" applyFill="1" applyAlignment="1" applyProtection="1">
      <alignment horizontal="left" vertical="center" shrinkToFit="1"/>
      <protection hidden="1"/>
    </xf>
    <xf numFmtId="0" fontId="39" fillId="5" borderId="0" xfId="95" applyBorder="1">
      <alignment horizontal="center" vertical="center"/>
      <protection hidden="1"/>
    </xf>
    <xf numFmtId="0" fontId="6" fillId="0" borderId="0" xfId="97" applyNumberFormat="1" applyFont="1" applyFill="1" applyBorder="1" applyAlignment="1" applyProtection="1">
      <alignment horizontal="center" vertical="center"/>
      <protection locked="0"/>
    </xf>
    <xf numFmtId="0" fontId="40" fillId="4" borderId="89" xfId="0" applyFont="1" applyFill="1" applyBorder="1" applyAlignment="1" applyProtection="1">
      <alignment horizontal="center" vertical="center"/>
      <protection hidden="1"/>
    </xf>
    <xf numFmtId="0" fontId="40" fillId="4" borderId="90" xfId="0" applyFont="1" applyFill="1" applyBorder="1" applyAlignment="1" applyProtection="1">
      <alignment horizontal="center" vertical="center"/>
      <protection hidden="1"/>
    </xf>
    <xf numFmtId="0" fontId="21" fillId="2" borderId="90" xfId="0" applyFont="1" applyFill="1" applyBorder="1" applyAlignment="1" applyProtection="1">
      <alignment horizontal="center" vertical="center"/>
      <protection hidden="1"/>
    </xf>
    <xf numFmtId="0" fontId="21" fillId="2" borderId="91" xfId="0" applyFont="1" applyFill="1" applyBorder="1" applyAlignment="1" applyProtection="1">
      <alignment horizontal="center" vertical="center"/>
      <protection hidden="1"/>
    </xf>
    <xf numFmtId="0" fontId="25" fillId="2" borderId="1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13" xfId="0" applyFont="1" applyFill="1" applyBorder="1" applyAlignment="1" applyProtection="1">
      <alignment horizontal="center" vertical="center"/>
      <protection locked="0" hidden="1"/>
    </xf>
    <xf numFmtId="0" fontId="22" fillId="0" borderId="12"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31" fillId="7" borderId="19" xfId="0" applyFont="1" applyFill="1" applyBorder="1" applyProtection="1">
      <alignment vertical="center"/>
      <protection hidden="1"/>
    </xf>
    <xf numFmtId="0" fontId="35" fillId="0" borderId="12" xfId="0" applyFont="1" applyBorder="1" applyAlignment="1" applyProtection="1">
      <alignment horizontal="left" vertical="center" indent="1" shrinkToFit="1"/>
      <protection locked="0"/>
    </xf>
    <xf numFmtId="0" fontId="35" fillId="0" borderId="16" xfId="0" applyFont="1" applyBorder="1" applyAlignment="1" applyProtection="1">
      <alignment horizontal="left" vertical="center" indent="1" shrinkToFit="1"/>
      <protection locked="0"/>
    </xf>
    <xf numFmtId="0" fontId="35" fillId="0" borderId="13" xfId="0" applyFont="1" applyBorder="1" applyAlignment="1" applyProtection="1">
      <alignment horizontal="left" vertical="center" indent="1" shrinkToFit="1"/>
      <protection locked="0"/>
    </xf>
    <xf numFmtId="0" fontId="22" fillId="2" borderId="0" xfId="0" applyFont="1" applyFill="1" applyAlignment="1" applyProtection="1">
      <alignment horizontal="center" vertical="center" shrinkToFit="1"/>
      <protection hidden="1"/>
    </xf>
    <xf numFmtId="0" fontId="28" fillId="2" borderId="0" xfId="0" applyFont="1" applyFill="1" applyAlignment="1" applyProtection="1">
      <alignment vertical="center" shrinkToFit="1"/>
      <protection hidden="1"/>
    </xf>
    <xf numFmtId="0" fontId="22" fillId="0" borderId="0" xfId="0" applyFont="1" applyAlignment="1" applyProtection="1">
      <alignment horizontal="left" vertical="center" shrinkToFit="1"/>
      <protection hidden="1"/>
    </xf>
    <xf numFmtId="0" fontId="31" fillId="0" borderId="16" xfId="0" applyFont="1" applyBorder="1" applyAlignment="1" applyProtection="1">
      <alignment horizontal="left" vertical="center" shrinkToFit="1"/>
      <protection locked="0"/>
    </xf>
    <xf numFmtId="0" fontId="31" fillId="0" borderId="16" xfId="0" applyFont="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22" fillId="0" borderId="19" xfId="0" applyFont="1" applyBorder="1" applyAlignment="1" applyProtection="1">
      <alignment horizontal="center" vertical="center"/>
      <protection locked="0"/>
    </xf>
    <xf numFmtId="0" fontId="35" fillId="3" borderId="12" xfId="0" applyFont="1" applyFill="1" applyBorder="1" applyAlignment="1" applyProtection="1">
      <alignment horizontal="left" vertical="center" indent="1" shrinkToFit="1"/>
      <protection locked="0"/>
    </xf>
    <xf numFmtId="0" fontId="35" fillId="3" borderId="16" xfId="0" applyFont="1" applyFill="1" applyBorder="1" applyAlignment="1" applyProtection="1">
      <alignment horizontal="left" vertical="center" indent="1" shrinkToFit="1"/>
      <protection locked="0"/>
    </xf>
    <xf numFmtId="0" fontId="35" fillId="3" borderId="13" xfId="0" applyFont="1" applyFill="1" applyBorder="1" applyAlignment="1" applyProtection="1">
      <alignment horizontal="left" vertical="center" indent="1" shrinkToFit="1"/>
      <protection locked="0"/>
    </xf>
    <xf numFmtId="0" fontId="31" fillId="0" borderId="16" xfId="0" applyFont="1" applyBorder="1" applyProtection="1">
      <alignment vertical="center"/>
      <protection hidden="1"/>
    </xf>
    <xf numFmtId="0" fontId="31" fillId="7" borderId="12" xfId="0" applyFont="1" applyFill="1" applyBorder="1" applyAlignment="1" applyProtection="1">
      <alignment horizontal="left" vertical="center"/>
      <protection hidden="1"/>
    </xf>
    <xf numFmtId="0" fontId="31" fillId="7" borderId="16" xfId="0" applyFont="1" applyFill="1" applyBorder="1" applyAlignment="1" applyProtection="1">
      <alignment horizontal="left" vertical="center"/>
      <protection hidden="1"/>
    </xf>
    <xf numFmtId="0" fontId="31" fillId="7" borderId="13" xfId="0" applyFont="1" applyFill="1" applyBorder="1" applyAlignment="1" applyProtection="1">
      <alignment horizontal="left" vertical="center"/>
      <protection hidden="1"/>
    </xf>
    <xf numFmtId="0" fontId="31" fillId="9" borderId="19" xfId="0" applyFont="1" applyFill="1" applyBorder="1" applyAlignment="1" applyProtection="1">
      <alignment horizontal="center" vertical="center"/>
      <protection hidden="1"/>
    </xf>
    <xf numFmtId="0" fontId="31" fillId="0" borderId="12"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3" xfId="0" applyFont="1" applyBorder="1" applyProtection="1">
      <alignment vertical="center"/>
      <protection hidden="1"/>
    </xf>
    <xf numFmtId="0" fontId="31" fillId="6" borderId="12" xfId="0" applyFont="1" applyFill="1" applyBorder="1" applyAlignment="1" applyProtection="1">
      <alignment vertical="center" shrinkToFit="1"/>
      <protection hidden="1"/>
    </xf>
    <xf numFmtId="0" fontId="31" fillId="6" borderId="16" xfId="0" applyFont="1" applyFill="1" applyBorder="1" applyAlignment="1" applyProtection="1">
      <alignment vertical="center" shrinkToFit="1"/>
      <protection hidden="1"/>
    </xf>
    <xf numFmtId="0" fontId="31" fillId="6" borderId="13" xfId="0" applyFont="1" applyFill="1" applyBorder="1" applyAlignment="1" applyProtection="1">
      <alignment vertical="center" shrinkToFit="1"/>
      <protection hidden="1"/>
    </xf>
    <xf numFmtId="0" fontId="28" fillId="3" borderId="12" xfId="0" applyFont="1" applyFill="1" applyBorder="1" applyAlignment="1" applyProtection="1">
      <alignment horizontal="left" vertical="center" indent="4" shrinkToFit="1"/>
      <protection hidden="1"/>
    </xf>
    <xf numFmtId="0" fontId="28" fillId="3" borderId="16" xfId="0" applyFont="1" applyFill="1" applyBorder="1" applyAlignment="1" applyProtection="1">
      <alignment horizontal="left" vertical="center" indent="4" shrinkToFit="1"/>
      <protection hidden="1"/>
    </xf>
    <xf numFmtId="0" fontId="28" fillId="3" borderId="13" xfId="0" applyFont="1" applyFill="1" applyBorder="1" applyAlignment="1" applyProtection="1">
      <alignment horizontal="left" vertical="center" indent="4" shrinkToFit="1"/>
      <protection hidden="1"/>
    </xf>
    <xf numFmtId="0" fontId="31" fillId="6" borderId="17" xfId="0" applyFont="1" applyFill="1" applyBorder="1" applyAlignment="1" applyProtection="1">
      <alignment vertical="center" shrinkToFit="1"/>
      <protection hidden="1"/>
    </xf>
    <xf numFmtId="0" fontId="31" fillId="6" borderId="10" xfId="0" applyFont="1" applyFill="1" applyBorder="1" applyAlignment="1" applyProtection="1">
      <alignment vertical="center" shrinkToFit="1"/>
      <protection hidden="1"/>
    </xf>
    <xf numFmtId="0" fontId="31" fillId="6" borderId="50" xfId="0" applyFont="1" applyFill="1" applyBorder="1" applyAlignment="1" applyProtection="1">
      <alignment vertical="center" shrinkToFit="1"/>
      <protection hidden="1"/>
    </xf>
    <xf numFmtId="0" fontId="35" fillId="3" borderId="10" xfId="0" applyFont="1" applyFill="1" applyBorder="1" applyAlignment="1" applyProtection="1">
      <alignment horizontal="left" vertical="center" indent="4" shrinkToFit="1"/>
      <protection hidden="1"/>
    </xf>
    <xf numFmtId="0" fontId="35" fillId="3" borderId="50" xfId="0" applyFont="1" applyFill="1" applyBorder="1" applyAlignment="1" applyProtection="1">
      <alignment horizontal="left" vertical="center" indent="4" shrinkToFit="1"/>
      <protection hidden="1"/>
    </xf>
    <xf numFmtId="38" fontId="36" fillId="0" borderId="12" xfId="87" applyFont="1" applyFill="1" applyBorder="1" applyAlignment="1" applyProtection="1">
      <alignment horizontal="center" vertical="center" shrinkToFit="1"/>
      <protection hidden="1"/>
    </xf>
    <xf numFmtId="38" fontId="36" fillId="0" borderId="16" xfId="87" applyFont="1" applyFill="1" applyBorder="1" applyAlignment="1" applyProtection="1">
      <alignment horizontal="center" vertical="center" shrinkToFit="1"/>
      <protection hidden="1"/>
    </xf>
    <xf numFmtId="38" fontId="36" fillId="0" borderId="13" xfId="87" applyFont="1" applyFill="1" applyBorder="1" applyAlignment="1" applyProtection="1">
      <alignment horizontal="center" vertical="center" shrinkToFit="1"/>
      <protection hidden="1"/>
    </xf>
    <xf numFmtId="0" fontId="31" fillId="0" borderId="20" xfId="0" applyFont="1" applyBorder="1" applyAlignment="1" applyProtection="1">
      <alignment vertical="center" shrinkToFit="1"/>
      <protection hidden="1"/>
    </xf>
    <xf numFmtId="0" fontId="27" fillId="0" borderId="0" xfId="0" applyFont="1" applyAlignment="1" applyProtection="1">
      <alignment horizontal="left" vertical="center" wrapText="1"/>
      <protection hidden="1"/>
    </xf>
    <xf numFmtId="49" fontId="22" fillId="3" borderId="16" xfId="0" applyNumberFormat="1" applyFont="1" applyFill="1" applyBorder="1" applyAlignment="1" applyProtection="1">
      <alignment horizontal="center" vertical="center" shrinkToFit="1"/>
      <protection hidden="1"/>
    </xf>
    <xf numFmtId="0" fontId="22" fillId="3" borderId="16" xfId="0" applyFont="1" applyFill="1" applyBorder="1" applyAlignment="1" applyProtection="1">
      <alignment horizontal="center" vertical="center" shrinkToFit="1"/>
      <protection hidden="1"/>
    </xf>
    <xf numFmtId="49" fontId="22" fillId="3" borderId="16" xfId="0" applyNumberFormat="1" applyFont="1" applyFill="1" applyBorder="1" applyAlignment="1" applyProtection="1">
      <alignment vertical="center" shrinkToFit="1"/>
      <protection hidden="1"/>
    </xf>
    <xf numFmtId="49" fontId="22" fillId="3" borderId="13" xfId="0" applyNumberFormat="1" applyFont="1" applyFill="1" applyBorder="1" applyAlignment="1" applyProtection="1">
      <alignment vertical="center" shrinkToFit="1"/>
      <protection hidden="1"/>
    </xf>
    <xf numFmtId="49" fontId="22" fillId="2" borderId="0" xfId="0" applyNumberFormat="1" applyFont="1" applyFill="1" applyAlignment="1" applyProtection="1">
      <alignment horizontal="center"/>
      <protection hidden="1"/>
    </xf>
    <xf numFmtId="0" fontId="22" fillId="0" borderId="0" xfId="0" applyFont="1" applyAlignment="1" applyProtection="1">
      <alignment shrinkToFit="1"/>
      <protection hidden="1"/>
    </xf>
    <xf numFmtId="0" fontId="22" fillId="0" borderId="0" xfId="0" applyFont="1" applyAlignment="1" applyProtection="1">
      <alignment vertical="center" shrinkToFit="1"/>
      <protection hidden="1"/>
    </xf>
    <xf numFmtId="0" fontId="28" fillId="0" borderId="0" xfId="0" applyFont="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0" fontId="28" fillId="0" borderId="0" xfId="0" applyFont="1" applyAlignment="1" applyProtection="1">
      <alignment horizontal="center" vertical="center"/>
      <protection hidden="1"/>
    </xf>
  </cellXfs>
  <cellStyles count="99">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8" xr:uid="{C0484F43-A9CB-4BA4-BE1D-E0068814FE2A}"/>
    <cellStyle name="標準_新築・既築" xfId="85" xr:uid="{00000000-0005-0000-0000-000059000000}"/>
  </cellStyles>
  <dxfs count="10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0000"/>
        </patternFill>
      </fill>
    </dxf>
    <dxf>
      <fill>
        <patternFill>
          <bgColor rgb="FFFF000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66"/>
      <color rgb="FF99CCFF"/>
      <color rgb="FF66CCFF"/>
      <color rgb="FFCCFF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241300</xdr:colOff>
          <xdr:row>3</xdr:row>
          <xdr:rowOff>44450</xdr:rowOff>
        </xdr:from>
        <xdr:to>
          <xdr:col>8</xdr:col>
          <xdr:colOff>190500</xdr:colOff>
          <xdr:row>4</xdr:row>
          <xdr:rowOff>76200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・「交付決定通知書」に記載された交付決定番号を入力してください。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00000000-0008-0000-0200-000029000000}"/>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00000000-0008-0000-0200-00002A000000}"/>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00000000-0008-0000-0200-00002B000000}"/>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00000000-0008-0000-0200-00002C000000}"/>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17463</xdr:colOff>
      <xdr:row>19</xdr:row>
      <xdr:rowOff>25922</xdr:rowOff>
    </xdr:from>
    <xdr:ext cx="9360000" cy="5094664"/>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841827" y="6883922"/>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233503</xdr:colOff>
      <xdr:row>30</xdr:row>
      <xdr:rowOff>762000</xdr:rowOff>
    </xdr:from>
    <xdr:ext cx="9360000"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420558" y="1288472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27534</xdr:colOff>
      <xdr:row>12</xdr:row>
      <xdr:rowOff>202276</xdr:rowOff>
    </xdr:from>
    <xdr:ext cx="9360000" cy="1284830"/>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4851898" y="4663440"/>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16</xdr:row>
      <xdr:rowOff>72554</xdr:rowOff>
    </xdr:from>
    <xdr:ext cx="6480000"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18</xdr:row>
      <xdr:rowOff>232832</xdr:rowOff>
    </xdr:from>
    <xdr:to>
      <xdr:col>41</xdr:col>
      <xdr:colOff>22436</xdr:colOff>
      <xdr:row>19</xdr:row>
      <xdr:rowOff>216460</xdr:rowOff>
    </xdr:to>
    <xdr:pic>
      <xdr:nvPicPr>
        <xdr:cNvPr id="17" name="図 16">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207818</xdr:colOff>
      <xdr:row>46</xdr:row>
      <xdr:rowOff>461818</xdr:rowOff>
    </xdr:from>
    <xdr:ext cx="9620783" cy="740005"/>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063008" y="21128528"/>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・取付等工事費の合計を直接入力してください。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00000000-0008-0000-0600-00000C000000}"/>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85937</xdr:colOff>
      <xdr:row>30</xdr:row>
      <xdr:rowOff>53340</xdr:rowOff>
    </xdr:from>
    <xdr:ext cx="5400000" cy="962658"/>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9694757" y="9372600"/>
          <a:ext cx="5400000" cy="96265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topLeftCell="A121" workbookViewId="0">
      <selection activeCell="A121" sqref="A1:XFD1048576"/>
    </sheetView>
  </sheetViews>
  <sheetFormatPr defaultColWidth="9" defaultRowHeight="13" x14ac:dyDescent="0.2"/>
  <cols>
    <col min="1" max="16384" width="9" style="291"/>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28A69-D056-4215-BD3D-F12D3C786DC0}">
  <sheetPr>
    <tabColor rgb="FFFDCBFC"/>
  </sheetPr>
  <dimension ref="B1:H19"/>
  <sheetViews>
    <sheetView showGridLines="0" zoomScale="90" zoomScaleNormal="90" workbookViewId="0">
      <selection activeCell="H5" sqref="H5"/>
    </sheetView>
  </sheetViews>
  <sheetFormatPr defaultColWidth="9.6328125" defaultRowHeight="13" x14ac:dyDescent="0.2"/>
  <cols>
    <col min="1" max="1" width="2.54296875" style="390" customWidth="1"/>
    <col min="2" max="2" width="7.7265625" style="390" customWidth="1"/>
    <col min="3" max="3" width="28" style="390" customWidth="1"/>
    <col min="4" max="6" width="9.6328125" style="390"/>
    <col min="7" max="7" width="63.1796875" style="390" customWidth="1"/>
    <col min="8" max="16384" width="9.6328125" style="390"/>
  </cols>
  <sheetData>
    <row r="1" spans="2:8" ht="32.5" customHeight="1" x14ac:dyDescent="0.2">
      <c r="B1" s="411" t="s">
        <v>208</v>
      </c>
      <c r="C1" s="411"/>
      <c r="D1" s="411"/>
      <c r="E1" s="411"/>
      <c r="F1" s="411"/>
      <c r="G1" s="411"/>
      <c r="H1" s="411"/>
    </row>
    <row r="2" spans="2:8" ht="32.5" customHeight="1" x14ac:dyDescent="0.2">
      <c r="C2" s="390" t="s">
        <v>209</v>
      </c>
    </row>
    <row r="3" spans="2:8" ht="25" customHeight="1" x14ac:dyDescent="0.2">
      <c r="B3" s="412" t="s">
        <v>210</v>
      </c>
      <c r="C3" s="412" t="s">
        <v>211</v>
      </c>
      <c r="D3" s="412" t="s">
        <v>212</v>
      </c>
      <c r="E3" s="412" t="s">
        <v>213</v>
      </c>
      <c r="F3" s="412" t="s">
        <v>214</v>
      </c>
      <c r="G3" s="415" t="s">
        <v>215</v>
      </c>
      <c r="H3" s="417" t="s">
        <v>216</v>
      </c>
    </row>
    <row r="4" spans="2:8" ht="24.5" customHeight="1" x14ac:dyDescent="0.2">
      <c r="B4" s="413"/>
      <c r="C4" s="413"/>
      <c r="D4" s="413"/>
      <c r="E4" s="414"/>
      <c r="F4" s="414"/>
      <c r="G4" s="416"/>
      <c r="H4" s="418"/>
    </row>
    <row r="5" spans="2:8" ht="37" customHeight="1" x14ac:dyDescent="0.2">
      <c r="B5" s="391" t="s">
        <v>217</v>
      </c>
      <c r="C5" s="392" t="s">
        <v>218</v>
      </c>
      <c r="D5" s="393" t="s">
        <v>219</v>
      </c>
      <c r="E5" s="405" t="s">
        <v>220</v>
      </c>
      <c r="F5" s="394" t="s">
        <v>221</v>
      </c>
      <c r="G5" s="395" t="s">
        <v>222</v>
      </c>
      <c r="H5" s="396"/>
    </row>
    <row r="6" spans="2:8" ht="37" customHeight="1" x14ac:dyDescent="0.2">
      <c r="B6" s="397" t="s">
        <v>223</v>
      </c>
      <c r="C6" s="398" t="s">
        <v>224</v>
      </c>
      <c r="D6" s="399" t="s">
        <v>225</v>
      </c>
      <c r="E6" s="406"/>
      <c r="F6" s="400" t="s">
        <v>221</v>
      </c>
      <c r="G6" s="401" t="s">
        <v>226</v>
      </c>
      <c r="H6" s="401"/>
    </row>
    <row r="7" spans="2:8" ht="37" customHeight="1" x14ac:dyDescent="0.2">
      <c r="B7" s="397" t="s">
        <v>227</v>
      </c>
      <c r="C7" s="398" t="s">
        <v>228</v>
      </c>
      <c r="D7" s="399" t="s">
        <v>229</v>
      </c>
      <c r="E7" s="406"/>
      <c r="F7" s="400" t="s">
        <v>221</v>
      </c>
      <c r="G7" s="401" t="s">
        <v>230</v>
      </c>
      <c r="H7" s="401"/>
    </row>
    <row r="8" spans="2:8" ht="37" customHeight="1" x14ac:dyDescent="0.2">
      <c r="B8" s="397" t="s">
        <v>231</v>
      </c>
      <c r="C8" s="398" t="s">
        <v>232</v>
      </c>
      <c r="D8" s="399" t="s">
        <v>233</v>
      </c>
      <c r="E8" s="407"/>
      <c r="F8" s="400" t="s">
        <v>221</v>
      </c>
      <c r="G8" s="401" t="s">
        <v>234</v>
      </c>
      <c r="H8" s="401"/>
    </row>
    <row r="9" spans="2:8" ht="37" customHeight="1" x14ac:dyDescent="0.2">
      <c r="B9" s="397" t="s">
        <v>235</v>
      </c>
      <c r="C9" s="398" t="s">
        <v>236</v>
      </c>
      <c r="D9" s="399" t="s">
        <v>237</v>
      </c>
      <c r="E9" s="408" t="s">
        <v>238</v>
      </c>
      <c r="F9" s="400" t="s">
        <v>221</v>
      </c>
      <c r="G9" s="401" t="s">
        <v>239</v>
      </c>
      <c r="H9" s="401"/>
    </row>
    <row r="10" spans="2:8" ht="37" customHeight="1" x14ac:dyDescent="0.2">
      <c r="B10" s="397" t="s">
        <v>240</v>
      </c>
      <c r="C10" s="398" t="s">
        <v>241</v>
      </c>
      <c r="D10" s="399" t="s">
        <v>242</v>
      </c>
      <c r="E10" s="406"/>
      <c r="F10" s="400" t="s">
        <v>243</v>
      </c>
      <c r="G10" s="402" t="s">
        <v>244</v>
      </c>
      <c r="H10" s="401"/>
    </row>
    <row r="11" spans="2:8" ht="37" customHeight="1" x14ac:dyDescent="0.2">
      <c r="B11" s="397" t="s">
        <v>245</v>
      </c>
      <c r="C11" s="398" t="s">
        <v>246</v>
      </c>
      <c r="D11" s="399" t="s">
        <v>242</v>
      </c>
      <c r="E11" s="406"/>
      <c r="F11" s="400" t="s">
        <v>221</v>
      </c>
      <c r="G11" s="401" t="s">
        <v>247</v>
      </c>
      <c r="H11" s="401"/>
    </row>
    <row r="12" spans="2:8" ht="37" customHeight="1" x14ac:dyDescent="0.2">
      <c r="B12" s="403" t="s">
        <v>248</v>
      </c>
      <c r="C12" s="398" t="s">
        <v>249</v>
      </c>
      <c r="D12" s="399" t="s">
        <v>242</v>
      </c>
      <c r="E12" s="409"/>
      <c r="F12" s="400" t="s">
        <v>221</v>
      </c>
      <c r="G12" s="402" t="s">
        <v>250</v>
      </c>
      <c r="H12" s="401"/>
    </row>
    <row r="13" spans="2:8" ht="37" customHeight="1" x14ac:dyDescent="0.2">
      <c r="B13" s="397" t="s">
        <v>251</v>
      </c>
      <c r="C13" s="398" t="s">
        <v>252</v>
      </c>
      <c r="D13" s="399" t="s">
        <v>253</v>
      </c>
      <c r="E13" s="404" t="s">
        <v>254</v>
      </c>
      <c r="F13" s="400" t="s">
        <v>221</v>
      </c>
      <c r="G13" s="402" t="s">
        <v>255</v>
      </c>
      <c r="H13" s="401"/>
    </row>
    <row r="14" spans="2:8" ht="16.75" customHeight="1" x14ac:dyDescent="0.2"/>
    <row r="15" spans="2:8" ht="21" customHeight="1" x14ac:dyDescent="0.2">
      <c r="B15" s="410" t="s">
        <v>256</v>
      </c>
      <c r="C15" s="410"/>
      <c r="D15" s="410"/>
      <c r="E15" s="410"/>
      <c r="F15" s="410"/>
      <c r="G15" s="410"/>
      <c r="H15" s="410"/>
    </row>
    <row r="16" spans="2:8" ht="37" customHeight="1" x14ac:dyDescent="0.2"/>
    <row r="17" ht="37" customHeight="1" x14ac:dyDescent="0.2"/>
    <row r="18" ht="37" customHeight="1" x14ac:dyDescent="0.2"/>
    <row r="19" ht="37" customHeight="1" x14ac:dyDescent="0.2"/>
  </sheetData>
  <mergeCells count="11">
    <mergeCell ref="E5:E8"/>
    <mergeCell ref="E9:E12"/>
    <mergeCell ref="B15:H15"/>
    <mergeCell ref="B1:H1"/>
    <mergeCell ref="B3:B4"/>
    <mergeCell ref="C3:C4"/>
    <mergeCell ref="D3:D4"/>
    <mergeCell ref="E3:E4"/>
    <mergeCell ref="F3:F4"/>
    <mergeCell ref="G3:G4"/>
    <mergeCell ref="H3:H4"/>
  </mergeCells>
  <phoneticPr fontId="53"/>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7</xdr:col>
                    <xdr:colOff>241300</xdr:colOff>
                    <xdr:row>3</xdr:row>
                    <xdr:rowOff>44450</xdr:rowOff>
                  </from>
                  <to>
                    <xdr:col>8</xdr:col>
                    <xdr:colOff>190500</xdr:colOff>
                    <xdr:row>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85" zoomScaleNormal="100" zoomScaleSheetLayoutView="85" workbookViewId="0">
      <selection activeCell="BL2" sqref="BL2:CL2"/>
    </sheetView>
  </sheetViews>
  <sheetFormatPr defaultColWidth="1.36328125" defaultRowHeight="18" customHeight="1" x14ac:dyDescent="0.2"/>
  <cols>
    <col min="1" max="4" width="1.36328125" style="43" customWidth="1"/>
    <col min="5" max="6" width="1.36328125" style="50" customWidth="1"/>
    <col min="7" max="8" width="1.36328125" style="52"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68" customFormat="1" ht="19.5" customHeight="1" x14ac:dyDescent="0.2">
      <c r="A2" s="48" t="s">
        <v>190</v>
      </c>
      <c r="C2" s="48"/>
      <c r="D2" s="48"/>
      <c r="E2" s="166"/>
      <c r="F2" s="166"/>
      <c r="G2" s="169"/>
      <c r="H2" s="169"/>
      <c r="I2" s="48"/>
      <c r="J2" s="167"/>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47" t="s">
        <v>84</v>
      </c>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170"/>
      <c r="CN2" s="170"/>
    </row>
    <row r="3" spans="1:93" s="168" customFormat="1" ht="20.25" customHeight="1" x14ac:dyDescent="0.2">
      <c r="C3" s="48"/>
      <c r="D3" s="48"/>
      <c r="E3" s="166"/>
      <c r="F3" s="166"/>
      <c r="G3" s="169"/>
      <c r="H3" s="169"/>
      <c r="I3" s="48"/>
      <c r="J3" s="167"/>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287" t="s">
        <v>140</v>
      </c>
      <c r="BL3" s="425" t="str">
        <f>BD15&amp;""</f>
        <v/>
      </c>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row>
    <row r="4" spans="1:93" s="168" customFormat="1" ht="9.75" customHeight="1" x14ac:dyDescent="0.2">
      <c r="C4" s="48"/>
      <c r="D4" s="48"/>
      <c r="E4" s="166"/>
      <c r="F4" s="166"/>
      <c r="G4" s="169"/>
      <c r="H4" s="169"/>
      <c r="I4" s="48"/>
      <c r="J4" s="167"/>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68" customFormat="1" ht="18" customHeight="1" x14ac:dyDescent="0.2">
      <c r="A5" s="48"/>
      <c r="B5" s="48"/>
      <c r="C5" s="48"/>
      <c r="D5" s="48"/>
      <c r="E5" s="166"/>
      <c r="F5" s="166"/>
      <c r="G5" s="169"/>
      <c r="H5" s="169"/>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508" t="s">
        <v>153</v>
      </c>
      <c r="BS5" s="508"/>
      <c r="BT5" s="508"/>
      <c r="BU5" s="508"/>
      <c r="BV5" s="509"/>
      <c r="BW5" s="509"/>
      <c r="BX5" s="509"/>
      <c r="BY5" s="508" t="s">
        <v>9</v>
      </c>
      <c r="BZ5" s="508"/>
      <c r="CA5" s="509"/>
      <c r="CB5" s="509"/>
      <c r="CC5" s="509"/>
      <c r="CD5" s="509"/>
      <c r="CE5" s="509"/>
      <c r="CF5" s="508" t="s">
        <v>10</v>
      </c>
      <c r="CG5" s="508"/>
      <c r="CH5" s="509"/>
      <c r="CI5" s="509"/>
      <c r="CJ5" s="509"/>
      <c r="CK5" s="509"/>
      <c r="CL5" s="509"/>
      <c r="CM5" s="508" t="s">
        <v>11</v>
      </c>
      <c r="CN5" s="508"/>
      <c r="CO5" s="171"/>
    </row>
    <row r="6" spans="1:93" s="168" customFormat="1" ht="18" customHeight="1" x14ac:dyDescent="0.2">
      <c r="A6" s="172"/>
      <c r="B6" s="172"/>
      <c r="C6" s="48"/>
      <c r="D6" s="48"/>
      <c r="E6" s="166"/>
      <c r="F6" s="166"/>
      <c r="G6" s="169"/>
      <c r="H6" s="169"/>
      <c r="I6" s="48"/>
      <c r="J6" s="48"/>
      <c r="K6" s="48"/>
      <c r="L6" s="48"/>
      <c r="M6" s="48"/>
      <c r="N6" s="48"/>
      <c r="O6" s="48"/>
      <c r="P6" s="48"/>
      <c r="Q6" s="48"/>
      <c r="R6" s="48"/>
      <c r="S6" s="48"/>
      <c r="T6" s="48"/>
      <c r="U6" s="48"/>
      <c r="V6" s="48"/>
      <c r="W6" s="48"/>
      <c r="X6" s="48"/>
      <c r="Y6" s="48"/>
      <c r="Z6" s="48"/>
      <c r="AA6" s="48"/>
      <c r="AB6" s="48"/>
      <c r="AC6" s="48"/>
      <c r="AD6" s="48"/>
      <c r="AE6" s="48"/>
      <c r="AF6" s="48"/>
      <c r="AG6" s="48"/>
      <c r="AH6" s="48"/>
      <c r="AJ6" s="166"/>
      <c r="AK6" s="166"/>
      <c r="AL6" s="48"/>
      <c r="AM6" s="48"/>
      <c r="AN6" s="48"/>
      <c r="AO6" s="48"/>
      <c r="AP6" s="48"/>
      <c r="AQ6" s="48"/>
      <c r="AR6" s="48"/>
      <c r="BK6" s="48"/>
      <c r="BL6" s="48"/>
      <c r="BM6" s="48"/>
      <c r="BN6" s="166"/>
      <c r="BO6" s="166"/>
      <c r="BP6" s="166"/>
      <c r="BQ6" s="166"/>
      <c r="BR6" s="113"/>
      <c r="BS6" s="113"/>
      <c r="BT6" s="113"/>
      <c r="BU6" s="113"/>
      <c r="BV6" s="113"/>
      <c r="BW6" s="113"/>
      <c r="BX6" s="113"/>
      <c r="BY6" s="113"/>
      <c r="BZ6" s="113"/>
      <c r="CA6" s="113"/>
      <c r="CB6" s="113"/>
      <c r="CC6" s="113"/>
      <c r="CD6" s="113"/>
      <c r="CE6" s="113"/>
      <c r="CF6" s="113"/>
      <c r="CG6" s="113"/>
      <c r="CH6" s="113"/>
      <c r="CI6" s="113"/>
      <c r="CJ6" s="113"/>
      <c r="CK6" s="113"/>
      <c r="CL6" s="113"/>
      <c r="CO6" s="171"/>
    </row>
    <row r="7" spans="1:93" s="168" customFormat="1" ht="18" customHeight="1" x14ac:dyDescent="0.2">
      <c r="A7" s="173" t="s">
        <v>90</v>
      </c>
      <c r="B7" s="173"/>
      <c r="C7" s="174"/>
      <c r="D7" s="174"/>
      <c r="E7" s="174"/>
      <c r="F7" s="174"/>
      <c r="G7" s="174"/>
      <c r="H7" s="174"/>
      <c r="I7" s="174"/>
      <c r="J7" s="175"/>
      <c r="K7" s="48"/>
      <c r="L7" s="48"/>
      <c r="M7" s="48"/>
      <c r="N7" s="48"/>
      <c r="O7" s="48"/>
      <c r="P7" s="48"/>
      <c r="Q7" s="48"/>
      <c r="R7" s="48"/>
      <c r="S7" s="48"/>
      <c r="T7" s="48"/>
      <c r="U7" s="48"/>
      <c r="V7" s="48"/>
      <c r="W7" s="48"/>
      <c r="X7" s="48"/>
      <c r="Y7" s="48"/>
      <c r="Z7" s="48"/>
      <c r="AA7" s="48"/>
      <c r="AB7" s="48"/>
      <c r="AC7" s="48"/>
      <c r="AD7" s="48"/>
      <c r="AE7" s="48"/>
      <c r="AF7" s="48"/>
      <c r="AG7" s="48"/>
      <c r="AH7" s="48"/>
      <c r="AI7" s="167"/>
      <c r="AJ7" s="48"/>
      <c r="AK7" s="48"/>
      <c r="AL7" s="48"/>
      <c r="AM7" s="48"/>
      <c r="AN7" s="48"/>
      <c r="AO7" s="48"/>
      <c r="AP7" s="48"/>
      <c r="AQ7" s="48"/>
      <c r="AR7" s="48"/>
    </row>
    <row r="8" spans="1:93" s="168" customFormat="1" ht="18" customHeight="1" x14ac:dyDescent="0.2">
      <c r="A8" s="48" t="s">
        <v>258</v>
      </c>
      <c r="B8" s="48"/>
      <c r="C8" s="48"/>
      <c r="D8" s="176"/>
      <c r="E8" s="176"/>
      <c r="F8" s="176"/>
      <c r="G8" s="176"/>
      <c r="H8" s="176"/>
      <c r="I8" s="176"/>
      <c r="J8" s="176"/>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68" customFormat="1" ht="15" customHeight="1" x14ac:dyDescent="0.2">
      <c r="A9" s="177"/>
      <c r="B9" s="177"/>
      <c r="C9" s="177"/>
      <c r="D9" s="177"/>
      <c r="E9" s="177"/>
      <c r="F9" s="177"/>
      <c r="G9" s="177"/>
      <c r="H9" s="177"/>
      <c r="I9" s="177"/>
      <c r="J9" s="177"/>
      <c r="T9" s="177"/>
      <c r="AD9" s="177"/>
      <c r="AE9" s="177"/>
      <c r="AF9" s="177"/>
      <c r="AG9" s="177"/>
      <c r="AH9" s="177"/>
      <c r="AI9" s="177"/>
      <c r="AJ9" s="177"/>
      <c r="AK9" s="177"/>
      <c r="AL9" s="177"/>
      <c r="AM9" s="177"/>
      <c r="AN9" s="177"/>
      <c r="AO9" s="177"/>
      <c r="AP9" s="177"/>
      <c r="AQ9" s="177"/>
      <c r="AR9" s="177"/>
    </row>
    <row r="10" spans="1:93" s="168" customFormat="1" ht="15" customHeight="1" x14ac:dyDescent="0.2">
      <c r="A10" s="177"/>
      <c r="B10" s="177"/>
      <c r="C10" s="177"/>
      <c r="D10" s="177"/>
      <c r="E10" s="177"/>
      <c r="F10" s="177"/>
      <c r="G10" s="177"/>
      <c r="H10" s="177"/>
      <c r="I10" s="177"/>
      <c r="J10" s="177"/>
      <c r="T10" s="177"/>
      <c r="AD10" s="177"/>
      <c r="AE10" s="177"/>
      <c r="AF10" s="177"/>
      <c r="AG10" s="177"/>
      <c r="AH10" s="177"/>
      <c r="AI10" s="177"/>
      <c r="AJ10" s="177"/>
      <c r="AK10" s="177"/>
      <c r="AL10" s="177"/>
      <c r="AM10" s="177"/>
      <c r="AN10" s="177"/>
      <c r="AO10" s="177"/>
      <c r="AP10" s="177"/>
      <c r="AQ10" s="177"/>
      <c r="AR10" s="177"/>
    </row>
    <row r="11" spans="1:93" ht="21" customHeight="1" x14ac:dyDescent="0.2">
      <c r="A11" s="178"/>
      <c r="B11" s="178"/>
      <c r="C11" s="178"/>
      <c r="D11" s="178"/>
      <c r="G11" s="179"/>
      <c r="H11" s="179"/>
      <c r="T11" s="57"/>
      <c r="U11" s="57"/>
      <c r="V11" s="57"/>
      <c r="W11" s="57"/>
      <c r="X11" s="180"/>
      <c r="Y11" s="180"/>
      <c r="Z11" s="180"/>
      <c r="AA11" s="180"/>
      <c r="AB11" s="180"/>
      <c r="AC11" s="180"/>
      <c r="AD11" s="180"/>
      <c r="AE11" s="180"/>
      <c r="AF11" s="180"/>
      <c r="AG11" s="180"/>
      <c r="AH11" s="180"/>
      <c r="AI11" s="180"/>
      <c r="AJ11" s="472" t="s">
        <v>95</v>
      </c>
      <c r="AK11" s="472"/>
      <c r="AL11" s="472"/>
      <c r="AM11" s="472"/>
      <c r="AN11" s="472"/>
      <c r="AO11" s="472"/>
      <c r="AP11" s="472"/>
      <c r="AQ11" s="472"/>
      <c r="AR11" s="472"/>
      <c r="AS11" s="180"/>
      <c r="AT11" s="474" t="s">
        <v>16</v>
      </c>
      <c r="AU11" s="474"/>
      <c r="AV11" s="474"/>
      <c r="AW11" s="474"/>
      <c r="AX11" s="474"/>
      <c r="AY11" s="474"/>
      <c r="AZ11" s="474"/>
      <c r="BA11" s="474"/>
      <c r="BB11" s="474"/>
      <c r="BC11" s="474"/>
      <c r="BD11" s="493"/>
      <c r="BE11" s="493"/>
      <c r="BF11" s="493"/>
      <c r="BG11" s="493"/>
      <c r="BH11" s="493"/>
      <c r="BI11" s="494" t="s">
        <v>27</v>
      </c>
      <c r="BJ11" s="494"/>
      <c r="BK11" s="493"/>
      <c r="BL11" s="493"/>
      <c r="BM11" s="493"/>
      <c r="BN11" s="493"/>
      <c r="BO11" s="493"/>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1"/>
      <c r="B12" s="181"/>
      <c r="C12" s="181"/>
      <c r="D12" s="181"/>
      <c r="G12" s="179"/>
      <c r="H12" s="179"/>
      <c r="T12" s="182"/>
      <c r="U12" s="182"/>
      <c r="V12" s="182"/>
      <c r="W12" s="182"/>
      <c r="X12" s="180"/>
      <c r="Y12" s="180"/>
      <c r="Z12" s="180"/>
      <c r="AA12" s="180"/>
      <c r="AB12" s="180"/>
      <c r="AC12" s="180"/>
      <c r="AD12" s="180"/>
      <c r="AE12" s="180"/>
      <c r="AF12" s="180"/>
      <c r="AG12" s="180"/>
      <c r="AH12" s="180"/>
      <c r="AI12" s="180"/>
      <c r="AJ12" s="180"/>
      <c r="AK12" s="180"/>
      <c r="AL12" s="180"/>
      <c r="AM12" s="180"/>
      <c r="AN12" s="180"/>
      <c r="AO12" s="180"/>
      <c r="AP12" s="180"/>
      <c r="AQ12" s="180"/>
      <c r="AR12" s="44"/>
      <c r="AT12" s="474" t="s">
        <v>17</v>
      </c>
      <c r="AU12" s="474"/>
      <c r="AV12" s="474"/>
      <c r="AW12" s="474"/>
      <c r="AX12" s="474"/>
      <c r="AY12" s="474"/>
      <c r="AZ12" s="474"/>
      <c r="BA12" s="474"/>
      <c r="BB12" s="474"/>
      <c r="BC12" s="474"/>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c r="CA12" s="510"/>
      <c r="CB12" s="510"/>
      <c r="CC12" s="510"/>
      <c r="CD12" s="510"/>
      <c r="CE12" s="510"/>
      <c r="CF12" s="510"/>
      <c r="CG12" s="510"/>
      <c r="CH12" s="510"/>
      <c r="CI12" s="510"/>
      <c r="CJ12" s="510"/>
      <c r="CK12" s="510"/>
      <c r="CL12" s="510"/>
      <c r="CM12" s="183"/>
      <c r="CN12" s="183"/>
      <c r="CO12" s="171"/>
    </row>
    <row r="13" spans="1:93" ht="41.25" customHeight="1" x14ac:dyDescent="0.25">
      <c r="A13" s="181"/>
      <c r="B13" s="181"/>
      <c r="C13" s="181"/>
      <c r="D13" s="181"/>
      <c r="G13" s="179"/>
      <c r="H13" s="179"/>
      <c r="T13" s="182"/>
      <c r="U13" s="182"/>
      <c r="V13" s="182"/>
      <c r="W13" s="182"/>
      <c r="X13" s="180"/>
      <c r="Y13" s="180"/>
      <c r="Z13" s="180"/>
      <c r="AA13" s="180"/>
      <c r="AB13" s="180"/>
      <c r="AC13" s="180"/>
      <c r="AD13" s="180"/>
      <c r="AE13" s="180"/>
      <c r="AF13" s="180"/>
      <c r="AG13" s="180"/>
      <c r="AH13" s="180"/>
      <c r="AI13" s="180"/>
      <c r="AJ13" s="180"/>
      <c r="AK13" s="180"/>
      <c r="AL13" s="180"/>
      <c r="AM13" s="180"/>
      <c r="AN13" s="180"/>
      <c r="AO13" s="180"/>
      <c r="AP13" s="180"/>
      <c r="AQ13" s="180"/>
      <c r="AR13" s="44"/>
      <c r="AT13" s="474"/>
      <c r="AU13" s="474"/>
      <c r="AV13" s="474"/>
      <c r="AW13" s="474"/>
      <c r="AX13" s="474"/>
      <c r="AY13" s="474"/>
      <c r="AZ13" s="474"/>
      <c r="BA13" s="474"/>
      <c r="BB13" s="474"/>
      <c r="BC13" s="474"/>
      <c r="BD13" s="495"/>
      <c r="BE13" s="495"/>
      <c r="BF13" s="495"/>
      <c r="BG13" s="495"/>
      <c r="BH13" s="495"/>
      <c r="BI13" s="495"/>
      <c r="BJ13" s="495"/>
      <c r="BK13" s="495"/>
      <c r="BL13" s="495"/>
      <c r="BM13" s="495"/>
      <c r="BN13" s="495"/>
      <c r="BO13" s="495"/>
      <c r="BP13" s="495"/>
      <c r="BQ13" s="495"/>
      <c r="BR13" s="495"/>
      <c r="BS13" s="495"/>
      <c r="BT13" s="495"/>
      <c r="BU13" s="495"/>
      <c r="BV13" s="495"/>
      <c r="BW13" s="495"/>
      <c r="BX13" s="495"/>
      <c r="BY13" s="495"/>
      <c r="BZ13" s="495"/>
      <c r="CA13" s="495"/>
      <c r="CB13" s="495"/>
      <c r="CC13" s="495"/>
      <c r="CD13" s="495"/>
      <c r="CE13" s="495"/>
      <c r="CF13" s="495"/>
      <c r="CG13" s="495"/>
      <c r="CH13" s="495"/>
      <c r="CI13" s="495"/>
      <c r="CJ13" s="495"/>
      <c r="CK13" s="495"/>
      <c r="CL13" s="495"/>
      <c r="CM13" s="183"/>
      <c r="CN13" s="183"/>
      <c r="CO13" s="171"/>
    </row>
    <row r="14" spans="1:93" ht="15" customHeight="1" x14ac:dyDescent="0.2">
      <c r="A14" s="181"/>
      <c r="B14" s="181"/>
      <c r="C14" s="181"/>
      <c r="D14" s="181"/>
      <c r="G14" s="179"/>
      <c r="H14" s="179"/>
      <c r="T14" s="182"/>
      <c r="U14" s="182"/>
      <c r="V14" s="182"/>
      <c r="W14" s="182"/>
      <c r="X14" s="180"/>
      <c r="Y14" s="180"/>
      <c r="Z14" s="180"/>
      <c r="AA14" s="180"/>
      <c r="AB14" s="180"/>
      <c r="AC14" s="180"/>
      <c r="AD14" s="180"/>
      <c r="AE14" s="180"/>
      <c r="AF14" s="180"/>
      <c r="AG14" s="180"/>
      <c r="AH14" s="180"/>
      <c r="AI14" s="180"/>
      <c r="AJ14" s="180"/>
      <c r="AK14" s="180"/>
      <c r="AL14" s="180"/>
      <c r="AM14" s="180"/>
      <c r="AN14" s="180"/>
      <c r="AO14" s="180"/>
      <c r="AP14" s="180"/>
      <c r="AQ14" s="180"/>
      <c r="AR14" s="44"/>
      <c r="AT14" s="511" t="s">
        <v>44</v>
      </c>
      <c r="AU14" s="511"/>
      <c r="AV14" s="511"/>
      <c r="AW14" s="511"/>
      <c r="AX14" s="511"/>
      <c r="AY14" s="511"/>
      <c r="AZ14" s="511"/>
      <c r="BA14" s="511"/>
      <c r="BB14" s="511"/>
      <c r="BC14" s="511"/>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c r="BZ14" s="512"/>
      <c r="CA14" s="512"/>
      <c r="CB14" s="512"/>
      <c r="CC14" s="512"/>
      <c r="CD14" s="512"/>
      <c r="CE14" s="512"/>
      <c r="CF14" s="512"/>
      <c r="CG14" s="512"/>
      <c r="CH14" s="512"/>
      <c r="CI14" s="512"/>
      <c r="CJ14" s="512"/>
      <c r="CK14" s="57"/>
      <c r="CL14" s="57"/>
      <c r="CM14" s="57"/>
      <c r="CN14" s="57"/>
    </row>
    <row r="15" spans="1:93" ht="33.75" customHeight="1" x14ac:dyDescent="0.2">
      <c r="A15" s="181"/>
      <c r="B15" s="181"/>
      <c r="C15" s="181"/>
      <c r="D15" s="181"/>
      <c r="G15" s="179"/>
      <c r="H15" s="179"/>
      <c r="T15" s="182"/>
      <c r="U15" s="182"/>
      <c r="V15" s="182"/>
      <c r="W15" s="182"/>
      <c r="X15" s="180"/>
      <c r="Y15" s="180"/>
      <c r="Z15" s="180"/>
      <c r="AA15" s="180"/>
      <c r="AB15" s="180"/>
      <c r="AC15" s="180"/>
      <c r="AD15" s="180"/>
      <c r="AE15" s="180"/>
      <c r="AF15" s="180"/>
      <c r="AG15" s="180"/>
      <c r="AH15" s="180"/>
      <c r="AI15" s="180"/>
      <c r="AJ15" s="180"/>
      <c r="AK15" s="180"/>
      <c r="AL15" s="180"/>
      <c r="AM15" s="180"/>
      <c r="AN15" s="180"/>
      <c r="AO15" s="180"/>
      <c r="AP15" s="180"/>
      <c r="AQ15" s="180"/>
      <c r="AR15" s="44"/>
      <c r="AT15" s="474" t="s">
        <v>18</v>
      </c>
      <c r="AU15" s="474"/>
      <c r="AV15" s="474"/>
      <c r="AW15" s="474"/>
      <c r="AX15" s="474"/>
      <c r="AY15" s="474"/>
      <c r="AZ15" s="474"/>
      <c r="BA15" s="474"/>
      <c r="BB15" s="474"/>
      <c r="BC15" s="474"/>
      <c r="BD15" s="476"/>
      <c r="BE15" s="476"/>
      <c r="BF15" s="476"/>
      <c r="BG15" s="476"/>
      <c r="BH15" s="476"/>
      <c r="BI15" s="476"/>
      <c r="BJ15" s="476"/>
      <c r="BK15" s="476"/>
      <c r="BL15" s="476"/>
      <c r="BM15" s="476"/>
      <c r="BN15" s="476"/>
      <c r="BO15" s="476"/>
      <c r="BP15" s="476"/>
      <c r="BQ15" s="476"/>
      <c r="BR15" s="476"/>
      <c r="BS15" s="476"/>
      <c r="BT15" s="476"/>
      <c r="BU15" s="476"/>
      <c r="BV15" s="476"/>
      <c r="BW15" s="476"/>
      <c r="BX15" s="476"/>
      <c r="BY15" s="476"/>
      <c r="BZ15" s="476"/>
      <c r="CA15" s="476"/>
      <c r="CB15" s="476"/>
      <c r="CC15" s="476"/>
      <c r="CD15" s="476"/>
      <c r="CE15" s="476"/>
      <c r="CF15" s="476"/>
      <c r="CG15" s="476"/>
      <c r="CH15" s="476"/>
      <c r="CI15" s="476"/>
      <c r="CJ15" s="476"/>
      <c r="CK15" s="478"/>
      <c r="CL15" s="478"/>
      <c r="CM15" s="478"/>
      <c r="CN15" s="478"/>
      <c r="CO15" s="171"/>
    </row>
    <row r="16" spans="1:93" ht="28" customHeight="1" x14ac:dyDescent="0.2">
      <c r="A16" s="178"/>
      <c r="B16" s="178"/>
      <c r="C16" s="178"/>
      <c r="D16" s="178"/>
      <c r="E16" s="178"/>
      <c r="F16" s="178"/>
      <c r="G16" s="178"/>
      <c r="H16" s="178"/>
      <c r="I16" s="178"/>
      <c r="J16" s="178"/>
      <c r="T16" s="178"/>
      <c r="AD16" s="178"/>
      <c r="AE16" s="178"/>
      <c r="AF16" s="178"/>
      <c r="AG16" s="178"/>
      <c r="AH16" s="178"/>
      <c r="AI16" s="178"/>
      <c r="AJ16" s="178"/>
      <c r="AK16" s="178"/>
      <c r="AL16" s="178"/>
      <c r="AM16" s="178"/>
      <c r="AN16" s="178"/>
      <c r="AO16" s="178"/>
      <c r="AP16" s="178"/>
      <c r="AQ16" s="178"/>
      <c r="AR16" s="178"/>
      <c r="BH16" s="498"/>
      <c r="BI16" s="498"/>
      <c r="BJ16" s="498"/>
      <c r="BK16" s="498"/>
      <c r="BL16" s="498"/>
      <c r="BM16" s="498"/>
      <c r="BN16" s="498"/>
      <c r="BO16" s="498"/>
      <c r="BP16" s="498"/>
      <c r="BQ16" s="498"/>
      <c r="BR16" s="498"/>
      <c r="BS16" s="498"/>
      <c r="BT16" s="498"/>
      <c r="BU16" s="498"/>
      <c r="BV16" s="498"/>
      <c r="BW16" s="498"/>
      <c r="BX16" s="498"/>
      <c r="BY16" s="498"/>
      <c r="BZ16" s="498"/>
      <c r="CA16" s="498"/>
      <c r="CB16" s="498"/>
    </row>
    <row r="17" spans="1:93" ht="33.75" customHeight="1" x14ac:dyDescent="0.2">
      <c r="A17" s="178"/>
      <c r="B17" s="178"/>
      <c r="C17" s="178"/>
      <c r="D17" s="178"/>
      <c r="E17" s="178"/>
      <c r="F17" s="178"/>
      <c r="G17" s="178"/>
      <c r="H17" s="178"/>
      <c r="I17" s="178"/>
      <c r="J17" s="178"/>
      <c r="T17" s="178"/>
      <c r="AD17" s="178"/>
      <c r="AE17" s="178"/>
      <c r="AF17" s="178"/>
      <c r="AG17" s="178"/>
      <c r="AH17" s="178"/>
      <c r="AI17" s="178"/>
      <c r="AJ17" s="472" t="s">
        <v>87</v>
      </c>
      <c r="AK17" s="472"/>
      <c r="AL17" s="472"/>
      <c r="AM17" s="472"/>
      <c r="AN17" s="472"/>
      <c r="AO17" s="472"/>
      <c r="AP17" s="472"/>
      <c r="AQ17" s="472"/>
      <c r="AR17" s="472"/>
      <c r="AT17" s="473" t="s">
        <v>88</v>
      </c>
      <c r="AU17" s="473"/>
      <c r="AV17" s="473"/>
      <c r="AW17" s="473"/>
      <c r="AX17" s="473"/>
      <c r="AY17" s="473"/>
      <c r="AZ17" s="473"/>
      <c r="BA17" s="473"/>
      <c r="BB17" s="473"/>
      <c r="BC17" s="473"/>
      <c r="BD17" s="475"/>
      <c r="BE17" s="475"/>
      <c r="BF17" s="475"/>
      <c r="BG17" s="475"/>
      <c r="BH17" s="475"/>
      <c r="BI17" s="475"/>
      <c r="BJ17" s="475"/>
      <c r="BK17" s="475"/>
      <c r="BL17" s="475"/>
      <c r="BM17" s="475"/>
      <c r="BN17" s="475"/>
      <c r="BO17" s="475"/>
      <c r="BP17" s="475"/>
      <c r="BQ17" s="475"/>
      <c r="BR17" s="475"/>
      <c r="BS17" s="475"/>
      <c r="BT17" s="475"/>
      <c r="BU17" s="475"/>
      <c r="BV17" s="475"/>
      <c r="BW17" s="475"/>
      <c r="BX17" s="475"/>
      <c r="BY17" s="475"/>
      <c r="BZ17" s="475"/>
      <c r="CA17" s="475"/>
      <c r="CB17" s="475"/>
      <c r="CC17" s="475"/>
      <c r="CD17" s="475"/>
      <c r="CE17" s="475"/>
      <c r="CF17" s="475"/>
      <c r="CG17" s="475"/>
      <c r="CH17" s="475"/>
      <c r="CI17" s="475"/>
      <c r="CJ17" s="475"/>
    </row>
    <row r="18" spans="1:93" ht="33.75" customHeight="1" x14ac:dyDescent="0.2">
      <c r="A18" s="178"/>
      <c r="B18" s="178"/>
      <c r="C18" s="178"/>
      <c r="D18" s="178"/>
      <c r="E18" s="178"/>
      <c r="F18" s="178"/>
      <c r="G18" s="178"/>
      <c r="H18" s="178"/>
      <c r="I18" s="178"/>
      <c r="J18" s="178"/>
      <c r="T18" s="178"/>
      <c r="AD18" s="178"/>
      <c r="AE18" s="178"/>
      <c r="AF18" s="178"/>
      <c r="AG18" s="178"/>
      <c r="AH18" s="178"/>
      <c r="AI18" s="178"/>
      <c r="AJ18" s="178"/>
      <c r="AK18" s="178"/>
      <c r="AL18" s="178"/>
      <c r="AM18" s="178"/>
      <c r="AN18" s="178"/>
      <c r="AO18" s="178"/>
      <c r="AP18" s="178"/>
      <c r="AQ18" s="178"/>
      <c r="AR18" s="178"/>
      <c r="AT18" s="474" t="s">
        <v>18</v>
      </c>
      <c r="AU18" s="474"/>
      <c r="AV18" s="474"/>
      <c r="AW18" s="474"/>
      <c r="AX18" s="474"/>
      <c r="AY18" s="474"/>
      <c r="AZ18" s="474"/>
      <c r="BA18" s="474"/>
      <c r="BB18" s="474"/>
      <c r="BC18" s="474"/>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row>
    <row r="19" spans="1:93" ht="33.75" customHeight="1" x14ac:dyDescent="0.2">
      <c r="A19" s="178"/>
      <c r="B19" s="178"/>
      <c r="C19" s="178"/>
      <c r="D19" s="178"/>
      <c r="E19" s="178"/>
      <c r="F19" s="178"/>
      <c r="G19" s="178"/>
      <c r="H19" s="178"/>
      <c r="I19" s="178"/>
      <c r="J19" s="178"/>
      <c r="T19" s="178"/>
      <c r="AD19" s="178"/>
      <c r="AE19" s="178"/>
      <c r="AF19" s="178"/>
      <c r="AG19" s="178"/>
      <c r="AH19" s="178"/>
      <c r="AI19" s="178"/>
      <c r="AJ19" s="178"/>
      <c r="AK19" s="178"/>
      <c r="AL19" s="178"/>
      <c r="AM19" s="178"/>
      <c r="AN19" s="178"/>
      <c r="AO19" s="178"/>
      <c r="AP19" s="178"/>
      <c r="AQ19" s="178"/>
      <c r="AR19" s="178"/>
      <c r="AT19" s="474" t="s">
        <v>89</v>
      </c>
      <c r="AU19" s="474"/>
      <c r="AV19" s="474"/>
      <c r="AW19" s="474"/>
      <c r="AX19" s="474"/>
      <c r="AY19" s="474"/>
      <c r="AZ19" s="474"/>
      <c r="BA19" s="474"/>
      <c r="BB19" s="474"/>
      <c r="BC19" s="474"/>
      <c r="BD19" s="475"/>
      <c r="BE19" s="475"/>
      <c r="BF19" s="475"/>
      <c r="BG19" s="475"/>
      <c r="BH19" s="475"/>
      <c r="BI19" s="475"/>
      <c r="BJ19" s="475"/>
      <c r="BK19" s="475"/>
      <c r="BL19" s="475"/>
      <c r="BM19" s="475"/>
      <c r="BN19" s="475"/>
      <c r="BO19" s="475"/>
      <c r="BP19" s="475"/>
      <c r="BQ19" s="475"/>
      <c r="BR19" s="475"/>
      <c r="BS19" s="475"/>
      <c r="BT19" s="475"/>
      <c r="BU19" s="475"/>
      <c r="BV19" s="475"/>
      <c r="BW19" s="475"/>
      <c r="BX19" s="475"/>
      <c r="BY19" s="475"/>
      <c r="BZ19" s="475"/>
      <c r="CA19" s="475"/>
      <c r="CB19" s="475"/>
      <c r="CC19" s="475"/>
      <c r="CD19" s="475"/>
      <c r="CE19" s="475"/>
      <c r="CF19" s="475"/>
      <c r="CG19" s="475"/>
      <c r="CH19" s="475"/>
      <c r="CI19" s="475"/>
      <c r="CJ19" s="475"/>
    </row>
    <row r="20" spans="1:93" ht="33.75" customHeight="1" x14ac:dyDescent="0.2">
      <c r="A20" s="178"/>
      <c r="B20" s="178"/>
      <c r="C20" s="178"/>
      <c r="D20" s="178"/>
      <c r="E20" s="178"/>
      <c r="F20" s="178"/>
      <c r="G20" s="178"/>
      <c r="H20" s="178"/>
      <c r="I20" s="178"/>
      <c r="J20" s="178"/>
      <c r="T20" s="178"/>
      <c r="AD20" s="178"/>
      <c r="AE20" s="178"/>
      <c r="AF20" s="178"/>
      <c r="AG20" s="178"/>
      <c r="AH20" s="178"/>
      <c r="AI20" s="178"/>
      <c r="AJ20" s="178"/>
      <c r="AK20" s="178"/>
      <c r="AL20" s="178"/>
      <c r="AM20" s="178"/>
      <c r="AN20" s="178"/>
      <c r="AO20" s="178"/>
      <c r="AP20" s="178"/>
      <c r="AQ20" s="178"/>
      <c r="AR20" s="178"/>
      <c r="AT20" s="474" t="s">
        <v>62</v>
      </c>
      <c r="AU20" s="474"/>
      <c r="AV20" s="474"/>
      <c r="AW20" s="474"/>
      <c r="AX20" s="474"/>
      <c r="AY20" s="474"/>
      <c r="AZ20" s="474"/>
      <c r="BA20" s="474"/>
      <c r="BB20" s="474"/>
      <c r="BC20" s="474"/>
      <c r="BD20" s="477"/>
      <c r="BE20" s="477"/>
      <c r="BF20" s="477"/>
      <c r="BG20" s="477"/>
      <c r="BH20" s="477"/>
      <c r="BI20" s="477"/>
      <c r="BJ20" s="477"/>
      <c r="BK20" s="477"/>
      <c r="BL20" s="477"/>
      <c r="BM20" s="477"/>
      <c r="BN20" s="477"/>
      <c r="BO20" s="477"/>
      <c r="BP20" s="477"/>
      <c r="BQ20" s="477"/>
      <c r="BR20" s="477"/>
      <c r="BS20" s="477"/>
      <c r="BT20" s="477"/>
      <c r="BU20" s="477"/>
      <c r="BV20" s="477"/>
      <c r="BW20" s="477"/>
      <c r="BX20" s="477"/>
      <c r="BY20" s="477"/>
      <c r="BZ20" s="477"/>
      <c r="CA20" s="477"/>
      <c r="CB20" s="477"/>
      <c r="CC20" s="477"/>
      <c r="CD20" s="477"/>
      <c r="CE20" s="477"/>
      <c r="CF20" s="477"/>
      <c r="CG20" s="477"/>
      <c r="CH20" s="477"/>
      <c r="CI20" s="477"/>
      <c r="CJ20" s="477"/>
    </row>
    <row r="21" spans="1:93" ht="15" customHeight="1" x14ac:dyDescent="0.2">
      <c r="A21" s="178"/>
      <c r="B21" s="178"/>
      <c r="C21" s="178"/>
      <c r="D21" s="178"/>
      <c r="E21" s="178"/>
      <c r="F21" s="178"/>
      <c r="G21" s="178"/>
      <c r="H21" s="178"/>
      <c r="I21" s="178"/>
      <c r="J21" s="178"/>
      <c r="T21" s="178"/>
      <c r="AD21" s="178"/>
      <c r="AE21" s="178"/>
      <c r="AF21" s="178"/>
      <c r="AG21" s="178"/>
      <c r="AH21" s="178"/>
      <c r="AI21" s="178"/>
      <c r="AJ21" s="178"/>
      <c r="AK21" s="178"/>
      <c r="AL21" s="178"/>
      <c r="AM21" s="178"/>
      <c r="AN21" s="178"/>
      <c r="AO21" s="178"/>
      <c r="AP21" s="178"/>
      <c r="AQ21" s="178"/>
      <c r="AR21" s="178"/>
    </row>
    <row r="22" spans="1:93" ht="12" customHeight="1" x14ac:dyDescent="0.2">
      <c r="A22" s="181"/>
      <c r="B22" s="181"/>
      <c r="C22" s="181"/>
      <c r="D22" s="181"/>
      <c r="G22" s="179"/>
      <c r="H22" s="179"/>
      <c r="T22" s="182"/>
      <c r="U22" s="182"/>
      <c r="V22" s="182"/>
      <c r="W22" s="182"/>
      <c r="X22" s="180"/>
      <c r="Y22" s="180"/>
      <c r="Z22" s="180"/>
      <c r="AA22" s="180"/>
      <c r="AB22" s="180"/>
      <c r="AC22" s="180"/>
      <c r="AD22" s="180"/>
      <c r="AE22" s="180"/>
      <c r="AF22" s="180"/>
      <c r="AG22" s="180"/>
      <c r="AH22" s="180"/>
      <c r="AI22" s="180"/>
      <c r="AJ22" s="180"/>
      <c r="AK22" s="180"/>
      <c r="AL22" s="180"/>
      <c r="AM22" s="180"/>
      <c r="AN22" s="180"/>
      <c r="AO22" s="180"/>
      <c r="AP22" s="180"/>
      <c r="AQ22" s="180"/>
      <c r="AR22" s="44"/>
      <c r="AT22" s="185"/>
      <c r="AU22" s="185"/>
      <c r="AV22" s="185"/>
      <c r="AW22" s="185"/>
      <c r="AX22" s="185"/>
      <c r="AY22" s="185"/>
      <c r="AZ22" s="185"/>
      <c r="BA22" s="185"/>
      <c r="BB22" s="185"/>
      <c r="BC22" s="185"/>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row>
    <row r="23" spans="1:93" ht="21" customHeight="1" x14ac:dyDescent="0.2">
      <c r="A23" s="181"/>
      <c r="B23" s="181"/>
      <c r="C23" s="181"/>
      <c r="D23" s="181"/>
      <c r="G23" s="179"/>
      <c r="H23" s="179"/>
      <c r="T23" s="57"/>
      <c r="U23" s="57"/>
      <c r="V23" s="57"/>
      <c r="W23" s="57"/>
      <c r="X23" s="180"/>
      <c r="Y23" s="180"/>
      <c r="Z23" s="180"/>
      <c r="AA23" s="180"/>
      <c r="AB23" s="180"/>
      <c r="AC23" s="180"/>
      <c r="AD23" s="180"/>
      <c r="AE23" s="180"/>
      <c r="AF23" s="180"/>
      <c r="AG23" s="180"/>
      <c r="AH23" s="180"/>
      <c r="AI23" s="180"/>
      <c r="AJ23" s="472" t="s">
        <v>20</v>
      </c>
      <c r="AK23" s="472"/>
      <c r="AL23" s="472"/>
      <c r="AM23" s="472"/>
      <c r="AN23" s="472"/>
      <c r="AO23" s="472"/>
      <c r="AP23" s="472"/>
      <c r="AQ23" s="472"/>
      <c r="AR23" s="472"/>
      <c r="AS23" s="180"/>
      <c r="AT23" s="474" t="s">
        <v>16</v>
      </c>
      <c r="AU23" s="474"/>
      <c r="AV23" s="474"/>
      <c r="AW23" s="474"/>
      <c r="AX23" s="474"/>
      <c r="AY23" s="474"/>
      <c r="AZ23" s="474"/>
      <c r="BA23" s="474"/>
      <c r="BB23" s="474"/>
      <c r="BC23" s="474"/>
      <c r="BD23" s="493"/>
      <c r="BE23" s="493"/>
      <c r="BF23" s="493"/>
      <c r="BG23" s="493"/>
      <c r="BH23" s="493"/>
      <c r="BI23" s="494" t="s">
        <v>27</v>
      </c>
      <c r="BJ23" s="494"/>
      <c r="BK23" s="493"/>
      <c r="BL23" s="493"/>
      <c r="BM23" s="493"/>
      <c r="BN23" s="493"/>
      <c r="BO23" s="493"/>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O23" s="171"/>
    </row>
    <row r="24" spans="1:93" ht="41.25" customHeight="1" x14ac:dyDescent="0.25">
      <c r="A24" s="178"/>
      <c r="B24" s="178"/>
      <c r="C24" s="178"/>
      <c r="D24" s="178"/>
      <c r="E24" s="43"/>
      <c r="F24" s="43"/>
      <c r="G24" s="179"/>
      <c r="H24" s="179"/>
      <c r="T24" s="181"/>
      <c r="U24" s="181"/>
      <c r="V24" s="181"/>
      <c r="W24" s="178"/>
      <c r="X24" s="180"/>
      <c r="Y24" s="180"/>
      <c r="Z24" s="180"/>
      <c r="AA24" s="180"/>
      <c r="AB24" s="180"/>
      <c r="AC24" s="180"/>
      <c r="AD24" s="180"/>
      <c r="AE24" s="180"/>
      <c r="AF24" s="180"/>
      <c r="AG24" s="180"/>
      <c r="AH24" s="180"/>
      <c r="AI24" s="180"/>
      <c r="AJ24" s="180"/>
      <c r="AK24" s="180"/>
      <c r="AL24" s="180"/>
      <c r="AM24" s="180"/>
      <c r="AN24" s="180"/>
      <c r="AO24" s="180"/>
      <c r="AP24" s="180"/>
      <c r="AQ24" s="180"/>
      <c r="AR24" s="44"/>
      <c r="AT24" s="497" t="s">
        <v>17</v>
      </c>
      <c r="AU24" s="497"/>
      <c r="AV24" s="497"/>
      <c r="AW24" s="497"/>
      <c r="AX24" s="497"/>
      <c r="AY24" s="497"/>
      <c r="AZ24" s="497"/>
      <c r="BA24" s="497"/>
      <c r="BB24" s="497"/>
      <c r="BC24" s="497"/>
      <c r="BD24" s="495"/>
      <c r="BE24" s="495"/>
      <c r="BF24" s="495"/>
      <c r="BG24" s="495"/>
      <c r="BH24" s="495"/>
      <c r="BI24" s="495"/>
      <c r="BJ24" s="495"/>
      <c r="BK24" s="495"/>
      <c r="BL24" s="495"/>
      <c r="BM24" s="495"/>
      <c r="BN24" s="495"/>
      <c r="BO24" s="495"/>
      <c r="BP24" s="495"/>
      <c r="BQ24" s="495"/>
      <c r="BR24" s="495"/>
      <c r="BS24" s="495"/>
      <c r="BT24" s="495"/>
      <c r="BU24" s="495"/>
      <c r="BV24" s="495"/>
      <c r="BW24" s="495"/>
      <c r="BX24" s="495"/>
      <c r="BY24" s="495"/>
      <c r="BZ24" s="495"/>
      <c r="CA24" s="495"/>
      <c r="CB24" s="495"/>
      <c r="CC24" s="495"/>
      <c r="CD24" s="495"/>
      <c r="CE24" s="495"/>
      <c r="CF24" s="495"/>
      <c r="CG24" s="495"/>
      <c r="CH24" s="495"/>
      <c r="CI24" s="495"/>
      <c r="CJ24" s="495"/>
      <c r="CK24" s="495"/>
      <c r="CL24" s="495"/>
    </row>
    <row r="25" spans="1:93" ht="27.75" customHeight="1" x14ac:dyDescent="0.2">
      <c r="A25" s="181"/>
      <c r="B25" s="181"/>
      <c r="C25" s="181"/>
      <c r="D25" s="181"/>
      <c r="G25" s="179"/>
      <c r="H25" s="179"/>
      <c r="T25" s="182"/>
      <c r="U25" s="182"/>
      <c r="V25" s="182"/>
      <c r="W25" s="182"/>
      <c r="X25" s="180"/>
      <c r="Y25" s="180"/>
      <c r="Z25" s="180"/>
      <c r="AA25" s="180"/>
      <c r="AB25" s="180"/>
      <c r="AC25" s="180"/>
      <c r="AD25" s="180"/>
      <c r="AE25" s="180"/>
      <c r="AF25" s="180"/>
      <c r="AG25" s="180"/>
      <c r="AH25" s="180"/>
      <c r="AI25" s="180"/>
      <c r="AJ25" s="180"/>
      <c r="AK25" s="180"/>
      <c r="AL25" s="180"/>
      <c r="AM25" s="180"/>
      <c r="AN25" s="180"/>
      <c r="AO25" s="180"/>
      <c r="AP25" s="180"/>
      <c r="AQ25" s="180"/>
      <c r="AR25" s="44"/>
      <c r="AT25" s="497"/>
      <c r="AU25" s="497"/>
      <c r="AV25" s="497"/>
      <c r="AW25" s="497"/>
      <c r="AX25" s="497"/>
      <c r="AY25" s="497"/>
      <c r="AZ25" s="497"/>
      <c r="BA25" s="497"/>
      <c r="BB25" s="497"/>
      <c r="BC25" s="497"/>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6"/>
      <c r="CC25" s="496"/>
      <c r="CD25" s="496"/>
      <c r="CE25" s="496"/>
      <c r="CF25" s="496"/>
      <c r="CG25" s="496"/>
      <c r="CH25" s="496"/>
      <c r="CI25" s="496"/>
      <c r="CJ25" s="496"/>
      <c r="CK25" s="496"/>
      <c r="CL25" s="496"/>
      <c r="CM25" s="183"/>
      <c r="CN25" s="183"/>
      <c r="CO25" s="171"/>
    </row>
    <row r="26" spans="1:93" ht="26.25" customHeight="1" x14ac:dyDescent="0.2">
      <c r="A26" s="181"/>
      <c r="B26" s="181"/>
      <c r="C26" s="181"/>
      <c r="D26" s="181"/>
      <c r="E26" s="43"/>
      <c r="F26" s="43"/>
      <c r="G26" s="179"/>
      <c r="H26" s="179"/>
      <c r="T26" s="181"/>
      <c r="U26" s="181"/>
      <c r="V26" s="181"/>
      <c r="W26" s="178"/>
      <c r="X26" s="180"/>
      <c r="Y26" s="180"/>
      <c r="Z26" s="180"/>
      <c r="AA26" s="180"/>
      <c r="AB26" s="180"/>
      <c r="AC26" s="180"/>
      <c r="AD26" s="180"/>
      <c r="AE26" s="180"/>
      <c r="AF26" s="180"/>
      <c r="AG26" s="180"/>
      <c r="AH26" s="180"/>
      <c r="AI26" s="180"/>
      <c r="AJ26" s="180"/>
      <c r="AK26" s="180"/>
      <c r="AL26" s="180"/>
      <c r="AM26" s="180"/>
      <c r="AN26" s="180"/>
      <c r="AO26" s="180"/>
      <c r="AP26" s="180"/>
      <c r="AQ26" s="180"/>
      <c r="AR26" s="44"/>
      <c r="AT26" s="474" t="s">
        <v>19</v>
      </c>
      <c r="AU26" s="474"/>
      <c r="AV26" s="474"/>
      <c r="AW26" s="474"/>
      <c r="AX26" s="474"/>
      <c r="AY26" s="474"/>
      <c r="AZ26" s="474"/>
      <c r="BA26" s="474"/>
      <c r="BB26" s="474"/>
      <c r="BC26" s="474"/>
      <c r="BD26" s="475"/>
      <c r="BE26" s="475"/>
      <c r="BF26" s="475"/>
      <c r="BG26" s="475"/>
      <c r="BH26" s="475"/>
      <c r="BI26" s="475"/>
      <c r="BJ26" s="475"/>
      <c r="BK26" s="475"/>
      <c r="BL26" s="475"/>
      <c r="BM26" s="475"/>
      <c r="BN26" s="475"/>
      <c r="BO26" s="475"/>
      <c r="BP26" s="475"/>
      <c r="BQ26" s="475"/>
      <c r="BR26" s="475"/>
      <c r="BS26" s="475"/>
      <c r="BT26" s="475"/>
      <c r="BU26" s="475"/>
      <c r="BV26" s="475"/>
      <c r="BW26" s="475"/>
      <c r="BX26" s="475"/>
      <c r="BY26" s="475"/>
      <c r="BZ26" s="475"/>
      <c r="CA26" s="475"/>
      <c r="CB26" s="475"/>
      <c r="CC26" s="475"/>
      <c r="CD26" s="475"/>
      <c r="CE26" s="475"/>
      <c r="CF26" s="475"/>
      <c r="CG26" s="475"/>
      <c r="CH26" s="475"/>
      <c r="CI26" s="475"/>
      <c r="CJ26" s="475"/>
      <c r="CK26" s="475"/>
      <c r="CL26" s="475"/>
    </row>
    <row r="27" spans="1:93" ht="41.25" customHeight="1" x14ac:dyDescent="0.2">
      <c r="A27" s="181"/>
      <c r="B27" s="181"/>
      <c r="C27" s="181"/>
      <c r="D27" s="181"/>
      <c r="E27" s="43"/>
      <c r="F27" s="43"/>
      <c r="G27" s="179"/>
      <c r="H27" s="179"/>
      <c r="T27" s="181"/>
      <c r="U27" s="181"/>
      <c r="V27" s="181"/>
      <c r="W27" s="178"/>
      <c r="X27" s="180"/>
      <c r="Y27" s="180"/>
      <c r="Z27" s="180"/>
      <c r="AA27" s="180"/>
      <c r="AB27" s="180"/>
      <c r="AC27" s="180"/>
      <c r="AD27" s="180"/>
      <c r="AE27" s="180"/>
      <c r="AF27" s="180"/>
      <c r="AG27" s="180"/>
      <c r="AH27" s="180"/>
      <c r="AI27" s="180"/>
      <c r="AJ27" s="180"/>
      <c r="AK27" s="180"/>
      <c r="AL27" s="180"/>
      <c r="AM27" s="180"/>
      <c r="AN27" s="180"/>
      <c r="AO27" s="180"/>
      <c r="AP27" s="180"/>
      <c r="AQ27" s="180"/>
      <c r="AR27" s="44"/>
      <c r="AT27" s="472" t="s">
        <v>78</v>
      </c>
      <c r="AU27" s="474"/>
      <c r="AV27" s="474"/>
      <c r="AW27" s="474"/>
      <c r="AX27" s="474"/>
      <c r="AY27" s="474"/>
      <c r="AZ27" s="474"/>
      <c r="BA27" s="474"/>
      <c r="BB27" s="474"/>
      <c r="BC27" s="474"/>
      <c r="BD27" s="476"/>
      <c r="BE27" s="476"/>
      <c r="BF27" s="476"/>
      <c r="BG27" s="476"/>
      <c r="BH27" s="476"/>
      <c r="BI27" s="476"/>
      <c r="BJ27" s="476"/>
      <c r="BK27" s="476"/>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476"/>
      <c r="CH27" s="476"/>
      <c r="CI27" s="476"/>
      <c r="CJ27" s="476"/>
      <c r="CK27" s="478"/>
      <c r="CL27" s="478"/>
      <c r="CM27" s="478"/>
      <c r="CN27" s="478"/>
      <c r="CO27" s="171"/>
    </row>
    <row r="28" spans="1:93" s="168" customFormat="1" ht="15" customHeight="1" x14ac:dyDescent="0.2">
      <c r="A28" s="187"/>
      <c r="B28" s="187"/>
      <c r="C28" s="187"/>
      <c r="D28" s="187"/>
      <c r="G28" s="188"/>
      <c r="H28" s="188"/>
      <c r="T28" s="187"/>
      <c r="U28" s="187"/>
      <c r="V28" s="187"/>
      <c r="W28" s="177"/>
      <c r="X28" s="189"/>
      <c r="Y28" s="189"/>
      <c r="Z28" s="189"/>
      <c r="AA28" s="189"/>
      <c r="AB28" s="189"/>
      <c r="AC28" s="189"/>
      <c r="AD28" s="189"/>
      <c r="AE28" s="189"/>
      <c r="AF28" s="189"/>
      <c r="AG28" s="189"/>
      <c r="AH28" s="189"/>
      <c r="AI28" s="189"/>
      <c r="AJ28" s="189"/>
      <c r="AK28" s="189"/>
      <c r="AL28" s="189"/>
      <c r="AM28" s="189"/>
      <c r="AN28" s="189"/>
      <c r="AO28" s="189"/>
      <c r="AP28" s="189"/>
      <c r="AQ28" s="189"/>
      <c r="AR28" s="48"/>
      <c r="AT28" s="114"/>
      <c r="AU28" s="114"/>
      <c r="AV28" s="114"/>
      <c r="AW28" s="114"/>
      <c r="AX28" s="114"/>
      <c r="AY28" s="114"/>
      <c r="AZ28" s="114"/>
      <c r="BA28" s="114"/>
      <c r="BB28" s="114"/>
      <c r="BC28" s="114"/>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66"/>
      <c r="CN28" s="166"/>
    </row>
    <row r="29" spans="1:93" s="168" customFormat="1" ht="38.25" customHeight="1" x14ac:dyDescent="0.2">
      <c r="X29" s="189"/>
      <c r="Y29" s="189"/>
      <c r="Z29" s="189"/>
      <c r="AA29" s="189"/>
      <c r="AB29" s="189"/>
      <c r="AN29" s="189"/>
      <c r="AO29" s="189"/>
      <c r="AP29" s="189"/>
      <c r="AQ29" s="189"/>
      <c r="AR29" s="48"/>
    </row>
    <row r="30" spans="1:93" s="168" customFormat="1" ht="24.75" customHeight="1" x14ac:dyDescent="0.2">
      <c r="A30" s="479"/>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79"/>
      <c r="BZ30" s="479"/>
      <c r="CA30" s="479"/>
      <c r="CB30" s="479"/>
      <c r="CC30" s="479"/>
      <c r="CD30" s="479"/>
      <c r="CE30" s="479"/>
      <c r="CF30" s="479"/>
      <c r="CG30" s="479"/>
      <c r="CH30" s="479"/>
      <c r="CI30" s="479"/>
      <c r="CJ30" s="479"/>
      <c r="CK30" s="479"/>
      <c r="CL30" s="479"/>
      <c r="CM30" s="479"/>
      <c r="CN30" s="479"/>
    </row>
    <row r="31" spans="1:93" s="168" customFormat="1" ht="24.75" customHeight="1" x14ac:dyDescent="0.2">
      <c r="A31" s="480" t="s">
        <v>45</v>
      </c>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480"/>
      <c r="CB31" s="480"/>
      <c r="CC31" s="480"/>
      <c r="CD31" s="480"/>
      <c r="CE31" s="480"/>
      <c r="CF31" s="480"/>
      <c r="CG31" s="480"/>
      <c r="CH31" s="480"/>
      <c r="CI31" s="480"/>
      <c r="CJ31" s="480"/>
      <c r="CK31" s="480"/>
      <c r="CL31" s="480"/>
      <c r="CM31" s="480"/>
      <c r="CN31" s="480"/>
    </row>
    <row r="32" spans="1:93" s="168" customFormat="1" ht="24.75" customHeight="1" x14ac:dyDescent="0.2">
      <c r="A32" s="480" t="s">
        <v>85</v>
      </c>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c r="BP32" s="480"/>
      <c r="BQ32" s="480"/>
      <c r="BR32" s="480"/>
      <c r="BS32" s="480"/>
      <c r="BT32" s="480"/>
      <c r="BU32" s="480"/>
      <c r="BV32" s="480"/>
      <c r="BW32" s="480"/>
      <c r="BX32" s="480"/>
      <c r="BY32" s="480"/>
      <c r="BZ32" s="480"/>
      <c r="CA32" s="480"/>
      <c r="CB32" s="480"/>
      <c r="CC32" s="480"/>
      <c r="CD32" s="480"/>
      <c r="CE32" s="480"/>
      <c r="CF32" s="480"/>
      <c r="CG32" s="480"/>
      <c r="CH32" s="480"/>
      <c r="CI32" s="480"/>
      <c r="CJ32" s="480"/>
      <c r="CK32" s="480"/>
      <c r="CL32" s="480"/>
      <c r="CM32" s="480"/>
      <c r="CN32" s="480"/>
    </row>
    <row r="33" spans="1:92" s="168" customFormat="1" ht="24.75" customHeight="1" x14ac:dyDescent="0.2">
      <c r="A33" s="479" t="s">
        <v>191</v>
      </c>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479"/>
      <c r="BM33" s="479"/>
      <c r="BN33" s="479"/>
      <c r="BO33" s="479"/>
      <c r="BP33" s="479"/>
      <c r="BQ33" s="479"/>
      <c r="BR33" s="479"/>
      <c r="BS33" s="479"/>
      <c r="BT33" s="479"/>
      <c r="BU33" s="479"/>
      <c r="BV33" s="479"/>
      <c r="BW33" s="479"/>
      <c r="BX33" s="479"/>
      <c r="BY33" s="479"/>
      <c r="BZ33" s="479"/>
      <c r="CA33" s="479"/>
      <c r="CB33" s="479"/>
      <c r="CC33" s="479"/>
      <c r="CD33" s="479"/>
      <c r="CE33" s="479"/>
      <c r="CF33" s="479"/>
      <c r="CG33" s="479"/>
      <c r="CH33" s="479"/>
      <c r="CI33" s="479"/>
      <c r="CJ33" s="479"/>
      <c r="CK33" s="479"/>
      <c r="CL33" s="479"/>
      <c r="CM33" s="479"/>
      <c r="CN33" s="479"/>
    </row>
    <row r="34" spans="1:92" s="168" customFormat="1" ht="29.25" customHeight="1" x14ac:dyDescent="0.2">
      <c r="A34" s="258"/>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58"/>
    </row>
    <row r="35" spans="1:92" s="168" customFormat="1" ht="28" customHeight="1" x14ac:dyDescent="0.25">
      <c r="A35" s="419"/>
      <c r="B35" s="419"/>
      <c r="C35" s="466" t="s">
        <v>153</v>
      </c>
      <c r="D35" s="466"/>
      <c r="E35" s="466"/>
      <c r="F35" s="466"/>
      <c r="G35" s="466"/>
      <c r="H35" s="467"/>
      <c r="I35" s="467"/>
      <c r="J35" s="467"/>
      <c r="K35" s="467"/>
      <c r="L35" s="466" t="s">
        <v>9</v>
      </c>
      <c r="M35" s="466"/>
      <c r="N35" s="466"/>
      <c r="O35" s="468"/>
      <c r="P35" s="468"/>
      <c r="Q35" s="468"/>
      <c r="R35" s="468"/>
      <c r="S35" s="468"/>
      <c r="T35" s="466" t="s">
        <v>91</v>
      </c>
      <c r="U35" s="466"/>
      <c r="V35" s="466"/>
      <c r="W35" s="468"/>
      <c r="X35" s="468"/>
      <c r="Y35" s="468"/>
      <c r="Z35" s="468"/>
      <c r="AA35" s="468"/>
      <c r="AB35" s="466" t="s">
        <v>76</v>
      </c>
      <c r="AC35" s="466"/>
      <c r="AD35" s="466"/>
      <c r="AE35" s="469" t="s">
        <v>92</v>
      </c>
      <c r="AF35" s="469"/>
      <c r="AG35" s="469"/>
      <c r="AH35" s="469"/>
      <c r="AI35" s="469"/>
      <c r="AJ35" s="469"/>
      <c r="AK35" s="469"/>
      <c r="AL35" s="469"/>
      <c r="AM35" s="469"/>
      <c r="AN35" s="469"/>
      <c r="AO35" s="469"/>
      <c r="AP35" s="469"/>
      <c r="AQ35" s="469"/>
      <c r="AR35" s="469"/>
      <c r="AS35" s="469"/>
      <c r="AT35" s="469"/>
      <c r="AU35" s="469"/>
      <c r="AV35" s="469"/>
      <c r="AW35" s="466" t="s">
        <v>93</v>
      </c>
      <c r="AX35" s="466"/>
      <c r="AY35" s="466"/>
      <c r="AZ35" s="466"/>
      <c r="BA35" s="466"/>
      <c r="BB35" s="466"/>
      <c r="BC35" s="466"/>
      <c r="BD35" s="466"/>
      <c r="BE35" s="466"/>
      <c r="BF35" s="470"/>
      <c r="BG35" s="470"/>
      <c r="BH35" s="470"/>
      <c r="BI35" s="470"/>
      <c r="BJ35" s="470"/>
      <c r="BK35" s="470"/>
      <c r="BL35" s="470"/>
      <c r="BM35" s="470"/>
      <c r="BN35" s="466" t="s">
        <v>94</v>
      </c>
      <c r="BO35" s="466"/>
      <c r="BP35" s="466"/>
      <c r="BQ35" s="470"/>
      <c r="BR35" s="470"/>
      <c r="BS35" s="470"/>
      <c r="BT35" s="470"/>
      <c r="BU35" s="470"/>
      <c r="BV35" s="470"/>
      <c r="BW35" s="471" t="s">
        <v>156</v>
      </c>
      <c r="BX35" s="471"/>
      <c r="BY35" s="471"/>
      <c r="BZ35" s="471"/>
      <c r="CA35" s="471"/>
      <c r="CB35" s="471"/>
      <c r="CC35" s="471"/>
      <c r="CD35" s="471"/>
      <c r="CE35" s="471"/>
      <c r="CF35" s="471"/>
      <c r="CG35" s="471"/>
      <c r="CH35" s="471"/>
      <c r="CI35" s="471"/>
      <c r="CJ35" s="471"/>
      <c r="CK35" s="471"/>
      <c r="CL35" s="471"/>
      <c r="CM35" s="471"/>
      <c r="CN35" s="471"/>
    </row>
    <row r="36" spans="1:92" ht="29.25" customHeight="1" x14ac:dyDescent="0.2">
      <c r="A36" s="465" t="s">
        <v>133</v>
      </c>
      <c r="B36" s="465"/>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5"/>
      <c r="AW36" s="465"/>
      <c r="AX36" s="465"/>
      <c r="AY36" s="465"/>
      <c r="AZ36" s="465"/>
      <c r="BA36" s="465"/>
      <c r="BB36" s="465"/>
      <c r="BC36" s="465"/>
      <c r="BD36" s="465"/>
      <c r="BE36" s="465"/>
      <c r="BF36" s="465"/>
      <c r="BG36" s="465"/>
      <c r="BH36" s="465"/>
      <c r="BI36" s="465"/>
      <c r="BJ36" s="465"/>
      <c r="BK36" s="465"/>
      <c r="BL36" s="465"/>
      <c r="BM36" s="465"/>
      <c r="BN36" s="465"/>
      <c r="BO36" s="465"/>
      <c r="BP36" s="465"/>
      <c r="BQ36" s="465"/>
      <c r="BR36" s="465"/>
      <c r="BS36" s="465"/>
      <c r="BT36" s="465"/>
      <c r="BU36" s="465"/>
      <c r="BV36" s="465"/>
      <c r="BW36" s="465"/>
      <c r="BX36" s="465"/>
      <c r="BY36" s="465"/>
      <c r="BZ36" s="465"/>
      <c r="CA36" s="465"/>
      <c r="CB36" s="465"/>
      <c r="CC36" s="465"/>
      <c r="CD36" s="465"/>
      <c r="CE36" s="465"/>
      <c r="CF36" s="465"/>
      <c r="CG36" s="465"/>
      <c r="CH36" s="465"/>
      <c r="CI36" s="465"/>
      <c r="CJ36" s="465"/>
      <c r="CK36" s="465"/>
      <c r="CL36" s="465"/>
      <c r="CM36" s="465"/>
      <c r="CN36" s="465"/>
    </row>
    <row r="37" spans="1:92" ht="29.25" customHeight="1" x14ac:dyDescent="0.2">
      <c r="A37" s="465"/>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5"/>
      <c r="AY37" s="465"/>
      <c r="AZ37" s="465"/>
      <c r="BA37" s="465"/>
      <c r="BB37" s="465"/>
      <c r="BC37" s="465"/>
      <c r="BD37" s="465"/>
      <c r="BE37" s="465"/>
      <c r="BF37" s="465"/>
      <c r="BG37" s="465"/>
      <c r="BH37" s="465"/>
      <c r="BI37" s="465"/>
      <c r="BJ37" s="465"/>
      <c r="BK37" s="465"/>
      <c r="BL37" s="465"/>
      <c r="BM37" s="465"/>
      <c r="BN37" s="465"/>
      <c r="BO37" s="465"/>
      <c r="BP37" s="465"/>
      <c r="BQ37" s="465"/>
      <c r="BR37" s="465"/>
      <c r="BS37" s="465"/>
      <c r="BT37" s="465"/>
      <c r="BU37" s="465"/>
      <c r="BV37" s="465"/>
      <c r="BW37" s="465"/>
      <c r="BX37" s="465"/>
      <c r="BY37" s="465"/>
      <c r="BZ37" s="465"/>
      <c r="CA37" s="465"/>
      <c r="CB37" s="465"/>
      <c r="CC37" s="465"/>
      <c r="CD37" s="465"/>
      <c r="CE37" s="465"/>
      <c r="CF37" s="465"/>
      <c r="CG37" s="465"/>
      <c r="CH37" s="465"/>
      <c r="CI37" s="465"/>
      <c r="CJ37" s="465"/>
      <c r="CK37" s="465"/>
      <c r="CL37" s="465"/>
      <c r="CM37" s="465"/>
      <c r="CN37" s="465"/>
    </row>
    <row r="38" spans="1:92" ht="29.25" customHeight="1" x14ac:dyDescent="0.2">
      <c r="A38" s="465"/>
      <c r="B38" s="465"/>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5"/>
      <c r="BP38" s="465"/>
      <c r="BQ38" s="465"/>
      <c r="BR38" s="465"/>
      <c r="BS38" s="465"/>
      <c r="BT38" s="465"/>
      <c r="BU38" s="465"/>
      <c r="BV38" s="465"/>
      <c r="BW38" s="465"/>
      <c r="BX38" s="465"/>
      <c r="BY38" s="465"/>
      <c r="BZ38" s="465"/>
      <c r="CA38" s="465"/>
      <c r="CB38" s="465"/>
      <c r="CC38" s="465"/>
      <c r="CD38" s="465"/>
      <c r="CE38" s="465"/>
      <c r="CF38" s="465"/>
      <c r="CG38" s="465"/>
      <c r="CH38" s="465"/>
      <c r="CI38" s="465"/>
      <c r="CJ38" s="465"/>
      <c r="CK38" s="465"/>
      <c r="CL38" s="465"/>
      <c r="CM38" s="465"/>
      <c r="CN38" s="465"/>
    </row>
    <row r="39" spans="1:92" ht="28" customHeight="1" x14ac:dyDescent="0.2">
      <c r="A39" s="419" t="s">
        <v>75</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19"/>
      <c r="BO39" s="419"/>
      <c r="BP39" s="419"/>
      <c r="BQ39" s="419"/>
      <c r="BR39" s="419"/>
      <c r="BS39" s="419"/>
      <c r="BT39" s="419"/>
      <c r="BU39" s="419"/>
      <c r="BV39" s="419"/>
      <c r="BW39" s="419"/>
      <c r="BX39" s="419"/>
      <c r="BY39" s="419"/>
      <c r="BZ39" s="419"/>
      <c r="CA39" s="419"/>
      <c r="CB39" s="419"/>
      <c r="CC39" s="419"/>
      <c r="CD39" s="419"/>
      <c r="CE39" s="419"/>
      <c r="CF39" s="419"/>
      <c r="CG39" s="419"/>
      <c r="CH39" s="419"/>
      <c r="CI39" s="419"/>
      <c r="CJ39" s="419"/>
      <c r="CK39" s="419"/>
      <c r="CL39" s="419"/>
      <c r="CM39" s="419"/>
      <c r="CN39" s="419"/>
    </row>
    <row r="40" spans="1:92" ht="28" customHeight="1" x14ac:dyDescent="0.2">
      <c r="A40" s="258"/>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row>
    <row r="41" spans="1:92" ht="28" customHeight="1" x14ac:dyDescent="0.2">
      <c r="A41" s="56"/>
      <c r="B41" s="56"/>
      <c r="C41" s="289" t="s">
        <v>142</v>
      </c>
      <c r="D41" s="290"/>
      <c r="E41" s="56"/>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3"/>
      <c r="AX41" s="53"/>
      <c r="AY41" s="53"/>
      <c r="AZ41" s="53"/>
      <c r="BA41" s="53"/>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1"/>
      <c r="CE41" s="51"/>
      <c r="CF41" s="51"/>
      <c r="CG41" s="51"/>
      <c r="CH41" s="51"/>
      <c r="CI41" s="51"/>
      <c r="CJ41" s="51"/>
      <c r="CK41" s="51"/>
      <c r="CL41" s="51"/>
      <c r="CM41" s="51"/>
      <c r="CN41" s="51"/>
    </row>
    <row r="42" spans="1:92" ht="28" customHeight="1" x14ac:dyDescent="0.2">
      <c r="A42" s="56"/>
      <c r="B42" s="56"/>
      <c r="C42" s="289" t="s">
        <v>147</v>
      </c>
      <c r="D42" s="290"/>
      <c r="E42" s="56"/>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3"/>
      <c r="AX42" s="53"/>
      <c r="AY42" s="53"/>
      <c r="AZ42" s="53"/>
      <c r="BA42" s="53"/>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1"/>
      <c r="CE42" s="51"/>
      <c r="CF42" s="51"/>
      <c r="CG42" s="51"/>
      <c r="CH42" s="51"/>
      <c r="CI42" s="51"/>
      <c r="CJ42" s="51"/>
      <c r="CK42" s="51"/>
      <c r="CL42" s="51"/>
      <c r="CM42" s="51"/>
      <c r="CN42" s="51"/>
    </row>
    <row r="43" spans="1:92" ht="28" customHeight="1" x14ac:dyDescent="0.2">
      <c r="A43" s="55"/>
      <c r="B43" s="55"/>
      <c r="C43" s="289" t="s">
        <v>148</v>
      </c>
      <c r="D43" s="55"/>
      <c r="E43" s="55"/>
      <c r="F43" s="55"/>
      <c r="G43" s="55"/>
      <c r="H43" s="55"/>
      <c r="I43" s="55"/>
      <c r="J43" s="55"/>
      <c r="K43" s="55"/>
      <c r="L43" s="55"/>
      <c r="M43" s="55"/>
      <c r="N43" s="55"/>
      <c r="O43" s="55"/>
      <c r="P43" s="55"/>
      <c r="Q43" s="55"/>
      <c r="R43" s="55"/>
      <c r="S43" s="55"/>
      <c r="T43" s="55"/>
      <c r="U43" s="55"/>
      <c r="V43" s="55"/>
      <c r="W43" s="55"/>
      <c r="X43" s="55"/>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row>
    <row r="44" spans="1:92" ht="28" customHeight="1" x14ac:dyDescent="0.2">
      <c r="A44" s="55"/>
      <c r="B44" s="55"/>
      <c r="C44" s="289" t="s">
        <v>149</v>
      </c>
      <c r="D44" s="55"/>
      <c r="E44" s="55"/>
      <c r="F44" s="55"/>
      <c r="G44" s="55"/>
      <c r="H44" s="55"/>
      <c r="I44" s="55"/>
      <c r="J44" s="55"/>
      <c r="K44" s="55"/>
      <c r="L44" s="55"/>
      <c r="M44" s="55"/>
      <c r="N44" s="55"/>
      <c r="O44" s="55"/>
      <c r="P44" s="55"/>
      <c r="Q44" s="55"/>
      <c r="R44" s="55"/>
      <c r="S44" s="55"/>
      <c r="T44" s="55"/>
      <c r="U44" s="55"/>
      <c r="V44" s="55"/>
      <c r="W44" s="55"/>
      <c r="X44" s="55"/>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row>
    <row r="45" spans="1:92" ht="28" customHeight="1" x14ac:dyDescent="0.2">
      <c r="A45" s="55"/>
      <c r="B45" s="55"/>
      <c r="C45" s="289" t="s">
        <v>150</v>
      </c>
      <c r="D45" s="55"/>
      <c r="E45" s="55"/>
      <c r="F45" s="55"/>
      <c r="G45" s="55"/>
      <c r="H45" s="55"/>
      <c r="I45" s="55"/>
      <c r="J45" s="55"/>
      <c r="K45" s="55"/>
      <c r="L45" s="55"/>
      <c r="M45" s="55"/>
      <c r="N45" s="55"/>
      <c r="O45" s="55"/>
      <c r="P45" s="55"/>
      <c r="Q45" s="55"/>
      <c r="R45" s="55"/>
      <c r="S45" s="55"/>
      <c r="T45" s="55"/>
      <c r="U45" s="55"/>
      <c r="V45" s="55"/>
      <c r="W45" s="55"/>
      <c r="X45" s="55"/>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row>
    <row r="46" spans="1:92" ht="28" customHeight="1" x14ac:dyDescent="0.2">
      <c r="A46" s="55"/>
      <c r="B46" s="55"/>
      <c r="C46" s="289" t="s">
        <v>151</v>
      </c>
      <c r="D46" s="55"/>
      <c r="E46" s="55"/>
      <c r="F46" s="55"/>
      <c r="G46" s="55"/>
      <c r="H46" s="55"/>
      <c r="I46" s="55"/>
      <c r="J46" s="55"/>
      <c r="K46" s="55"/>
      <c r="L46" s="55"/>
      <c r="M46" s="55"/>
      <c r="N46" s="55"/>
      <c r="O46" s="55"/>
      <c r="P46" s="55"/>
      <c r="Q46" s="55"/>
      <c r="R46" s="55"/>
      <c r="S46" s="55"/>
      <c r="T46" s="55"/>
      <c r="U46" s="55"/>
      <c r="V46" s="55"/>
      <c r="W46" s="55"/>
      <c r="X46" s="55"/>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row>
    <row r="47" spans="1:92" ht="28" customHeight="1" x14ac:dyDescent="0.2">
      <c r="A47" s="55"/>
      <c r="B47" s="55"/>
      <c r="C47" s="289"/>
      <c r="D47" s="55"/>
      <c r="E47" s="55"/>
      <c r="F47" s="55"/>
      <c r="G47" s="55"/>
      <c r="H47" s="55"/>
      <c r="I47" s="55"/>
      <c r="J47" s="55"/>
      <c r="K47" s="55"/>
      <c r="L47" s="55"/>
      <c r="M47" s="55"/>
      <c r="N47" s="55"/>
      <c r="O47" s="55"/>
      <c r="P47" s="55"/>
      <c r="Q47" s="55"/>
      <c r="R47" s="55"/>
      <c r="S47" s="55"/>
      <c r="T47" s="55"/>
      <c r="U47" s="55"/>
      <c r="V47" s="55"/>
      <c r="W47" s="55"/>
      <c r="X47" s="55"/>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row>
    <row r="48" spans="1:92" ht="28"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93" ht="16.5" customHeight="1" x14ac:dyDescent="0.2">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7"/>
      <c r="AT49" s="117"/>
      <c r="AU49" s="117"/>
      <c r="AV49" s="117"/>
      <c r="AW49" s="117"/>
      <c r="AX49" s="117"/>
      <c r="AY49" s="117"/>
      <c r="AZ49" s="117"/>
      <c r="BA49" s="117"/>
      <c r="BB49" s="117"/>
      <c r="BC49" s="117"/>
      <c r="BD49" s="116"/>
      <c r="BE49" s="116"/>
      <c r="BF49" s="116"/>
      <c r="BG49" s="116"/>
      <c r="BH49" s="116"/>
      <c r="BI49" s="116"/>
      <c r="BJ49" s="116"/>
      <c r="BK49" s="47" t="str">
        <f>$BK$2</f>
        <v>事業番号</v>
      </c>
      <c r="BL49" s="426" t="str">
        <f>$BL$2&amp;""</f>
        <v/>
      </c>
      <c r="BM49" s="426"/>
      <c r="BN49" s="426"/>
      <c r="BO49" s="426"/>
      <c r="BP49" s="426"/>
      <c r="BQ49" s="426"/>
      <c r="BR49" s="426"/>
      <c r="BS49" s="426"/>
      <c r="BT49" s="426"/>
      <c r="BU49" s="426"/>
      <c r="BV49" s="426"/>
      <c r="BW49" s="426"/>
      <c r="BX49" s="426"/>
      <c r="BY49" s="426"/>
      <c r="BZ49" s="426"/>
      <c r="CA49" s="426"/>
      <c r="CB49" s="426"/>
      <c r="CC49" s="426"/>
      <c r="CD49" s="426"/>
      <c r="CE49" s="426"/>
      <c r="CF49" s="426"/>
      <c r="CG49" s="426"/>
      <c r="CH49" s="426"/>
      <c r="CI49" s="426"/>
      <c r="CJ49" s="426"/>
      <c r="CK49" s="426"/>
      <c r="CL49" s="426"/>
      <c r="CM49" s="116"/>
      <c r="CN49" s="116"/>
    </row>
    <row r="50" spans="1:93" ht="17.25" customHeight="1" x14ac:dyDescent="0.2">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47" t="str">
        <f>$BK$3</f>
        <v>補助事業者名</v>
      </c>
      <c r="BL50" s="426" t="str">
        <f>$BL$3&amp;""</f>
        <v/>
      </c>
      <c r="BM50" s="426"/>
      <c r="BN50" s="426"/>
      <c r="BO50" s="426"/>
      <c r="BP50" s="426"/>
      <c r="BQ50" s="426"/>
      <c r="BR50" s="426"/>
      <c r="BS50" s="426"/>
      <c r="BT50" s="426"/>
      <c r="BU50" s="426"/>
      <c r="BV50" s="426"/>
      <c r="BW50" s="426"/>
      <c r="BX50" s="426"/>
      <c r="BY50" s="426"/>
      <c r="BZ50" s="426"/>
      <c r="CA50" s="426"/>
      <c r="CB50" s="426"/>
      <c r="CC50" s="426"/>
      <c r="CD50" s="426"/>
      <c r="CE50" s="426"/>
      <c r="CF50" s="426"/>
      <c r="CG50" s="426"/>
      <c r="CH50" s="426"/>
      <c r="CI50" s="426"/>
      <c r="CJ50" s="426"/>
      <c r="CK50" s="426"/>
      <c r="CL50" s="426"/>
      <c r="CM50" s="117"/>
      <c r="CN50" s="117"/>
      <c r="CO50" s="117"/>
    </row>
    <row r="51" spans="1:93" ht="18" customHeight="1" x14ac:dyDescent="0.2">
      <c r="A51" s="435"/>
      <c r="B51" s="435"/>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435"/>
      <c r="BG51" s="435"/>
      <c r="BH51" s="435"/>
      <c r="BI51" s="435"/>
      <c r="BJ51" s="435"/>
      <c r="BK51" s="435"/>
      <c r="BL51" s="435"/>
      <c r="BM51" s="435"/>
      <c r="BN51" s="435"/>
      <c r="BO51" s="435"/>
      <c r="BP51" s="435"/>
      <c r="BQ51" s="435"/>
      <c r="BR51" s="435"/>
      <c r="BS51" s="435"/>
      <c r="BT51" s="435"/>
      <c r="BU51" s="435"/>
      <c r="BV51" s="435"/>
      <c r="BW51" s="435"/>
      <c r="BX51" s="435"/>
      <c r="BY51" s="435"/>
      <c r="BZ51" s="435"/>
      <c r="CA51" s="435"/>
      <c r="CB51" s="435"/>
      <c r="CC51" s="435"/>
      <c r="CD51" s="435"/>
      <c r="CE51" s="435"/>
      <c r="CF51" s="435"/>
      <c r="CG51" s="435"/>
      <c r="CH51" s="435"/>
      <c r="CI51" s="435"/>
      <c r="CJ51" s="435"/>
      <c r="CK51" s="435"/>
      <c r="CL51" s="435"/>
      <c r="CM51" s="435"/>
      <c r="CN51" s="435"/>
    </row>
    <row r="52" spans="1:93" ht="18" customHeight="1" x14ac:dyDescent="0.2">
      <c r="C52" s="44"/>
      <c r="D52" s="44"/>
      <c r="E52" s="45"/>
      <c r="F52" s="45"/>
      <c r="G52" s="46"/>
      <c r="H52" s="46"/>
      <c r="I52" s="44"/>
      <c r="J52" s="47"/>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76"/>
    </row>
    <row r="53" spans="1:93" ht="23.25" customHeight="1" x14ac:dyDescent="0.2">
      <c r="A53" s="491" t="s">
        <v>109</v>
      </c>
      <c r="B53" s="491"/>
      <c r="C53" s="491"/>
      <c r="D53" s="491"/>
      <c r="E53" s="491"/>
      <c r="F53" s="491"/>
      <c r="G53" s="491"/>
      <c r="H53" s="491"/>
      <c r="I53" s="491"/>
      <c r="J53" s="491"/>
      <c r="K53" s="491"/>
      <c r="L53" s="492"/>
      <c r="M53" s="492"/>
      <c r="N53" s="492"/>
      <c r="O53" s="492"/>
      <c r="P53" s="492"/>
      <c r="Q53" s="492"/>
      <c r="R53" s="492"/>
      <c r="S53" s="492"/>
      <c r="T53" s="492"/>
      <c r="U53" s="492"/>
      <c r="V53" s="492"/>
      <c r="W53" s="492"/>
      <c r="X53" s="492"/>
      <c r="Y53" s="190"/>
      <c r="Z53" s="190"/>
      <c r="AA53" s="190"/>
      <c r="AB53" s="190"/>
      <c r="AC53" s="50"/>
      <c r="AD53" s="50"/>
      <c r="AE53" s="50"/>
      <c r="AF53" s="50"/>
      <c r="AG53" s="50"/>
      <c r="AH53" s="190"/>
      <c r="AI53" s="190"/>
      <c r="AJ53" s="190"/>
      <c r="AK53" s="190"/>
      <c r="AL53" s="50"/>
      <c r="AM53" s="50"/>
      <c r="AN53" s="50"/>
      <c r="AO53" s="50"/>
      <c r="AP53" s="50"/>
      <c r="AQ53" s="190"/>
      <c r="AR53" s="190"/>
      <c r="AS53" s="190"/>
      <c r="AT53" s="190"/>
      <c r="AV53" s="191"/>
      <c r="AW53" s="191"/>
      <c r="AX53" s="191"/>
      <c r="AY53" s="191"/>
      <c r="AZ53" s="191"/>
      <c r="BA53" s="191"/>
      <c r="BB53" s="191"/>
      <c r="BC53" s="191"/>
      <c r="BD53" s="191"/>
      <c r="BE53" s="191"/>
      <c r="BF53" s="191"/>
      <c r="BG53" s="191"/>
      <c r="BH53" s="55"/>
      <c r="BM53" s="55"/>
      <c r="BN53" s="55"/>
      <c r="BO53" s="55"/>
      <c r="BP53" s="55"/>
      <c r="BQ53" s="55"/>
      <c r="BV53" s="55"/>
      <c r="BW53" s="55"/>
      <c r="BX53" s="55"/>
      <c r="BY53" s="55"/>
      <c r="BZ53" s="55"/>
      <c r="CE53" s="55"/>
      <c r="CF53" s="55"/>
      <c r="CG53" s="55"/>
      <c r="CH53" s="55"/>
      <c r="CI53" s="55"/>
      <c r="CN53" s="55"/>
    </row>
    <row r="54" spans="1:93" ht="33" customHeight="1" x14ac:dyDescent="0.2">
      <c r="A54" s="464" t="s">
        <v>110</v>
      </c>
      <c r="B54" s="438"/>
      <c r="C54" s="438"/>
      <c r="D54" s="438"/>
      <c r="E54" s="438"/>
      <c r="F54" s="438"/>
      <c r="G54" s="438"/>
      <c r="H54" s="438"/>
      <c r="I54" s="438"/>
      <c r="J54" s="438"/>
      <c r="K54" s="439"/>
      <c r="L54" s="488" t="str">
        <f>IF(BD15="","",BD15)</f>
        <v/>
      </c>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c r="AN54" s="489"/>
      <c r="AO54" s="489"/>
      <c r="AP54" s="489"/>
      <c r="AQ54" s="489"/>
      <c r="AR54" s="489"/>
      <c r="AS54" s="489"/>
      <c r="AT54" s="489"/>
      <c r="AU54" s="489"/>
      <c r="AV54" s="489"/>
      <c r="AW54" s="489"/>
      <c r="AX54" s="489"/>
      <c r="AY54" s="489"/>
      <c r="AZ54" s="489"/>
      <c r="BA54" s="489"/>
      <c r="BB54" s="489"/>
      <c r="BC54" s="490"/>
      <c r="BD54" s="67"/>
      <c r="BE54" s="192" t="s">
        <v>165</v>
      </c>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row>
    <row r="55" spans="1:93" s="184" customFormat="1" ht="33" customHeight="1" x14ac:dyDescent="0.2">
      <c r="A55" s="464" t="s">
        <v>21</v>
      </c>
      <c r="B55" s="438"/>
      <c r="C55" s="438"/>
      <c r="D55" s="438"/>
      <c r="E55" s="438"/>
      <c r="F55" s="438"/>
      <c r="G55" s="438"/>
      <c r="H55" s="438"/>
      <c r="I55" s="438"/>
      <c r="J55" s="438"/>
      <c r="K55" s="439"/>
      <c r="L55" s="440" t="s">
        <v>49</v>
      </c>
      <c r="M55" s="441"/>
      <c r="N55" s="442"/>
      <c r="O55" s="442"/>
      <c r="P55" s="442"/>
      <c r="Q55" s="442"/>
      <c r="R55" s="442"/>
      <c r="S55" s="442"/>
      <c r="T55" s="442"/>
      <c r="U55" s="442"/>
      <c r="V55" s="442"/>
      <c r="W55" s="441" t="s">
        <v>50</v>
      </c>
      <c r="X55" s="441"/>
      <c r="Y55" s="442"/>
      <c r="Z55" s="442"/>
      <c r="AA55" s="442"/>
      <c r="AB55" s="442"/>
      <c r="AC55" s="442"/>
      <c r="AD55" s="442"/>
      <c r="AE55" s="442"/>
      <c r="AF55" s="442"/>
      <c r="AG55" s="442"/>
      <c r="AH55" s="441" t="s">
        <v>61</v>
      </c>
      <c r="AI55" s="441"/>
      <c r="AJ55" s="442"/>
      <c r="AK55" s="442"/>
      <c r="AL55" s="442"/>
      <c r="AM55" s="442"/>
      <c r="AN55" s="442"/>
      <c r="AO55" s="442"/>
      <c r="AP55" s="442"/>
      <c r="AQ55" s="442"/>
      <c r="AR55" s="431"/>
      <c r="AS55" s="481" t="s">
        <v>62</v>
      </c>
      <c r="AT55" s="482"/>
      <c r="AU55" s="482"/>
      <c r="AV55" s="482"/>
      <c r="AW55" s="482"/>
      <c r="AX55" s="482"/>
      <c r="AY55" s="482"/>
      <c r="AZ55" s="482"/>
      <c r="BA55" s="482"/>
      <c r="BB55" s="482"/>
      <c r="BC55" s="483"/>
      <c r="BD55" s="484"/>
      <c r="BE55" s="485"/>
      <c r="BF55" s="485"/>
      <c r="BG55" s="485"/>
      <c r="BH55" s="485"/>
      <c r="BI55" s="485"/>
      <c r="BJ55" s="485"/>
      <c r="BK55" s="485"/>
      <c r="BL55" s="485"/>
      <c r="BM55" s="485"/>
      <c r="BN55" s="485"/>
      <c r="BO55" s="485"/>
      <c r="BP55" s="485"/>
      <c r="BQ55" s="485"/>
      <c r="BR55" s="485"/>
      <c r="BS55" s="486" t="s">
        <v>157</v>
      </c>
      <c r="BT55" s="486"/>
      <c r="BU55" s="485"/>
      <c r="BV55" s="485"/>
      <c r="BW55" s="485"/>
      <c r="BX55" s="485"/>
      <c r="BY55" s="485"/>
      <c r="BZ55" s="485"/>
      <c r="CA55" s="485"/>
      <c r="CB55" s="485"/>
      <c r="CC55" s="485"/>
      <c r="CD55" s="485"/>
      <c r="CE55" s="485"/>
      <c r="CF55" s="485"/>
      <c r="CG55" s="485"/>
      <c r="CH55" s="485"/>
      <c r="CI55" s="485"/>
      <c r="CJ55" s="485"/>
      <c r="CK55" s="485"/>
      <c r="CL55" s="485"/>
      <c r="CM55" s="485"/>
      <c r="CN55" s="487"/>
      <c r="CO55" s="171"/>
    </row>
    <row r="56" spans="1:93" ht="33" customHeight="1" x14ac:dyDescent="0.2">
      <c r="A56" s="436" t="s">
        <v>22</v>
      </c>
      <c r="B56" s="437"/>
      <c r="C56" s="438"/>
      <c r="D56" s="438"/>
      <c r="E56" s="438"/>
      <c r="F56" s="438"/>
      <c r="G56" s="438"/>
      <c r="H56" s="438"/>
      <c r="I56" s="438"/>
      <c r="J56" s="438"/>
      <c r="K56" s="439"/>
      <c r="L56" s="440" t="s">
        <v>49</v>
      </c>
      <c r="M56" s="441"/>
      <c r="N56" s="442"/>
      <c r="O56" s="442"/>
      <c r="P56" s="442"/>
      <c r="Q56" s="442"/>
      <c r="R56" s="442"/>
      <c r="S56" s="442"/>
      <c r="T56" s="442"/>
      <c r="U56" s="442"/>
      <c r="V56" s="442"/>
      <c r="W56" s="441" t="s">
        <v>50</v>
      </c>
      <c r="X56" s="441"/>
      <c r="Y56" s="442"/>
      <c r="Z56" s="442"/>
      <c r="AA56" s="442"/>
      <c r="AB56" s="442"/>
      <c r="AC56" s="442"/>
      <c r="AD56" s="442"/>
      <c r="AE56" s="442"/>
      <c r="AF56" s="442"/>
      <c r="AG56" s="442"/>
      <c r="AH56" s="441" t="s">
        <v>61</v>
      </c>
      <c r="AI56" s="441"/>
      <c r="AJ56" s="442"/>
      <c r="AK56" s="442"/>
      <c r="AL56" s="442"/>
      <c r="AM56" s="442"/>
      <c r="AN56" s="442"/>
      <c r="AO56" s="442"/>
      <c r="AP56" s="442"/>
      <c r="AQ56" s="442"/>
      <c r="AR56" s="431"/>
      <c r="AS56" s="443" t="s">
        <v>23</v>
      </c>
      <c r="AT56" s="444"/>
      <c r="AU56" s="444"/>
      <c r="AV56" s="444"/>
      <c r="AW56" s="444"/>
      <c r="AX56" s="444"/>
      <c r="AY56" s="444"/>
      <c r="AZ56" s="444"/>
      <c r="BA56" s="444"/>
      <c r="BB56" s="444"/>
      <c r="BC56" s="445"/>
      <c r="BD56" s="440" t="s">
        <v>49</v>
      </c>
      <c r="BE56" s="441"/>
      <c r="BF56" s="431"/>
      <c r="BG56" s="432"/>
      <c r="BH56" s="432"/>
      <c r="BI56" s="432"/>
      <c r="BJ56" s="432"/>
      <c r="BK56" s="432"/>
      <c r="BL56" s="432"/>
      <c r="BM56" s="432"/>
      <c r="BN56" s="433"/>
      <c r="BO56" s="434" t="s">
        <v>63</v>
      </c>
      <c r="BP56" s="434"/>
      <c r="BQ56" s="431"/>
      <c r="BR56" s="432"/>
      <c r="BS56" s="432"/>
      <c r="BT56" s="432"/>
      <c r="BU56" s="432"/>
      <c r="BV56" s="432"/>
      <c r="BW56" s="432"/>
      <c r="BX56" s="432"/>
      <c r="BY56" s="432"/>
      <c r="BZ56" s="433"/>
      <c r="CA56" s="441" t="s">
        <v>61</v>
      </c>
      <c r="CB56" s="441"/>
      <c r="CC56" s="431"/>
      <c r="CD56" s="432"/>
      <c r="CE56" s="432"/>
      <c r="CF56" s="432"/>
      <c r="CG56" s="432"/>
      <c r="CH56" s="432"/>
      <c r="CI56" s="432"/>
      <c r="CJ56" s="432"/>
      <c r="CK56" s="432"/>
      <c r="CL56" s="432"/>
      <c r="CM56" s="432"/>
      <c r="CN56" s="432"/>
    </row>
    <row r="57" spans="1:93" ht="18" customHeight="1" x14ac:dyDescent="0.2">
      <c r="A57" s="63"/>
      <c r="B57" s="63"/>
      <c r="C57" s="64"/>
      <c r="D57" s="64"/>
      <c r="E57" s="64"/>
      <c r="F57" s="64"/>
      <c r="G57" s="64"/>
      <c r="H57" s="64"/>
      <c r="I57" s="64"/>
      <c r="J57" s="64"/>
      <c r="K57" s="64"/>
      <c r="L57" s="65"/>
      <c r="M57" s="65"/>
      <c r="N57" s="77"/>
      <c r="O57" s="77"/>
      <c r="P57" s="77"/>
      <c r="Q57" s="77"/>
      <c r="R57" s="77"/>
      <c r="S57" s="77"/>
      <c r="T57" s="77"/>
      <c r="U57" s="77"/>
      <c r="V57" s="77"/>
      <c r="W57" s="65"/>
      <c r="X57" s="65"/>
      <c r="Y57" s="77"/>
      <c r="Z57" s="77"/>
      <c r="AA57" s="77"/>
      <c r="AB57" s="77"/>
      <c r="AC57" s="77"/>
      <c r="AD57" s="77"/>
      <c r="AE57" s="77"/>
      <c r="AF57" s="77"/>
      <c r="AG57" s="77"/>
      <c r="AH57" s="65"/>
      <c r="AI57" s="65"/>
      <c r="AJ57" s="77"/>
      <c r="AK57" s="77"/>
      <c r="AL57" s="77"/>
      <c r="AM57" s="77"/>
      <c r="AN57" s="77"/>
      <c r="AO57" s="77"/>
      <c r="AP57" s="77"/>
      <c r="AQ57" s="77"/>
      <c r="AR57" s="77"/>
      <c r="AS57" s="64"/>
      <c r="AT57" s="64"/>
      <c r="AU57" s="64"/>
      <c r="AV57" s="64"/>
      <c r="AW57" s="64"/>
      <c r="AX57" s="64"/>
      <c r="AY57" s="64"/>
      <c r="AZ57" s="64"/>
      <c r="BA57" s="64"/>
      <c r="BB57" s="64"/>
      <c r="BC57" s="64"/>
      <c r="BD57" s="66"/>
      <c r="BE57" s="65"/>
      <c r="BF57" s="65"/>
      <c r="BG57" s="77"/>
      <c r="BH57" s="77"/>
      <c r="BI57" s="77"/>
      <c r="BJ57" s="77"/>
      <c r="BK57" s="77"/>
      <c r="BL57" s="77"/>
      <c r="BM57" s="77"/>
      <c r="BN57" s="77"/>
      <c r="BO57" s="77"/>
      <c r="BP57" s="65"/>
      <c r="BQ57" s="65"/>
      <c r="BR57" s="77"/>
      <c r="BS57" s="77"/>
      <c r="BT57" s="77"/>
      <c r="BU57" s="77"/>
      <c r="BV57" s="77"/>
      <c r="BW57" s="77"/>
      <c r="BX57" s="77"/>
      <c r="BY57" s="77"/>
      <c r="BZ57" s="77"/>
      <c r="CA57" s="77"/>
      <c r="CB57" s="65"/>
      <c r="CC57" s="65"/>
      <c r="CD57" s="77"/>
      <c r="CE57" s="77"/>
      <c r="CF57" s="77"/>
      <c r="CG57" s="77"/>
      <c r="CH57" s="77"/>
      <c r="CI57" s="77"/>
      <c r="CJ57" s="77"/>
      <c r="CK57" s="77"/>
      <c r="CL57" s="77"/>
      <c r="CM57" s="77"/>
      <c r="CN57" s="77"/>
    </row>
    <row r="58" spans="1:93" ht="18" customHeight="1" x14ac:dyDescent="0.2">
      <c r="A58" s="262" t="s">
        <v>96</v>
      </c>
      <c r="B58" s="280"/>
      <c r="C58" s="280"/>
      <c r="D58" s="280"/>
      <c r="E58" s="280"/>
      <c r="F58" s="280"/>
      <c r="G58" s="280"/>
      <c r="H58" s="280"/>
      <c r="I58" s="280"/>
      <c r="J58" s="280"/>
      <c r="K58" s="280"/>
      <c r="L58" s="280"/>
      <c r="M58" s="280"/>
      <c r="N58" s="280"/>
      <c r="O58" s="280"/>
      <c r="P58" s="280"/>
      <c r="Q58" s="280"/>
      <c r="R58" s="280"/>
      <c r="S58" s="280"/>
      <c r="T58" s="280"/>
      <c r="U58" s="280"/>
      <c r="V58" s="280"/>
      <c r="W58" s="280"/>
      <c r="X58" s="55"/>
      <c r="Y58" s="55"/>
      <c r="Z58" s="55"/>
      <c r="AA58" s="55"/>
    </row>
    <row r="59" spans="1:93" ht="18" customHeight="1" x14ac:dyDescent="0.2">
      <c r="A59" s="262"/>
      <c r="B59" s="280"/>
      <c r="C59" s="427" t="s">
        <v>7</v>
      </c>
      <c r="D59" s="427"/>
      <c r="E59" s="420" t="s">
        <v>97</v>
      </c>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7" t="s">
        <v>7</v>
      </c>
      <c r="AT59" s="427"/>
      <c r="AU59" s="420" t="s">
        <v>98</v>
      </c>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20"/>
      <c r="CH59" s="420"/>
    </row>
    <row r="60" spans="1:93" ht="18" customHeight="1" x14ac:dyDescent="0.2">
      <c r="A60" s="262"/>
      <c r="B60" s="280"/>
      <c r="C60" s="280"/>
      <c r="D60" s="280"/>
      <c r="E60" s="280"/>
      <c r="F60" s="280"/>
      <c r="G60" s="280"/>
      <c r="H60" s="280"/>
      <c r="I60" s="280"/>
      <c r="J60" s="280"/>
      <c r="K60" s="280"/>
      <c r="L60" s="280"/>
      <c r="M60" s="280"/>
      <c r="N60" s="280"/>
      <c r="O60" s="280"/>
      <c r="P60" s="280"/>
      <c r="Q60" s="280"/>
      <c r="R60" s="280"/>
      <c r="S60" s="280"/>
      <c r="T60" s="280"/>
      <c r="U60" s="280"/>
      <c r="V60" s="280"/>
      <c r="W60" s="280"/>
      <c r="X60" s="55"/>
      <c r="Y60" s="55"/>
      <c r="Z60" s="55"/>
      <c r="AA60" s="55"/>
      <c r="AS60" s="261" t="s">
        <v>166</v>
      </c>
    </row>
    <row r="61" spans="1:93" ht="23.25" customHeight="1" x14ac:dyDescent="0.2">
      <c r="A61" s="262" t="s">
        <v>99</v>
      </c>
      <c r="B61" s="280"/>
      <c r="C61" s="280"/>
      <c r="D61" s="280"/>
      <c r="E61" s="280"/>
      <c r="F61" s="280"/>
      <c r="G61" s="280"/>
      <c r="H61" s="280"/>
      <c r="I61" s="280"/>
      <c r="J61" s="280"/>
      <c r="K61" s="280"/>
      <c r="L61" s="280"/>
      <c r="M61" s="280"/>
      <c r="N61" s="280"/>
      <c r="O61" s="280"/>
      <c r="P61" s="280"/>
      <c r="Q61" s="280"/>
      <c r="R61" s="280"/>
      <c r="S61" s="280"/>
      <c r="T61" s="280"/>
      <c r="U61" s="280"/>
      <c r="V61" s="280"/>
      <c r="W61" s="280"/>
      <c r="X61" s="55"/>
      <c r="Y61" s="55"/>
      <c r="Z61" s="55"/>
      <c r="AA61" s="55"/>
      <c r="AS61" s="261"/>
    </row>
    <row r="62" spans="1:93" ht="40" customHeight="1" x14ac:dyDescent="0.2">
      <c r="A62" s="525" t="s">
        <v>100</v>
      </c>
      <c r="B62" s="514"/>
      <c r="C62" s="514"/>
      <c r="D62" s="514"/>
      <c r="E62" s="514"/>
      <c r="F62" s="514"/>
      <c r="G62" s="514"/>
      <c r="H62" s="514"/>
      <c r="I62" s="514"/>
      <c r="J62" s="514"/>
      <c r="K62" s="515"/>
      <c r="L62" s="446"/>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c r="AZ62" s="447"/>
      <c r="BA62" s="447"/>
      <c r="BB62" s="447"/>
      <c r="BC62" s="447"/>
      <c r="BD62" s="447"/>
      <c r="BE62" s="447"/>
      <c r="BF62" s="447"/>
      <c r="BG62" s="447"/>
      <c r="BH62" s="447"/>
      <c r="BI62" s="447"/>
      <c r="BJ62" s="447"/>
      <c r="BK62" s="447"/>
      <c r="BL62" s="447"/>
      <c r="BM62" s="447"/>
      <c r="BN62" s="447"/>
      <c r="BO62" s="447"/>
      <c r="BP62" s="447"/>
      <c r="BQ62" s="447"/>
      <c r="BR62" s="447"/>
      <c r="BS62" s="447"/>
      <c r="BT62" s="447"/>
      <c r="BU62" s="447"/>
      <c r="BV62" s="447"/>
      <c r="BW62" s="447"/>
      <c r="BX62" s="447"/>
      <c r="BY62" s="447"/>
      <c r="BZ62" s="447"/>
      <c r="CA62" s="447"/>
      <c r="CB62" s="447"/>
      <c r="CC62" s="447"/>
      <c r="CD62" s="447"/>
      <c r="CE62" s="447"/>
      <c r="CF62" s="447"/>
      <c r="CG62" s="447"/>
      <c r="CH62" s="447"/>
      <c r="CI62" s="447"/>
      <c r="CJ62" s="447"/>
      <c r="CK62" s="447"/>
      <c r="CL62" s="447"/>
      <c r="CM62" s="447"/>
      <c r="CN62" s="448"/>
    </row>
    <row r="63" spans="1:93" ht="18" customHeight="1" x14ac:dyDescent="0.2">
      <c r="A63" s="449" t="s">
        <v>26</v>
      </c>
      <c r="B63" s="450"/>
      <c r="C63" s="450"/>
      <c r="D63" s="450"/>
      <c r="E63" s="450"/>
      <c r="F63" s="450"/>
      <c r="G63" s="450"/>
      <c r="H63" s="450"/>
      <c r="I63" s="450"/>
      <c r="J63" s="450"/>
      <c r="K63" s="451"/>
      <c r="L63" s="526" t="s">
        <v>70</v>
      </c>
      <c r="M63" s="456"/>
      <c r="N63" s="456"/>
      <c r="O63" s="455"/>
      <c r="P63" s="455"/>
      <c r="Q63" s="455"/>
      <c r="R63" s="455"/>
      <c r="S63" s="455"/>
      <c r="T63" s="455"/>
      <c r="U63" s="455"/>
      <c r="V63" s="455"/>
      <c r="W63" s="455"/>
      <c r="X63" s="455"/>
      <c r="Y63" s="456" t="s">
        <v>61</v>
      </c>
      <c r="Z63" s="456"/>
      <c r="AA63" s="456"/>
      <c r="AB63" s="455"/>
      <c r="AC63" s="455"/>
      <c r="AD63" s="455"/>
      <c r="AE63" s="455"/>
      <c r="AF63" s="455"/>
      <c r="AG63" s="455"/>
      <c r="AH63" s="455"/>
      <c r="AI63" s="455"/>
      <c r="AJ63" s="455"/>
      <c r="AK63" s="455"/>
      <c r="AL63" s="68"/>
      <c r="AM63" s="68"/>
      <c r="AN63" s="68"/>
      <c r="AO63" s="68"/>
      <c r="AP63" s="68"/>
      <c r="AQ63" s="68"/>
      <c r="AR63" s="68"/>
      <c r="AS63" s="68"/>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70"/>
      <c r="CH63" s="70"/>
      <c r="CI63" s="70"/>
      <c r="CJ63" s="70"/>
      <c r="CK63" s="70"/>
      <c r="CL63" s="70"/>
      <c r="CM63" s="70"/>
      <c r="CN63" s="71"/>
    </row>
    <row r="64" spans="1:93" ht="40" customHeight="1" x14ac:dyDescent="0.2">
      <c r="A64" s="452"/>
      <c r="B64" s="453"/>
      <c r="C64" s="453"/>
      <c r="D64" s="453"/>
      <c r="E64" s="453"/>
      <c r="F64" s="453"/>
      <c r="G64" s="453"/>
      <c r="H64" s="453"/>
      <c r="I64" s="453"/>
      <c r="J64" s="453"/>
      <c r="K64" s="454"/>
      <c r="L64" s="457"/>
      <c r="M64" s="458"/>
      <c r="N64" s="458"/>
      <c r="O64" s="458"/>
      <c r="P64" s="458"/>
      <c r="Q64" s="458"/>
      <c r="R64" s="458"/>
      <c r="S64" s="458"/>
      <c r="T64" s="458"/>
      <c r="U64" s="458"/>
      <c r="V64" s="458"/>
      <c r="W64" s="458"/>
      <c r="X64" s="458"/>
      <c r="Y64" s="458"/>
      <c r="Z64" s="458"/>
      <c r="AA64" s="458"/>
      <c r="AB64" s="458"/>
      <c r="AC64" s="459"/>
      <c r="AD64" s="460"/>
      <c r="AE64" s="460"/>
      <c r="AF64" s="460"/>
      <c r="AG64" s="460"/>
      <c r="AH64" s="460"/>
      <c r="AI64" s="460"/>
      <c r="AJ64" s="460"/>
      <c r="AK64" s="460"/>
      <c r="AL64" s="460"/>
      <c r="AM64" s="460"/>
      <c r="AN64" s="460"/>
      <c r="AO64" s="460"/>
      <c r="AP64" s="460"/>
      <c r="AQ64" s="460"/>
      <c r="AR64" s="460"/>
      <c r="AS64" s="461"/>
      <c r="AT64" s="462"/>
      <c r="AU64" s="462"/>
      <c r="AV64" s="462"/>
      <c r="AW64" s="462"/>
      <c r="AX64" s="462"/>
      <c r="AY64" s="462"/>
      <c r="AZ64" s="462"/>
      <c r="BA64" s="462"/>
      <c r="BB64" s="462"/>
      <c r="BC64" s="462"/>
      <c r="BD64" s="462"/>
      <c r="BE64" s="462"/>
      <c r="BF64" s="462"/>
      <c r="BG64" s="462"/>
      <c r="BH64" s="462"/>
      <c r="BI64" s="462"/>
      <c r="BJ64" s="462"/>
      <c r="BK64" s="462"/>
      <c r="BL64" s="462"/>
      <c r="BM64" s="462"/>
      <c r="BN64" s="462"/>
      <c r="BO64" s="462"/>
      <c r="BP64" s="462"/>
      <c r="BQ64" s="462"/>
      <c r="BR64" s="462"/>
      <c r="BS64" s="462"/>
      <c r="BT64" s="462"/>
      <c r="BU64" s="462"/>
      <c r="BV64" s="462"/>
      <c r="BW64" s="462"/>
      <c r="BX64" s="462"/>
      <c r="BY64" s="462"/>
      <c r="BZ64" s="462"/>
      <c r="CA64" s="462"/>
      <c r="CB64" s="462"/>
      <c r="CC64" s="462"/>
      <c r="CD64" s="462"/>
      <c r="CE64" s="462"/>
      <c r="CF64" s="462"/>
      <c r="CG64" s="462"/>
      <c r="CH64" s="462"/>
      <c r="CI64" s="462"/>
      <c r="CJ64" s="462"/>
      <c r="CK64" s="462"/>
      <c r="CL64" s="462"/>
      <c r="CM64" s="462"/>
      <c r="CN64" s="463"/>
    </row>
    <row r="65" spans="1:92" ht="40" customHeight="1" x14ac:dyDescent="0.2">
      <c r="A65" s="464" t="s">
        <v>21</v>
      </c>
      <c r="B65" s="438"/>
      <c r="C65" s="438"/>
      <c r="D65" s="438"/>
      <c r="E65" s="438"/>
      <c r="F65" s="438"/>
      <c r="G65" s="438"/>
      <c r="H65" s="438"/>
      <c r="I65" s="438"/>
      <c r="J65" s="438"/>
      <c r="K65" s="439"/>
      <c r="L65" s="440" t="s">
        <v>49</v>
      </c>
      <c r="M65" s="441"/>
      <c r="N65" s="442"/>
      <c r="O65" s="442"/>
      <c r="P65" s="442"/>
      <c r="Q65" s="442"/>
      <c r="R65" s="442"/>
      <c r="S65" s="442"/>
      <c r="T65" s="442"/>
      <c r="U65" s="442"/>
      <c r="V65" s="442"/>
      <c r="W65" s="441" t="s">
        <v>50</v>
      </c>
      <c r="X65" s="441"/>
      <c r="Y65" s="442"/>
      <c r="Z65" s="442"/>
      <c r="AA65" s="442"/>
      <c r="AB65" s="442"/>
      <c r="AC65" s="442"/>
      <c r="AD65" s="442"/>
      <c r="AE65" s="442"/>
      <c r="AF65" s="442"/>
      <c r="AG65" s="442"/>
      <c r="AH65" s="441" t="s">
        <v>61</v>
      </c>
      <c r="AI65" s="441"/>
      <c r="AJ65" s="442"/>
      <c r="AK65" s="442"/>
      <c r="AL65" s="442"/>
      <c r="AM65" s="442"/>
      <c r="AN65" s="442"/>
      <c r="AO65" s="442"/>
      <c r="AP65" s="442"/>
      <c r="AQ65" s="442"/>
      <c r="AR65" s="431"/>
      <c r="AS65" s="481" t="s">
        <v>62</v>
      </c>
      <c r="AT65" s="482"/>
      <c r="AU65" s="482"/>
      <c r="AV65" s="482"/>
      <c r="AW65" s="482"/>
      <c r="AX65" s="482"/>
      <c r="AY65" s="482"/>
      <c r="AZ65" s="482"/>
      <c r="BA65" s="482"/>
      <c r="BB65" s="482"/>
      <c r="BC65" s="483"/>
      <c r="BD65" s="484"/>
      <c r="BE65" s="485"/>
      <c r="BF65" s="485"/>
      <c r="BG65" s="485"/>
      <c r="BH65" s="485"/>
      <c r="BI65" s="485"/>
      <c r="BJ65" s="485"/>
      <c r="BK65" s="485"/>
      <c r="BL65" s="485"/>
      <c r="BM65" s="485"/>
      <c r="BN65" s="485"/>
      <c r="BO65" s="485"/>
      <c r="BP65" s="485"/>
      <c r="BQ65" s="485"/>
      <c r="BR65" s="485"/>
      <c r="BS65" s="486" t="s">
        <v>157</v>
      </c>
      <c r="BT65" s="486"/>
      <c r="BU65" s="485"/>
      <c r="BV65" s="485"/>
      <c r="BW65" s="485"/>
      <c r="BX65" s="485"/>
      <c r="BY65" s="485"/>
      <c r="BZ65" s="485"/>
      <c r="CA65" s="485"/>
      <c r="CB65" s="485"/>
      <c r="CC65" s="485"/>
      <c r="CD65" s="485"/>
      <c r="CE65" s="485"/>
      <c r="CF65" s="485"/>
      <c r="CG65" s="485"/>
      <c r="CH65" s="485"/>
      <c r="CI65" s="485"/>
      <c r="CJ65" s="485"/>
      <c r="CK65" s="485"/>
      <c r="CL65" s="485"/>
      <c r="CM65" s="485"/>
      <c r="CN65" s="487"/>
    </row>
    <row r="66" spans="1:92" ht="40" customHeight="1" x14ac:dyDescent="0.2">
      <c r="A66" s="436" t="s">
        <v>22</v>
      </c>
      <c r="B66" s="437"/>
      <c r="C66" s="438"/>
      <c r="D66" s="438"/>
      <c r="E66" s="438"/>
      <c r="F66" s="438"/>
      <c r="G66" s="438"/>
      <c r="H66" s="438"/>
      <c r="I66" s="438"/>
      <c r="J66" s="438"/>
      <c r="K66" s="439"/>
      <c r="L66" s="440" t="s">
        <v>49</v>
      </c>
      <c r="M66" s="441"/>
      <c r="N66" s="442"/>
      <c r="O66" s="442"/>
      <c r="P66" s="442"/>
      <c r="Q66" s="442"/>
      <c r="R66" s="442"/>
      <c r="S66" s="442"/>
      <c r="T66" s="442"/>
      <c r="U66" s="442"/>
      <c r="V66" s="442"/>
      <c r="W66" s="441" t="s">
        <v>50</v>
      </c>
      <c r="X66" s="441"/>
      <c r="Y66" s="442"/>
      <c r="Z66" s="442"/>
      <c r="AA66" s="442"/>
      <c r="AB66" s="442"/>
      <c r="AC66" s="442"/>
      <c r="AD66" s="442"/>
      <c r="AE66" s="442"/>
      <c r="AF66" s="442"/>
      <c r="AG66" s="442"/>
      <c r="AH66" s="441" t="s">
        <v>61</v>
      </c>
      <c r="AI66" s="441"/>
      <c r="AJ66" s="442"/>
      <c r="AK66" s="442"/>
      <c r="AL66" s="442"/>
      <c r="AM66" s="442"/>
      <c r="AN66" s="442"/>
      <c r="AO66" s="442"/>
      <c r="AP66" s="442"/>
      <c r="AQ66" s="442"/>
      <c r="AR66" s="431"/>
      <c r="AS66" s="443" t="s">
        <v>23</v>
      </c>
      <c r="AT66" s="444"/>
      <c r="AU66" s="444"/>
      <c r="AV66" s="444"/>
      <c r="AW66" s="444"/>
      <c r="AX66" s="444"/>
      <c r="AY66" s="444"/>
      <c r="AZ66" s="444"/>
      <c r="BA66" s="444"/>
      <c r="BB66" s="444"/>
      <c r="BC66" s="445"/>
      <c r="BD66" s="440" t="s">
        <v>49</v>
      </c>
      <c r="BE66" s="441"/>
      <c r="BF66" s="431"/>
      <c r="BG66" s="432"/>
      <c r="BH66" s="432"/>
      <c r="BI66" s="432"/>
      <c r="BJ66" s="432"/>
      <c r="BK66" s="432"/>
      <c r="BL66" s="432"/>
      <c r="BM66" s="432"/>
      <c r="BN66" s="433"/>
      <c r="BO66" s="434" t="s">
        <v>63</v>
      </c>
      <c r="BP66" s="434"/>
      <c r="BQ66" s="431"/>
      <c r="BR66" s="432"/>
      <c r="BS66" s="432"/>
      <c r="BT66" s="432"/>
      <c r="BU66" s="432"/>
      <c r="BV66" s="432"/>
      <c r="BW66" s="432"/>
      <c r="BX66" s="432"/>
      <c r="BY66" s="432"/>
      <c r="BZ66" s="433"/>
      <c r="CA66" s="441" t="s">
        <v>61</v>
      </c>
      <c r="CB66" s="441"/>
      <c r="CC66" s="431"/>
      <c r="CD66" s="432"/>
      <c r="CE66" s="432"/>
      <c r="CF66" s="432"/>
      <c r="CG66" s="432"/>
      <c r="CH66" s="432"/>
      <c r="CI66" s="432"/>
      <c r="CJ66" s="432"/>
      <c r="CK66" s="432"/>
      <c r="CL66" s="432"/>
      <c r="CM66" s="432"/>
      <c r="CN66" s="432"/>
    </row>
    <row r="67" spans="1:92" ht="18" customHeight="1" x14ac:dyDescent="0.2">
      <c r="A67" s="59"/>
      <c r="B67" s="59"/>
      <c r="C67" s="59"/>
      <c r="D67" s="57"/>
      <c r="E67" s="57"/>
      <c r="F67" s="61"/>
      <c r="G67" s="61"/>
      <c r="H67" s="61"/>
      <c r="I67" s="57"/>
      <c r="J67" s="57"/>
      <c r="K67" s="57"/>
      <c r="L67" s="57"/>
      <c r="M67" s="57"/>
      <c r="N67" s="57"/>
      <c r="O67" s="57"/>
      <c r="P67" s="57"/>
      <c r="Q67" s="57"/>
      <c r="R67" s="57"/>
      <c r="S67" s="57"/>
      <c r="T67" s="57"/>
      <c r="U67" s="57"/>
      <c r="V67" s="57"/>
      <c r="W67" s="57"/>
      <c r="X67" s="57"/>
      <c r="Y67" s="57"/>
      <c r="Z67" s="57"/>
      <c r="AA67" s="57"/>
      <c r="AB67" s="57"/>
      <c r="AC67" s="57"/>
      <c r="AP67" s="57"/>
      <c r="AQ67" s="57"/>
      <c r="AR67" s="57"/>
      <c r="BI67" s="62"/>
      <c r="BJ67" s="62"/>
      <c r="BK67" s="62"/>
      <c r="BL67" s="62"/>
      <c r="BM67" s="62"/>
      <c r="BN67" s="62"/>
      <c r="BP67" s="62"/>
      <c r="BQ67" s="260"/>
      <c r="BR67" s="260"/>
      <c r="BS67" s="260"/>
      <c r="BT67" s="260"/>
      <c r="BU67" s="260"/>
      <c r="BV67" s="260"/>
      <c r="BW67" s="260"/>
      <c r="BX67" s="260"/>
      <c r="BY67" s="260"/>
      <c r="BZ67" s="260"/>
      <c r="CA67" s="260"/>
      <c r="CB67" s="260"/>
      <c r="CC67" s="260"/>
      <c r="CD67" s="260"/>
      <c r="CE67" s="260"/>
      <c r="CF67" s="260"/>
      <c r="CG67" s="260"/>
      <c r="CH67" s="260"/>
      <c r="CI67" s="260"/>
      <c r="CJ67" s="260"/>
      <c r="CK67" s="260"/>
      <c r="CL67" s="260"/>
      <c r="CM67" s="260"/>
      <c r="CN67" s="260"/>
    </row>
    <row r="68" spans="1:92" ht="18" customHeight="1" x14ac:dyDescent="0.2">
      <c r="A68" s="59"/>
      <c r="B68" s="59"/>
      <c r="C68" s="59"/>
      <c r="D68" s="57"/>
      <c r="E68" s="57"/>
      <c r="F68" s="61"/>
      <c r="G68" s="61"/>
      <c r="H68" s="61"/>
      <c r="I68" s="57"/>
      <c r="J68" s="57"/>
      <c r="K68" s="57"/>
      <c r="L68" s="57"/>
      <c r="M68" s="57"/>
      <c r="N68" s="57"/>
      <c r="O68" s="57"/>
      <c r="P68" s="57"/>
      <c r="Q68" s="57"/>
      <c r="R68" s="57"/>
      <c r="S68" s="57"/>
      <c r="T68" s="57"/>
      <c r="U68" s="57"/>
      <c r="V68" s="57"/>
      <c r="W68" s="57"/>
      <c r="X68" s="57"/>
      <c r="Y68" s="57"/>
      <c r="Z68" s="57"/>
      <c r="AA68" s="57"/>
      <c r="AB68" s="57"/>
      <c r="AC68" s="57"/>
      <c r="AP68" s="57"/>
      <c r="AQ68" s="57"/>
      <c r="AR68" s="57"/>
      <c r="BI68" s="62"/>
      <c r="BJ68" s="62"/>
      <c r="BK68" s="62"/>
      <c r="BL68" s="62"/>
      <c r="BM68" s="62"/>
      <c r="BN68" s="62"/>
      <c r="BP68" s="62"/>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row>
    <row r="69" spans="1:92" ht="40" customHeight="1" x14ac:dyDescent="0.2">
      <c r="A69" s="428" t="s">
        <v>101</v>
      </c>
      <c r="B69" s="428"/>
      <c r="C69" s="428"/>
      <c r="D69" s="428"/>
      <c r="E69" s="428"/>
      <c r="F69" s="428"/>
      <c r="G69" s="428"/>
      <c r="H69" s="428"/>
      <c r="I69" s="428"/>
      <c r="J69" s="428"/>
      <c r="K69" s="428"/>
      <c r="L69" s="428"/>
      <c r="M69" s="428"/>
      <c r="N69" s="428"/>
      <c r="O69" s="428"/>
      <c r="P69" s="428"/>
      <c r="Q69" s="428"/>
      <c r="R69" s="428"/>
      <c r="S69" s="428"/>
      <c r="T69" s="428"/>
      <c r="U69" s="428"/>
      <c r="V69" s="428"/>
      <c r="W69" s="428"/>
      <c r="Y69" s="530" t="s">
        <v>153</v>
      </c>
      <c r="Z69" s="530"/>
      <c r="AA69" s="530"/>
      <c r="AB69" s="530"/>
      <c r="AC69" s="530"/>
      <c r="AD69" s="530"/>
      <c r="AE69" s="530"/>
      <c r="AF69" s="530"/>
      <c r="AG69" s="530"/>
      <c r="AH69" s="530"/>
      <c r="AI69" s="530"/>
      <c r="AJ69" s="530"/>
      <c r="AK69" s="429" t="s">
        <v>9</v>
      </c>
      <c r="AL69" s="429"/>
      <c r="AM69" s="429"/>
      <c r="AN69" s="429"/>
      <c r="AO69" s="429"/>
      <c r="AP69" s="430"/>
      <c r="AQ69" s="430"/>
      <c r="AR69" s="430"/>
      <c r="AS69" s="430"/>
      <c r="AT69" s="430"/>
      <c r="AU69" s="430"/>
      <c r="AV69" s="429" t="s">
        <v>10</v>
      </c>
      <c r="AW69" s="429"/>
      <c r="AX69" s="429"/>
      <c r="AY69" s="429"/>
      <c r="AZ69" s="429"/>
      <c r="BA69" s="430"/>
      <c r="BB69" s="430"/>
      <c r="BC69" s="430"/>
      <c r="BD69" s="430"/>
      <c r="BE69" s="430"/>
      <c r="BF69" s="430"/>
      <c r="BG69" s="429" t="s">
        <v>11</v>
      </c>
      <c r="BH69" s="429"/>
      <c r="BI69" s="429"/>
      <c r="BJ69" s="429"/>
      <c r="BK69" s="429"/>
      <c r="BL69" s="259"/>
      <c r="BM69" s="259"/>
      <c r="BN69" s="259"/>
      <c r="BO69" s="259"/>
      <c r="BP69" s="259"/>
      <c r="BQ69" s="259"/>
      <c r="BR69" s="259"/>
      <c r="BS69" s="259"/>
      <c r="BT69" s="259"/>
      <c r="BU69" s="178"/>
      <c r="BV69" s="178"/>
      <c r="BW69" s="178"/>
      <c r="BX69" s="178"/>
      <c r="BY69" s="178"/>
      <c r="BZ69" s="178"/>
      <c r="CA69" s="178"/>
      <c r="CB69" s="178"/>
      <c r="CC69" s="178"/>
      <c r="CD69" s="178"/>
      <c r="CE69" s="178"/>
      <c r="CF69" s="178"/>
      <c r="CG69" s="178"/>
      <c r="CH69" s="178"/>
      <c r="CI69" s="178"/>
      <c r="CJ69" s="178"/>
      <c r="CK69" s="178"/>
      <c r="CL69" s="178"/>
      <c r="CM69" s="178"/>
      <c r="CN69" s="178"/>
    </row>
    <row r="70" spans="1:92" ht="18" customHeight="1" x14ac:dyDescent="0.2">
      <c r="A70" s="59"/>
      <c r="B70" s="59"/>
      <c r="C70" s="59"/>
      <c r="D70" s="57"/>
      <c r="E70" s="57"/>
      <c r="F70" s="61"/>
      <c r="G70" s="61"/>
      <c r="H70" s="61"/>
      <c r="I70" s="57"/>
      <c r="J70" s="57"/>
      <c r="K70" s="57"/>
      <c r="L70" s="57"/>
      <c r="M70" s="57"/>
      <c r="N70" s="57"/>
      <c r="O70" s="57"/>
      <c r="P70" s="57"/>
      <c r="Q70" s="57"/>
      <c r="R70" s="57"/>
      <c r="S70" s="57"/>
      <c r="T70" s="57"/>
      <c r="U70" s="57"/>
      <c r="V70" s="57"/>
      <c r="W70" s="57"/>
      <c r="X70" s="57"/>
      <c r="Y70" s="57"/>
      <c r="Z70" s="57"/>
      <c r="AA70" s="57"/>
      <c r="AB70" s="57"/>
      <c r="AC70" s="57"/>
      <c r="AP70" s="57"/>
      <c r="AQ70" s="57"/>
      <c r="AR70" s="57"/>
      <c r="BI70" s="62"/>
      <c r="BJ70" s="62"/>
      <c r="BK70" s="62"/>
      <c r="BL70" s="62"/>
      <c r="BM70" s="62"/>
      <c r="BN70" s="62"/>
      <c r="BP70" s="62"/>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c r="CN70" s="260"/>
    </row>
    <row r="71" spans="1:92" ht="18" customHeight="1" x14ac:dyDescent="0.2">
      <c r="A71" s="59"/>
      <c r="B71" s="59"/>
      <c r="C71" s="59"/>
      <c r="D71" s="57"/>
      <c r="E71" s="57"/>
      <c r="F71" s="61"/>
      <c r="G71" s="61"/>
      <c r="H71" s="61"/>
      <c r="I71" s="57"/>
      <c r="J71" s="57"/>
      <c r="K71" s="57"/>
      <c r="L71" s="57"/>
      <c r="M71" s="57"/>
      <c r="N71" s="57"/>
      <c r="O71" s="57"/>
      <c r="P71" s="57"/>
      <c r="Q71" s="57"/>
      <c r="R71" s="57"/>
      <c r="S71" s="57"/>
      <c r="T71" s="57"/>
      <c r="U71" s="57"/>
      <c r="V71" s="57"/>
      <c r="W71" s="57"/>
      <c r="X71" s="57"/>
      <c r="Y71" s="57"/>
      <c r="Z71" s="57"/>
      <c r="AA71" s="57"/>
      <c r="AB71" s="57"/>
      <c r="AC71" s="57"/>
      <c r="AP71" s="57"/>
      <c r="AQ71" s="57"/>
      <c r="AR71" s="57"/>
      <c r="BI71" s="62"/>
      <c r="BJ71" s="62"/>
      <c r="BK71" s="62"/>
      <c r="BL71" s="62"/>
      <c r="BM71" s="62"/>
      <c r="BN71" s="62"/>
      <c r="BP71" s="62"/>
      <c r="BQ71" s="260"/>
      <c r="BR71" s="260"/>
      <c r="BS71" s="260"/>
      <c r="BT71" s="260"/>
      <c r="BU71" s="260"/>
      <c r="BV71" s="260"/>
      <c r="BW71" s="260"/>
      <c r="BX71" s="260"/>
      <c r="BY71" s="260"/>
      <c r="BZ71" s="260"/>
      <c r="CA71" s="260"/>
      <c r="CB71" s="260"/>
      <c r="CC71" s="260"/>
      <c r="CD71" s="260"/>
      <c r="CE71" s="260"/>
      <c r="CF71" s="260"/>
      <c r="CG71" s="260"/>
      <c r="CH71" s="260"/>
      <c r="CI71" s="260"/>
      <c r="CJ71" s="260"/>
      <c r="CK71" s="260"/>
      <c r="CL71" s="260"/>
      <c r="CM71" s="260"/>
      <c r="CN71" s="260"/>
    </row>
    <row r="72" spans="1:92" ht="18" customHeight="1" x14ac:dyDescent="0.2">
      <c r="A72" s="56"/>
      <c r="B72" s="56"/>
      <c r="C72" s="56"/>
      <c r="D72" s="56"/>
      <c r="E72" s="56"/>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118"/>
      <c r="AT72" s="54"/>
      <c r="AU72" s="54"/>
      <c r="AV72" s="54"/>
      <c r="AW72" s="53"/>
      <c r="AX72" s="53"/>
      <c r="AY72" s="53"/>
      <c r="AZ72" s="53"/>
      <c r="BA72" s="53"/>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1"/>
      <c r="CE72" s="51"/>
      <c r="CF72" s="51"/>
      <c r="CG72" s="51"/>
      <c r="CH72" s="51"/>
      <c r="CI72" s="51"/>
      <c r="CJ72" s="51"/>
      <c r="CK72" s="51"/>
      <c r="CL72" s="51"/>
      <c r="CM72" s="51"/>
      <c r="CN72" s="51"/>
    </row>
    <row r="73" spans="1:92" ht="45" customHeight="1" x14ac:dyDescent="0.2">
      <c r="A73" s="492" t="s">
        <v>134</v>
      </c>
      <c r="B73" s="492"/>
      <c r="C73" s="492"/>
      <c r="D73" s="492"/>
      <c r="E73" s="492"/>
      <c r="F73" s="492"/>
      <c r="G73" s="492"/>
      <c r="H73" s="492"/>
      <c r="I73" s="492"/>
      <c r="J73" s="492"/>
      <c r="K73" s="492"/>
      <c r="L73" s="492"/>
      <c r="M73" s="492"/>
      <c r="N73" s="492"/>
      <c r="O73" s="492"/>
      <c r="P73" s="492"/>
      <c r="Q73" s="492"/>
      <c r="R73" s="492"/>
      <c r="S73" s="492"/>
      <c r="T73" s="492"/>
      <c r="U73" s="492"/>
      <c r="V73" s="492"/>
      <c r="W73" s="492"/>
      <c r="X73" s="531"/>
      <c r="Y73" s="527" t="str">
        <f>IF('定型様式5｜総括表'!$U$37=0,"",'定型様式5｜総括表'!$U$37)</f>
        <v/>
      </c>
      <c r="Z73" s="528"/>
      <c r="AA73" s="528"/>
      <c r="AB73" s="528"/>
      <c r="AC73" s="528"/>
      <c r="AD73" s="528"/>
      <c r="AE73" s="528"/>
      <c r="AF73" s="528"/>
      <c r="AG73" s="528"/>
      <c r="AH73" s="528"/>
      <c r="AI73" s="528"/>
      <c r="AJ73" s="528"/>
      <c r="AK73" s="528"/>
      <c r="AL73" s="528"/>
      <c r="AM73" s="528"/>
      <c r="AN73" s="528"/>
      <c r="AO73" s="528"/>
      <c r="AP73" s="528"/>
      <c r="AQ73" s="528"/>
      <c r="AR73" s="528"/>
      <c r="AS73" s="528"/>
      <c r="AT73" s="528"/>
      <c r="AU73" s="528"/>
      <c r="AV73" s="528"/>
      <c r="AW73" s="528"/>
      <c r="AX73" s="528"/>
      <c r="AY73" s="528"/>
      <c r="AZ73" s="528"/>
      <c r="BA73" s="528"/>
      <c r="BB73" s="528"/>
      <c r="BC73" s="528"/>
      <c r="BD73" s="528"/>
      <c r="BE73" s="528"/>
      <c r="BF73" s="528"/>
      <c r="BG73" s="528"/>
      <c r="BH73" s="528"/>
      <c r="BI73" s="528"/>
      <c r="BJ73" s="528"/>
      <c r="BK73" s="528"/>
      <c r="BL73" s="528"/>
      <c r="BM73" s="528"/>
      <c r="BN73" s="528"/>
      <c r="BO73" s="529"/>
      <c r="BP73" s="537" t="s">
        <v>46</v>
      </c>
      <c r="BQ73" s="538"/>
      <c r="BR73" s="538"/>
      <c r="BS73" s="538"/>
      <c r="BT73" s="538"/>
      <c r="BU73" s="538"/>
      <c r="BV73" s="538"/>
      <c r="BW73" s="538"/>
      <c r="BX73" s="538"/>
      <c r="BY73" s="538"/>
      <c r="BZ73" s="538"/>
      <c r="CA73" s="538"/>
      <c r="CB73" s="538"/>
      <c r="CC73" s="538"/>
      <c r="CD73" s="538"/>
      <c r="CE73" s="538"/>
      <c r="CF73" s="538"/>
      <c r="CG73" s="538"/>
      <c r="CH73" s="538"/>
      <c r="CI73" s="538"/>
      <c r="CJ73" s="538"/>
      <c r="CK73" s="538"/>
      <c r="CL73" s="538"/>
      <c r="CM73" s="538"/>
      <c r="CN73" s="538"/>
    </row>
    <row r="74" spans="1:92" ht="18" customHeight="1" x14ac:dyDescent="0.2">
      <c r="A74" s="59"/>
      <c r="B74" s="59"/>
      <c r="C74" s="59"/>
      <c r="D74" s="60"/>
      <c r="E74" s="60"/>
      <c r="F74" s="61"/>
      <c r="G74" s="61"/>
      <c r="H74" s="61"/>
      <c r="I74" s="60"/>
      <c r="J74" s="60"/>
      <c r="K74" s="57"/>
      <c r="L74" s="57"/>
      <c r="M74" s="57"/>
      <c r="N74" s="57"/>
      <c r="O74" s="57"/>
      <c r="P74" s="57"/>
      <c r="Q74" s="57"/>
      <c r="R74" s="57"/>
      <c r="S74" s="57"/>
      <c r="T74" s="57"/>
      <c r="U74" s="57"/>
      <c r="V74" s="57"/>
      <c r="W74" s="57"/>
      <c r="X74" s="57"/>
      <c r="Y74" s="57"/>
      <c r="Z74" s="57"/>
      <c r="AA74" s="57"/>
      <c r="AB74" s="57"/>
      <c r="AC74" s="57"/>
      <c r="AP74" s="57"/>
      <c r="AQ74" s="57"/>
      <c r="AR74" s="57"/>
      <c r="BI74" s="62"/>
      <c r="BJ74" s="62"/>
      <c r="BK74" s="62"/>
      <c r="BL74" s="62"/>
      <c r="BM74" s="62"/>
      <c r="BN74" s="62"/>
      <c r="BP74" s="62"/>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row>
    <row r="75" spans="1:92" ht="18" customHeight="1" x14ac:dyDescent="0.2">
      <c r="A75" s="59"/>
      <c r="B75" s="59"/>
      <c r="C75" s="59"/>
      <c r="D75" s="60"/>
      <c r="E75" s="60"/>
      <c r="F75" s="61"/>
      <c r="G75" s="61"/>
      <c r="H75" s="61"/>
      <c r="I75" s="60"/>
      <c r="J75" s="60"/>
      <c r="K75" s="57"/>
      <c r="L75" s="57"/>
      <c r="M75" s="57"/>
      <c r="N75" s="57"/>
      <c r="O75" s="57"/>
      <c r="P75" s="57"/>
      <c r="Q75" s="57"/>
      <c r="R75" s="57"/>
      <c r="S75" s="57"/>
      <c r="T75" s="57"/>
      <c r="U75" s="57"/>
      <c r="V75" s="57"/>
      <c r="W75" s="57"/>
      <c r="X75" s="57"/>
      <c r="Y75" s="57"/>
      <c r="Z75" s="57"/>
      <c r="AA75" s="57"/>
      <c r="AB75" s="57"/>
      <c r="AC75" s="57"/>
      <c r="AP75" s="57"/>
      <c r="AQ75" s="57"/>
      <c r="AR75" s="57"/>
      <c r="BI75" s="62"/>
      <c r="BJ75" s="62"/>
      <c r="BK75" s="62"/>
      <c r="BL75" s="62"/>
      <c r="BM75" s="62"/>
      <c r="BN75" s="62"/>
      <c r="BP75" s="62"/>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row>
    <row r="76" spans="1:92" ht="18" customHeight="1" x14ac:dyDescent="0.2">
      <c r="A76" s="59"/>
      <c r="B76" s="59"/>
      <c r="C76" s="59"/>
      <c r="D76" s="60"/>
      <c r="E76" s="60"/>
      <c r="F76" s="61"/>
      <c r="G76" s="61"/>
      <c r="H76" s="61"/>
      <c r="I76" s="60"/>
      <c r="J76" s="60"/>
      <c r="K76" s="57"/>
      <c r="L76" s="57"/>
      <c r="M76" s="57"/>
      <c r="N76" s="57"/>
      <c r="O76" s="57"/>
      <c r="P76" s="57"/>
      <c r="Q76" s="57"/>
      <c r="R76" s="57"/>
      <c r="S76" s="57"/>
      <c r="T76" s="57"/>
      <c r="U76" s="57"/>
      <c r="V76" s="57"/>
      <c r="W76" s="57"/>
      <c r="X76" s="57"/>
      <c r="Y76" s="57"/>
      <c r="Z76" s="57"/>
      <c r="AA76" s="57"/>
      <c r="AB76" s="57"/>
      <c r="AC76" s="57"/>
      <c r="AP76" s="57"/>
      <c r="AQ76" s="57"/>
      <c r="AR76" s="57"/>
      <c r="BI76" s="62"/>
      <c r="BJ76" s="62"/>
      <c r="BK76" s="62"/>
      <c r="BL76" s="62"/>
      <c r="BM76" s="62"/>
      <c r="BN76" s="62"/>
      <c r="BP76" s="62"/>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row>
    <row r="77" spans="1:92" ht="40" customHeight="1" x14ac:dyDescent="0.2">
      <c r="A77" s="532" t="s">
        <v>103</v>
      </c>
      <c r="B77" s="532"/>
      <c r="C77" s="532"/>
      <c r="D77" s="532"/>
      <c r="E77" s="532"/>
      <c r="F77" s="532"/>
      <c r="G77" s="532"/>
      <c r="H77" s="532"/>
      <c r="I77" s="532"/>
      <c r="J77" s="532"/>
      <c r="K77" s="532"/>
      <c r="L77" s="532"/>
      <c r="M77" s="532"/>
      <c r="N77" s="532"/>
      <c r="O77" s="532"/>
      <c r="P77" s="532"/>
      <c r="Q77" s="532"/>
      <c r="R77" s="532"/>
      <c r="S77" s="532"/>
      <c r="T77" s="532"/>
      <c r="U77" s="532"/>
      <c r="V77" s="532"/>
      <c r="W77" s="532"/>
      <c r="X77" s="533"/>
      <c r="Y77" s="534" t="s">
        <v>7</v>
      </c>
      <c r="Z77" s="535"/>
      <c r="AA77" s="535"/>
      <c r="AB77" s="536" t="s">
        <v>102</v>
      </c>
      <c r="AC77" s="536"/>
      <c r="AD77" s="536"/>
      <c r="AE77" s="536"/>
      <c r="AF77" s="536"/>
      <c r="AG77" s="536"/>
      <c r="AH77" s="536"/>
      <c r="AI77" s="536"/>
      <c r="AJ77" s="536"/>
      <c r="AK77" s="536"/>
      <c r="AL77" s="536"/>
      <c r="AM77" s="519" t="s">
        <v>7</v>
      </c>
      <c r="AN77" s="520"/>
      <c r="AO77" s="520"/>
      <c r="AP77" s="517" t="s">
        <v>104</v>
      </c>
      <c r="AQ77" s="517"/>
      <c r="AR77" s="517"/>
      <c r="AS77" s="517"/>
      <c r="AT77" s="517"/>
      <c r="AU77" s="517"/>
      <c r="AV77" s="517"/>
      <c r="AW77" s="517"/>
      <c r="AX77" s="517"/>
      <c r="AY77" s="519" t="s">
        <v>7</v>
      </c>
      <c r="AZ77" s="520"/>
      <c r="BA77" s="520"/>
      <c r="BB77" s="517" t="s">
        <v>105</v>
      </c>
      <c r="BC77" s="517"/>
      <c r="BD77" s="517"/>
      <c r="BE77" s="517"/>
      <c r="BF77" s="517"/>
      <c r="BG77" s="517"/>
      <c r="BH77" s="517"/>
      <c r="BI77" s="517"/>
      <c r="BJ77" s="517"/>
      <c r="BK77" s="517"/>
      <c r="BL77" s="517"/>
      <c r="BM77" s="517"/>
      <c r="BN77" s="517"/>
      <c r="BO77" s="518"/>
      <c r="BP77" s="55"/>
      <c r="BQ77" s="55"/>
      <c r="BR77" s="55"/>
      <c r="BS77" s="55"/>
      <c r="BT77" s="55"/>
      <c r="BU77" s="55"/>
      <c r="BV77" s="55"/>
      <c r="BW77" s="55"/>
      <c r="BX77" s="55"/>
      <c r="BY77" s="55"/>
      <c r="BZ77" s="55"/>
      <c r="CA77" s="55"/>
      <c r="CB77" s="55"/>
      <c r="CC77" s="55"/>
      <c r="CD77" s="51"/>
      <c r="CE77" s="51"/>
      <c r="CF77" s="51"/>
      <c r="CG77" s="51"/>
      <c r="CH77" s="51"/>
      <c r="CI77" s="51"/>
      <c r="CJ77" s="51"/>
      <c r="CK77" s="51"/>
      <c r="CL77" s="51"/>
      <c r="CM77" s="51"/>
      <c r="CN77" s="51"/>
    </row>
    <row r="78" spans="1:92" ht="18" customHeight="1" x14ac:dyDescent="0.2">
      <c r="A78" s="63"/>
      <c r="B78" s="63"/>
      <c r="C78" s="64"/>
      <c r="D78" s="64"/>
      <c r="E78" s="64"/>
      <c r="F78" s="64"/>
      <c r="G78" s="64"/>
      <c r="H78" s="64"/>
      <c r="I78" s="64"/>
      <c r="J78" s="64"/>
      <c r="K78" s="64"/>
      <c r="L78" s="65"/>
      <c r="M78" s="65"/>
      <c r="N78" s="77"/>
      <c r="O78" s="77"/>
      <c r="P78" s="77"/>
      <c r="Q78" s="77"/>
      <c r="R78" s="77"/>
      <c r="S78" s="77"/>
      <c r="T78" s="77"/>
      <c r="U78" s="77"/>
      <c r="V78" s="77"/>
      <c r="W78" s="65"/>
      <c r="X78" s="65"/>
      <c r="Y78" s="77"/>
      <c r="Z78" s="77"/>
      <c r="AA78" s="77"/>
      <c r="AB78" s="77"/>
      <c r="AC78" s="77"/>
      <c r="AD78" s="77"/>
      <c r="AE78" s="77"/>
      <c r="AF78" s="77"/>
      <c r="AG78" s="77"/>
      <c r="AH78" s="65"/>
      <c r="AI78" s="65"/>
      <c r="AJ78" s="77"/>
      <c r="AK78" s="77"/>
      <c r="AL78" s="77"/>
      <c r="AM78" s="77"/>
      <c r="AN78" s="77"/>
      <c r="AO78" s="77"/>
      <c r="AP78" s="77"/>
      <c r="AQ78" s="77"/>
      <c r="AR78" s="77"/>
      <c r="AS78" s="64"/>
      <c r="AT78" s="64"/>
      <c r="AU78" s="64"/>
      <c r="AV78" s="64"/>
      <c r="AW78" s="64"/>
      <c r="AX78" s="64"/>
      <c r="AY78" s="64"/>
      <c r="AZ78" s="64"/>
      <c r="BA78" s="64"/>
      <c r="BB78" s="64"/>
      <c r="BC78" s="64"/>
      <c r="BD78" s="66"/>
      <c r="BE78" s="65"/>
      <c r="BF78" s="65"/>
      <c r="BG78" s="77"/>
      <c r="BH78" s="77"/>
      <c r="BI78" s="77"/>
      <c r="BJ78" s="77"/>
      <c r="BK78" s="77"/>
      <c r="BL78" s="77"/>
      <c r="BM78" s="77"/>
      <c r="BN78" s="77"/>
      <c r="BO78" s="77"/>
      <c r="BP78" s="65"/>
      <c r="BQ78" s="65"/>
      <c r="BR78" s="77"/>
      <c r="BS78" s="77"/>
      <c r="BT78" s="77"/>
      <c r="BU78" s="77"/>
      <c r="BV78" s="77"/>
      <c r="BW78" s="77"/>
      <c r="BX78" s="77"/>
      <c r="BY78" s="77"/>
      <c r="BZ78" s="77"/>
      <c r="CA78" s="77"/>
      <c r="CB78" s="65"/>
      <c r="CC78" s="65"/>
      <c r="CD78" s="77"/>
      <c r="CE78" s="77"/>
      <c r="CF78" s="77"/>
      <c r="CG78" s="77"/>
      <c r="CH78" s="77"/>
      <c r="CI78" s="77"/>
      <c r="CJ78" s="77"/>
      <c r="CK78" s="77"/>
      <c r="CL78" s="77"/>
      <c r="CM78" s="77"/>
      <c r="CN78" s="77"/>
    </row>
    <row r="79" spans="1:92" ht="18" customHeight="1" x14ac:dyDescent="0.2">
      <c r="A79" s="63"/>
      <c r="B79" s="63"/>
      <c r="C79" s="64"/>
      <c r="D79" s="64"/>
      <c r="E79" s="64"/>
      <c r="F79" s="64"/>
      <c r="G79" s="64"/>
      <c r="H79" s="64"/>
      <c r="I79" s="64"/>
      <c r="J79" s="64"/>
      <c r="K79" s="64"/>
      <c r="L79" s="65"/>
      <c r="M79" s="65"/>
      <c r="N79" s="77"/>
      <c r="O79" s="77"/>
      <c r="P79" s="77"/>
      <c r="Q79" s="77"/>
      <c r="R79" s="77"/>
      <c r="S79" s="77"/>
      <c r="T79" s="77"/>
      <c r="U79" s="77"/>
      <c r="V79" s="77"/>
      <c r="W79" s="65"/>
      <c r="X79" s="65"/>
      <c r="Y79" s="77"/>
      <c r="Z79" s="77"/>
      <c r="AA79" s="77"/>
      <c r="AB79" s="77"/>
      <c r="AC79" s="77"/>
      <c r="AD79" s="77"/>
      <c r="AE79" s="77"/>
      <c r="AF79" s="77"/>
      <c r="AG79" s="77"/>
      <c r="AH79" s="65"/>
      <c r="AI79" s="65"/>
      <c r="AJ79" s="77"/>
      <c r="AK79" s="77"/>
      <c r="AL79" s="77"/>
      <c r="AM79" s="77"/>
      <c r="AN79" s="77"/>
      <c r="AO79" s="77"/>
      <c r="AP79" s="77"/>
      <c r="AQ79" s="77"/>
      <c r="AR79" s="77"/>
      <c r="AS79" s="64"/>
      <c r="AT79" s="64"/>
      <c r="AU79" s="64"/>
      <c r="AV79" s="64"/>
      <c r="AW79" s="64"/>
      <c r="AX79" s="64"/>
      <c r="AY79" s="64"/>
      <c r="AZ79" s="64"/>
      <c r="BA79" s="64"/>
      <c r="BB79" s="64"/>
      <c r="BC79" s="64"/>
      <c r="BD79" s="66"/>
      <c r="BE79" s="65"/>
      <c r="BF79" s="65"/>
      <c r="BG79" s="77"/>
      <c r="BH79" s="77"/>
      <c r="BI79" s="77"/>
      <c r="BJ79" s="77"/>
      <c r="BK79" s="77"/>
      <c r="BL79" s="77"/>
      <c r="BM79" s="77"/>
      <c r="BN79" s="77"/>
      <c r="BO79" s="77"/>
      <c r="BP79" s="65"/>
      <c r="BQ79" s="65"/>
      <c r="BR79" s="77"/>
      <c r="BS79" s="77"/>
      <c r="BT79" s="77"/>
      <c r="BU79" s="77"/>
      <c r="BV79" s="77"/>
      <c r="BW79" s="77"/>
      <c r="BX79" s="77"/>
      <c r="BY79" s="77"/>
      <c r="BZ79" s="77"/>
      <c r="CA79" s="77"/>
      <c r="CB79" s="65"/>
      <c r="CC79" s="65"/>
      <c r="CD79" s="77"/>
      <c r="CE79" s="77"/>
      <c r="CF79" s="77"/>
      <c r="CG79" s="77"/>
      <c r="CH79" s="77"/>
      <c r="CI79" s="77"/>
      <c r="CJ79" s="77"/>
      <c r="CK79" s="77"/>
      <c r="CL79" s="77"/>
      <c r="CM79" s="77"/>
      <c r="CN79" s="77"/>
    </row>
    <row r="80" spans="1:92" ht="18" customHeight="1" x14ac:dyDescent="0.2">
      <c r="E80" s="43"/>
      <c r="F80" s="43"/>
      <c r="G80" s="43"/>
      <c r="H80" s="43"/>
      <c r="Y80" s="55"/>
      <c r="Z80" s="55"/>
      <c r="AA80" s="55"/>
      <c r="AB80" s="55"/>
    </row>
    <row r="81" spans="1:92" ht="23.25" customHeight="1" x14ac:dyDescent="0.2">
      <c r="A81" s="491" t="s">
        <v>81</v>
      </c>
      <c r="B81" s="491"/>
      <c r="C81" s="491"/>
      <c r="D81" s="491"/>
      <c r="E81" s="491"/>
      <c r="F81" s="491"/>
      <c r="G81" s="491"/>
      <c r="H81" s="491"/>
      <c r="I81" s="491"/>
      <c r="J81" s="491"/>
      <c r="K81" s="491"/>
      <c r="L81" s="491"/>
      <c r="M81" s="491"/>
      <c r="N81" s="491"/>
      <c r="O81" s="491"/>
      <c r="P81" s="491"/>
      <c r="Q81" s="491"/>
      <c r="R81" s="491"/>
      <c r="S81" s="491"/>
      <c r="T81" s="491"/>
      <c r="U81" s="491"/>
      <c r="V81" s="491"/>
      <c r="W81" s="491"/>
      <c r="X81" s="491"/>
      <c r="Y81" s="67"/>
      <c r="Z81" s="67"/>
      <c r="AA81" s="67"/>
      <c r="AB81" s="67"/>
    </row>
    <row r="82" spans="1:92" ht="33" customHeight="1" x14ac:dyDescent="0.2">
      <c r="A82" s="513" t="s">
        <v>19</v>
      </c>
      <c r="B82" s="514"/>
      <c r="C82" s="514"/>
      <c r="D82" s="514"/>
      <c r="E82" s="514"/>
      <c r="F82" s="514"/>
      <c r="G82" s="514"/>
      <c r="H82" s="514"/>
      <c r="I82" s="514"/>
      <c r="J82" s="514"/>
      <c r="K82" s="515"/>
      <c r="L82" s="505"/>
      <c r="M82" s="506"/>
      <c r="N82" s="506"/>
      <c r="O82" s="506"/>
      <c r="P82" s="506"/>
      <c r="Q82" s="506"/>
      <c r="R82" s="506"/>
      <c r="S82" s="506"/>
      <c r="T82" s="506"/>
      <c r="U82" s="506"/>
      <c r="V82" s="506"/>
      <c r="W82" s="506"/>
      <c r="X82" s="506"/>
      <c r="Y82" s="506"/>
      <c r="Z82" s="506"/>
      <c r="AA82" s="506"/>
      <c r="AB82" s="506"/>
      <c r="AC82" s="506"/>
      <c r="AD82" s="506"/>
      <c r="AE82" s="506"/>
      <c r="AF82" s="506"/>
      <c r="AG82" s="506"/>
      <c r="AH82" s="506"/>
      <c r="AI82" s="506"/>
      <c r="AJ82" s="506"/>
      <c r="AK82" s="506"/>
      <c r="AL82" s="506"/>
      <c r="AM82" s="506"/>
      <c r="AN82" s="506"/>
      <c r="AO82" s="506"/>
      <c r="AP82" s="506"/>
      <c r="AQ82" s="506"/>
      <c r="AR82" s="507"/>
      <c r="AS82" s="513" t="s">
        <v>24</v>
      </c>
      <c r="AT82" s="514"/>
      <c r="AU82" s="514"/>
      <c r="AV82" s="514"/>
      <c r="AW82" s="514"/>
      <c r="AX82" s="514"/>
      <c r="AY82" s="514"/>
      <c r="AZ82" s="514"/>
      <c r="BA82" s="514"/>
      <c r="BB82" s="514"/>
      <c r="BC82" s="515"/>
      <c r="BD82" s="505"/>
      <c r="BE82" s="506"/>
      <c r="BF82" s="506"/>
      <c r="BG82" s="506"/>
      <c r="BH82" s="506"/>
      <c r="BI82" s="506"/>
      <c r="BJ82" s="506"/>
      <c r="BK82" s="506"/>
      <c r="BL82" s="506"/>
      <c r="BM82" s="506"/>
      <c r="BN82" s="506"/>
      <c r="BO82" s="506"/>
      <c r="BP82" s="506"/>
      <c r="BQ82" s="506"/>
      <c r="BR82" s="506"/>
      <c r="BS82" s="506"/>
      <c r="BT82" s="506"/>
      <c r="BU82" s="506"/>
      <c r="BV82" s="506"/>
      <c r="BW82" s="506"/>
      <c r="BX82" s="506"/>
      <c r="BY82" s="506"/>
      <c r="BZ82" s="506"/>
      <c r="CA82" s="506"/>
      <c r="CB82" s="506"/>
      <c r="CC82" s="506"/>
      <c r="CD82" s="506"/>
      <c r="CE82" s="506"/>
      <c r="CF82" s="506"/>
      <c r="CG82" s="506"/>
      <c r="CH82" s="506"/>
      <c r="CI82" s="506"/>
      <c r="CJ82" s="506"/>
      <c r="CK82" s="506"/>
      <c r="CL82" s="506"/>
      <c r="CM82" s="506"/>
      <c r="CN82" s="507"/>
    </row>
    <row r="83" spans="1:92" ht="33" customHeight="1" x14ac:dyDescent="0.2">
      <c r="A83" s="513" t="s">
        <v>25</v>
      </c>
      <c r="B83" s="514"/>
      <c r="C83" s="514"/>
      <c r="D83" s="514"/>
      <c r="E83" s="514"/>
      <c r="F83" s="514"/>
      <c r="G83" s="514"/>
      <c r="H83" s="514"/>
      <c r="I83" s="514"/>
      <c r="J83" s="514"/>
      <c r="K83" s="515"/>
      <c r="L83" s="505"/>
      <c r="M83" s="506"/>
      <c r="N83" s="506"/>
      <c r="O83" s="506"/>
      <c r="P83" s="506"/>
      <c r="Q83" s="506"/>
      <c r="R83" s="506"/>
      <c r="S83" s="506"/>
      <c r="T83" s="506"/>
      <c r="U83" s="506"/>
      <c r="V83" s="506"/>
      <c r="W83" s="506"/>
      <c r="X83" s="506"/>
      <c r="Y83" s="506"/>
      <c r="Z83" s="506"/>
      <c r="AA83" s="506"/>
      <c r="AB83" s="506"/>
      <c r="AC83" s="506"/>
      <c r="AD83" s="506"/>
      <c r="AE83" s="506"/>
      <c r="AF83" s="506"/>
      <c r="AG83" s="506"/>
      <c r="AH83" s="506"/>
      <c r="AI83" s="506"/>
      <c r="AJ83" s="506"/>
      <c r="AK83" s="506"/>
      <c r="AL83" s="506"/>
      <c r="AM83" s="506"/>
      <c r="AN83" s="506"/>
      <c r="AO83" s="506"/>
      <c r="AP83" s="506"/>
      <c r="AQ83" s="506"/>
      <c r="AR83" s="507"/>
      <c r="AS83" s="513" t="s">
        <v>62</v>
      </c>
      <c r="AT83" s="514"/>
      <c r="AU83" s="514"/>
      <c r="AV83" s="514"/>
      <c r="AW83" s="514"/>
      <c r="AX83" s="514"/>
      <c r="AY83" s="514"/>
      <c r="AZ83" s="514"/>
      <c r="BA83" s="514"/>
      <c r="BB83" s="514"/>
      <c r="BC83" s="515"/>
      <c r="BD83" s="516"/>
      <c r="BE83" s="503"/>
      <c r="BF83" s="503"/>
      <c r="BG83" s="503"/>
      <c r="BH83" s="503"/>
      <c r="BI83" s="503"/>
      <c r="BJ83" s="503"/>
      <c r="BK83" s="503"/>
      <c r="BL83" s="503"/>
      <c r="BM83" s="503"/>
      <c r="BN83" s="503"/>
      <c r="BO83" s="503"/>
      <c r="BP83" s="503"/>
      <c r="BQ83" s="503"/>
      <c r="BR83" s="503"/>
      <c r="BS83" s="502" t="s">
        <v>157</v>
      </c>
      <c r="BT83" s="502"/>
      <c r="BU83" s="503"/>
      <c r="BV83" s="503"/>
      <c r="BW83" s="503"/>
      <c r="BX83" s="503"/>
      <c r="BY83" s="503"/>
      <c r="BZ83" s="503"/>
      <c r="CA83" s="503"/>
      <c r="CB83" s="503"/>
      <c r="CC83" s="503"/>
      <c r="CD83" s="503"/>
      <c r="CE83" s="503"/>
      <c r="CF83" s="503"/>
      <c r="CG83" s="503"/>
      <c r="CH83" s="503"/>
      <c r="CI83" s="503"/>
      <c r="CJ83" s="503"/>
      <c r="CK83" s="503"/>
      <c r="CL83" s="503"/>
      <c r="CM83" s="503"/>
      <c r="CN83" s="504"/>
    </row>
    <row r="84" spans="1:92" ht="23.25" customHeight="1" x14ac:dyDescent="0.2">
      <c r="A84" s="449" t="s">
        <v>26</v>
      </c>
      <c r="B84" s="450"/>
      <c r="C84" s="450"/>
      <c r="D84" s="450"/>
      <c r="E84" s="450"/>
      <c r="F84" s="450"/>
      <c r="G84" s="450"/>
      <c r="H84" s="450"/>
      <c r="I84" s="450"/>
      <c r="J84" s="450"/>
      <c r="K84" s="451"/>
      <c r="L84" s="526" t="s">
        <v>71</v>
      </c>
      <c r="M84" s="456"/>
      <c r="N84" s="456"/>
      <c r="O84" s="455"/>
      <c r="P84" s="455"/>
      <c r="Q84" s="455"/>
      <c r="R84" s="455"/>
      <c r="S84" s="455"/>
      <c r="T84" s="455"/>
      <c r="U84" s="455"/>
      <c r="V84" s="455"/>
      <c r="W84" s="455"/>
      <c r="X84" s="455"/>
      <c r="Y84" s="456" t="s">
        <v>72</v>
      </c>
      <c r="Z84" s="456"/>
      <c r="AA84" s="456"/>
      <c r="AB84" s="455"/>
      <c r="AC84" s="455"/>
      <c r="AD84" s="455"/>
      <c r="AE84" s="455"/>
      <c r="AF84" s="455"/>
      <c r="AG84" s="455"/>
      <c r="AH84" s="455"/>
      <c r="AI84" s="455"/>
      <c r="AJ84" s="455"/>
      <c r="AK84" s="455"/>
      <c r="AL84" s="68"/>
      <c r="AM84" s="68"/>
      <c r="AN84" s="68"/>
      <c r="AO84" s="68"/>
      <c r="AP84" s="68"/>
      <c r="AQ84" s="68"/>
      <c r="AR84" s="68"/>
      <c r="AS84" s="68"/>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70"/>
      <c r="CH84" s="70"/>
      <c r="CI84" s="70"/>
      <c r="CJ84" s="70"/>
      <c r="CK84" s="70"/>
      <c r="CL84" s="70"/>
      <c r="CM84" s="70"/>
      <c r="CN84" s="71"/>
    </row>
    <row r="85" spans="1:92" ht="45" customHeight="1" x14ac:dyDescent="0.2">
      <c r="A85" s="452"/>
      <c r="B85" s="453"/>
      <c r="C85" s="453"/>
      <c r="D85" s="453"/>
      <c r="E85" s="453"/>
      <c r="F85" s="453"/>
      <c r="G85" s="453"/>
      <c r="H85" s="453"/>
      <c r="I85" s="453"/>
      <c r="J85" s="453"/>
      <c r="K85" s="454"/>
      <c r="L85" s="499"/>
      <c r="M85" s="500"/>
      <c r="N85" s="500"/>
      <c r="O85" s="500"/>
      <c r="P85" s="500"/>
      <c r="Q85" s="500"/>
      <c r="R85" s="500"/>
      <c r="S85" s="500"/>
      <c r="T85" s="500"/>
      <c r="U85" s="500"/>
      <c r="V85" s="500"/>
      <c r="W85" s="500"/>
      <c r="X85" s="500"/>
      <c r="Y85" s="500"/>
      <c r="Z85" s="500"/>
      <c r="AA85" s="500"/>
      <c r="AB85" s="501"/>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1"/>
      <c r="AY85" s="521"/>
      <c r="AZ85" s="521"/>
      <c r="BA85" s="521"/>
      <c r="BB85" s="521"/>
      <c r="BC85" s="521"/>
      <c r="BD85" s="522"/>
      <c r="BE85" s="523"/>
      <c r="BF85" s="521"/>
      <c r="BG85" s="521"/>
      <c r="BH85" s="521"/>
      <c r="BI85" s="521"/>
      <c r="BJ85" s="521"/>
      <c r="BK85" s="521"/>
      <c r="BL85" s="521"/>
      <c r="BM85" s="521"/>
      <c r="BN85" s="521"/>
      <c r="BO85" s="521"/>
      <c r="BP85" s="521"/>
      <c r="BQ85" s="521"/>
      <c r="BR85" s="521"/>
      <c r="BS85" s="521"/>
      <c r="BT85" s="521"/>
      <c r="BU85" s="521"/>
      <c r="BV85" s="521"/>
      <c r="BW85" s="521"/>
      <c r="BX85" s="521"/>
      <c r="BY85" s="521"/>
      <c r="BZ85" s="521"/>
      <c r="CA85" s="521"/>
      <c r="CB85" s="521"/>
      <c r="CC85" s="521"/>
      <c r="CD85" s="521"/>
      <c r="CE85" s="521"/>
      <c r="CF85" s="521"/>
      <c r="CG85" s="521"/>
      <c r="CH85" s="521"/>
      <c r="CI85" s="521"/>
      <c r="CJ85" s="521"/>
      <c r="CK85" s="521"/>
      <c r="CL85" s="521"/>
      <c r="CM85" s="521"/>
      <c r="CN85" s="524"/>
    </row>
    <row r="86" spans="1:92" ht="33" customHeight="1" x14ac:dyDescent="0.2">
      <c r="A86" s="513" t="s">
        <v>21</v>
      </c>
      <c r="B86" s="514"/>
      <c r="C86" s="514"/>
      <c r="D86" s="514"/>
      <c r="E86" s="514"/>
      <c r="F86" s="514"/>
      <c r="G86" s="514"/>
      <c r="H86" s="514"/>
      <c r="I86" s="514"/>
      <c r="J86" s="514"/>
      <c r="K86" s="515"/>
      <c r="L86" s="546" t="s">
        <v>59</v>
      </c>
      <c r="M86" s="434"/>
      <c r="N86" s="442"/>
      <c r="O86" s="442"/>
      <c r="P86" s="442"/>
      <c r="Q86" s="442"/>
      <c r="R86" s="442"/>
      <c r="S86" s="442"/>
      <c r="T86" s="442"/>
      <c r="U86" s="442"/>
      <c r="V86" s="442"/>
      <c r="W86" s="434" t="s">
        <v>60</v>
      </c>
      <c r="X86" s="434"/>
      <c r="Y86" s="442"/>
      <c r="Z86" s="442"/>
      <c r="AA86" s="442"/>
      <c r="AB86" s="442"/>
      <c r="AC86" s="442"/>
      <c r="AD86" s="442"/>
      <c r="AE86" s="442"/>
      <c r="AF86" s="442"/>
      <c r="AG86" s="442"/>
      <c r="AH86" s="434" t="s">
        <v>61</v>
      </c>
      <c r="AI86" s="434"/>
      <c r="AJ86" s="442"/>
      <c r="AK86" s="442"/>
      <c r="AL86" s="442"/>
      <c r="AM86" s="442"/>
      <c r="AN86" s="442"/>
      <c r="AO86" s="442"/>
      <c r="AP86" s="442"/>
      <c r="AQ86" s="442"/>
      <c r="AR86" s="431"/>
      <c r="AS86" s="547" t="s">
        <v>23</v>
      </c>
      <c r="AT86" s="548"/>
      <c r="AU86" s="548"/>
      <c r="AV86" s="548"/>
      <c r="AW86" s="548"/>
      <c r="AX86" s="548"/>
      <c r="AY86" s="548"/>
      <c r="AZ86" s="548"/>
      <c r="BA86" s="548"/>
      <c r="BB86" s="548"/>
      <c r="BC86" s="549"/>
      <c r="BD86" s="72"/>
      <c r="BE86" s="540" t="s">
        <v>59</v>
      </c>
      <c r="BF86" s="540"/>
      <c r="BG86" s="542"/>
      <c r="BH86" s="542"/>
      <c r="BI86" s="542"/>
      <c r="BJ86" s="542"/>
      <c r="BK86" s="542"/>
      <c r="BL86" s="542"/>
      <c r="BM86" s="542"/>
      <c r="BN86" s="542"/>
      <c r="BO86" s="542"/>
      <c r="BP86" s="540" t="s">
        <v>60</v>
      </c>
      <c r="BQ86" s="540"/>
      <c r="BR86" s="542"/>
      <c r="BS86" s="542"/>
      <c r="BT86" s="542"/>
      <c r="BU86" s="542"/>
      <c r="BV86" s="542"/>
      <c r="BW86" s="542"/>
      <c r="BX86" s="542"/>
      <c r="BY86" s="542"/>
      <c r="BZ86" s="542"/>
      <c r="CA86" s="542"/>
      <c r="CB86" s="540" t="s">
        <v>61</v>
      </c>
      <c r="CC86" s="540"/>
      <c r="CD86" s="542"/>
      <c r="CE86" s="542"/>
      <c r="CF86" s="542"/>
      <c r="CG86" s="542"/>
      <c r="CH86" s="542"/>
      <c r="CI86" s="542"/>
      <c r="CJ86" s="542"/>
      <c r="CK86" s="542"/>
      <c r="CL86" s="542"/>
      <c r="CM86" s="542"/>
      <c r="CN86" s="544"/>
    </row>
    <row r="87" spans="1:92" ht="33" customHeight="1" x14ac:dyDescent="0.2">
      <c r="A87" s="525" t="s">
        <v>22</v>
      </c>
      <c r="B87" s="539"/>
      <c r="C87" s="514"/>
      <c r="D87" s="514"/>
      <c r="E87" s="514"/>
      <c r="F87" s="514"/>
      <c r="G87" s="514"/>
      <c r="H87" s="514"/>
      <c r="I87" s="514"/>
      <c r="J87" s="514"/>
      <c r="K87" s="515"/>
      <c r="L87" s="546" t="s">
        <v>59</v>
      </c>
      <c r="M87" s="434"/>
      <c r="N87" s="442"/>
      <c r="O87" s="442"/>
      <c r="P87" s="442"/>
      <c r="Q87" s="442"/>
      <c r="R87" s="442"/>
      <c r="S87" s="442"/>
      <c r="T87" s="442"/>
      <c r="U87" s="442"/>
      <c r="V87" s="442"/>
      <c r="W87" s="434" t="s">
        <v>60</v>
      </c>
      <c r="X87" s="434"/>
      <c r="Y87" s="442"/>
      <c r="Z87" s="442"/>
      <c r="AA87" s="442"/>
      <c r="AB87" s="442"/>
      <c r="AC87" s="442"/>
      <c r="AD87" s="442"/>
      <c r="AE87" s="442"/>
      <c r="AF87" s="442"/>
      <c r="AG87" s="442"/>
      <c r="AH87" s="434" t="s">
        <v>61</v>
      </c>
      <c r="AI87" s="434"/>
      <c r="AJ87" s="442"/>
      <c r="AK87" s="442"/>
      <c r="AL87" s="442"/>
      <c r="AM87" s="442"/>
      <c r="AN87" s="442"/>
      <c r="AO87" s="442"/>
      <c r="AP87" s="442"/>
      <c r="AQ87" s="442"/>
      <c r="AR87" s="431"/>
      <c r="AS87" s="550"/>
      <c r="AT87" s="551"/>
      <c r="AU87" s="551"/>
      <c r="AV87" s="551"/>
      <c r="AW87" s="551"/>
      <c r="AX87" s="551"/>
      <c r="AY87" s="551"/>
      <c r="AZ87" s="551"/>
      <c r="BA87" s="551"/>
      <c r="BB87" s="551"/>
      <c r="BC87" s="552"/>
      <c r="BD87" s="73"/>
      <c r="BE87" s="541"/>
      <c r="BF87" s="541"/>
      <c r="BG87" s="543"/>
      <c r="BH87" s="543"/>
      <c r="BI87" s="543"/>
      <c r="BJ87" s="543"/>
      <c r="BK87" s="543"/>
      <c r="BL87" s="543"/>
      <c r="BM87" s="543"/>
      <c r="BN87" s="543"/>
      <c r="BO87" s="543"/>
      <c r="BP87" s="541"/>
      <c r="BQ87" s="541"/>
      <c r="BR87" s="543"/>
      <c r="BS87" s="543"/>
      <c r="BT87" s="543"/>
      <c r="BU87" s="543"/>
      <c r="BV87" s="543"/>
      <c r="BW87" s="543"/>
      <c r="BX87" s="543"/>
      <c r="BY87" s="543"/>
      <c r="BZ87" s="543"/>
      <c r="CA87" s="543"/>
      <c r="CB87" s="541"/>
      <c r="CC87" s="541"/>
      <c r="CD87" s="543"/>
      <c r="CE87" s="543"/>
      <c r="CF87" s="543"/>
      <c r="CG87" s="543"/>
      <c r="CH87" s="543"/>
      <c r="CI87" s="543"/>
      <c r="CJ87" s="543"/>
      <c r="CK87" s="543"/>
      <c r="CL87" s="543"/>
      <c r="CM87" s="543"/>
      <c r="CN87" s="545"/>
    </row>
    <row r="88" spans="1:92" ht="18" customHeight="1" x14ac:dyDescent="0.2">
      <c r="A88" s="44"/>
      <c r="B88" s="44"/>
      <c r="C88" s="44"/>
      <c r="D88" s="119"/>
      <c r="E88" s="119"/>
      <c r="F88" s="119"/>
      <c r="G88" s="119"/>
      <c r="H88" s="119"/>
      <c r="I88" s="119"/>
      <c r="J88" s="119"/>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92" ht="18" customHeight="1" x14ac:dyDescent="0.2">
      <c r="A89" s="44"/>
      <c r="B89" s="44"/>
      <c r="C89" s="44"/>
      <c r="D89" s="119"/>
      <c r="E89" s="119"/>
      <c r="F89" s="119"/>
      <c r="G89" s="119"/>
      <c r="H89" s="119"/>
      <c r="I89" s="119"/>
      <c r="J89" s="119"/>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row>
    <row r="90" spans="1:92" ht="18" customHeight="1" x14ac:dyDescent="0.2">
      <c r="A90" s="44"/>
      <c r="B90" s="44"/>
      <c r="C90" s="44"/>
      <c r="D90" s="119"/>
      <c r="E90" s="119"/>
      <c r="F90" s="119"/>
      <c r="G90" s="119"/>
      <c r="H90" s="119"/>
      <c r="I90" s="119"/>
      <c r="J90" s="119"/>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row>
    <row r="91" spans="1:92" ht="18" customHeight="1" x14ac:dyDescent="0.2">
      <c r="A91" s="420" t="s">
        <v>106</v>
      </c>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row>
    <row r="92" spans="1:92" ht="8.25" customHeight="1" x14ac:dyDescent="0.2">
      <c r="A92" s="44"/>
      <c r="B92" s="44"/>
      <c r="C92" s="44"/>
      <c r="D92" s="119"/>
      <c r="E92" s="119"/>
      <c r="F92" s="119"/>
      <c r="G92" s="119"/>
      <c r="H92" s="119"/>
      <c r="I92" s="119"/>
      <c r="J92" s="119"/>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row>
    <row r="93" spans="1:92" ht="18" customHeight="1" x14ac:dyDescent="0.2">
      <c r="A93" s="421" t="s">
        <v>107</v>
      </c>
      <c r="B93" s="421"/>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1"/>
      <c r="AM93" s="421"/>
      <c r="AN93" s="421"/>
      <c r="AO93" s="421"/>
      <c r="AP93" s="421"/>
      <c r="AQ93" s="421"/>
      <c r="AR93" s="421"/>
      <c r="AS93" s="421"/>
      <c r="AT93" s="421"/>
      <c r="AU93" s="421"/>
      <c r="AV93" s="421"/>
      <c r="AW93" s="421"/>
      <c r="AX93" s="421"/>
      <c r="AY93" s="421"/>
      <c r="AZ93" s="421"/>
      <c r="BA93" s="421"/>
      <c r="BB93" s="421"/>
      <c r="BC93" s="421"/>
      <c r="BD93" s="421"/>
      <c r="BE93" s="421"/>
      <c r="BF93" s="421"/>
      <c r="BG93" s="421"/>
      <c r="BH93" s="421"/>
      <c r="BI93" s="421"/>
      <c r="BJ93" s="421"/>
      <c r="BK93" s="421"/>
      <c r="BL93" s="421"/>
      <c r="BM93" s="421"/>
      <c r="BN93" s="421"/>
      <c r="BO93" s="421"/>
      <c r="BP93" s="421"/>
      <c r="BQ93" s="421"/>
      <c r="BR93" s="421"/>
      <c r="BS93" s="421"/>
      <c r="BT93" s="421"/>
      <c r="BU93" s="421"/>
      <c r="BV93" s="421"/>
      <c r="BW93" s="421"/>
      <c r="BX93" s="421"/>
      <c r="BY93" s="421"/>
      <c r="BZ93" s="421"/>
      <c r="CA93" s="421"/>
      <c r="CB93" s="421"/>
      <c r="CC93" s="421"/>
      <c r="CD93" s="421"/>
      <c r="CE93" s="421"/>
      <c r="CF93" s="421"/>
      <c r="CG93" s="421"/>
      <c r="CH93" s="421"/>
      <c r="CI93" s="421"/>
      <c r="CJ93" s="421"/>
      <c r="CK93" s="421"/>
      <c r="CL93" s="421"/>
      <c r="CM93" s="421"/>
      <c r="CN93" s="421"/>
    </row>
    <row r="94" spans="1:92" ht="18" customHeight="1" x14ac:dyDescent="0.2">
      <c r="A94" s="44"/>
      <c r="B94" s="44"/>
      <c r="C94" s="422" t="s">
        <v>7</v>
      </c>
      <c r="D94" s="422"/>
      <c r="E94" s="422"/>
      <c r="F94" s="423" t="s">
        <v>108</v>
      </c>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3"/>
      <c r="AY94" s="423"/>
      <c r="AZ94" s="423"/>
      <c r="BA94" s="423"/>
      <c r="BB94" s="423"/>
      <c r="BC94" s="423"/>
      <c r="BD94" s="423"/>
      <c r="BE94" s="423"/>
      <c r="BF94" s="423"/>
      <c r="BG94" s="423"/>
      <c r="BH94" s="423"/>
      <c r="BI94" s="423"/>
      <c r="BJ94" s="423"/>
      <c r="BK94" s="423"/>
      <c r="BL94" s="423"/>
      <c r="BM94" s="423"/>
      <c r="BN94" s="423"/>
      <c r="BO94" s="423"/>
      <c r="BP94" s="423"/>
      <c r="BQ94" s="423"/>
      <c r="BR94" s="423"/>
      <c r="BS94" s="423"/>
      <c r="BT94" s="423"/>
      <c r="BU94" s="423"/>
      <c r="BV94" s="423"/>
      <c r="BW94" s="423"/>
      <c r="BX94" s="423"/>
      <c r="BY94" s="423"/>
      <c r="BZ94" s="423"/>
      <c r="CA94" s="423"/>
      <c r="CB94" s="423"/>
      <c r="CC94" s="423"/>
      <c r="CD94" s="423"/>
      <c r="CE94" s="423"/>
      <c r="CF94" s="423"/>
      <c r="CG94" s="423"/>
      <c r="CH94" s="423"/>
      <c r="CI94" s="423"/>
      <c r="CJ94" s="423"/>
      <c r="CK94" s="423"/>
      <c r="CL94" s="423"/>
      <c r="CM94" s="423"/>
      <c r="CN94" s="423"/>
    </row>
    <row r="95" spans="1:92" ht="18" customHeight="1" x14ac:dyDescent="0.2">
      <c r="A95" s="44"/>
      <c r="B95" s="44"/>
      <c r="C95" s="44"/>
      <c r="D95" s="119"/>
      <c r="E95" s="119"/>
      <c r="F95" s="423"/>
      <c r="G95" s="423"/>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423"/>
      <c r="AX95" s="423"/>
      <c r="AY95" s="423"/>
      <c r="AZ95" s="423"/>
      <c r="BA95" s="423"/>
      <c r="BB95" s="423"/>
      <c r="BC95" s="423"/>
      <c r="BD95" s="423"/>
      <c r="BE95" s="423"/>
      <c r="BF95" s="423"/>
      <c r="BG95" s="423"/>
      <c r="BH95" s="423"/>
      <c r="BI95" s="423"/>
      <c r="BJ95" s="423"/>
      <c r="BK95" s="423"/>
      <c r="BL95" s="423"/>
      <c r="BM95" s="423"/>
      <c r="BN95" s="423"/>
      <c r="BO95" s="423"/>
      <c r="BP95" s="423"/>
      <c r="BQ95" s="423"/>
      <c r="BR95" s="423"/>
      <c r="BS95" s="423"/>
      <c r="BT95" s="423"/>
      <c r="BU95" s="423"/>
      <c r="BV95" s="423"/>
      <c r="BW95" s="423"/>
      <c r="BX95" s="423"/>
      <c r="BY95" s="423"/>
      <c r="BZ95" s="423"/>
      <c r="CA95" s="423"/>
      <c r="CB95" s="423"/>
      <c r="CC95" s="423"/>
      <c r="CD95" s="423"/>
      <c r="CE95" s="423"/>
      <c r="CF95" s="423"/>
      <c r="CG95" s="423"/>
      <c r="CH95" s="423"/>
      <c r="CI95" s="423"/>
      <c r="CJ95" s="423"/>
      <c r="CK95" s="423"/>
      <c r="CL95" s="423"/>
      <c r="CM95" s="423"/>
      <c r="CN95" s="423"/>
    </row>
    <row r="96" spans="1:92" ht="18" customHeight="1" x14ac:dyDescent="0.2">
      <c r="E96" s="43"/>
      <c r="F96" s="43"/>
      <c r="G96" s="44"/>
      <c r="H96" s="43"/>
    </row>
  </sheetData>
  <sheetProtection algorithmName="SHA-512" hashValue="nHCRVQh8rt2cWg0t+fvgzMrO4XQ4y1DsIepzk7B8MMiiGJSjw5RbfSv2nR4eJlZg0ja5ckq+sOoZIzCeCD/2Lg==" saltValue="SyahnqqIyVwzbWqwdOajiA==" spinCount="100000" sheet="1" objects="1" scenarios="1"/>
  <mergeCells count="19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O84:X84"/>
    <mergeCell ref="Y84:AA84"/>
    <mergeCell ref="AB84:AK84"/>
    <mergeCell ref="A81:X81"/>
    <mergeCell ref="A82:K82"/>
    <mergeCell ref="A83:K83"/>
    <mergeCell ref="L83:AR83"/>
    <mergeCell ref="AS83:BC83"/>
    <mergeCell ref="BD83:BR83"/>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BD15:CJ15"/>
    <mergeCell ref="CK15:CN15"/>
    <mergeCell ref="BD23:BH23"/>
    <mergeCell ref="BI23:BJ23"/>
    <mergeCell ref="BK23:BO23"/>
    <mergeCell ref="AT26:BC26"/>
    <mergeCell ref="BD26:CL26"/>
    <mergeCell ref="BD24:BK24"/>
    <mergeCell ref="BL24:CL24"/>
    <mergeCell ref="BD25:CL25"/>
    <mergeCell ref="AT24:BC25"/>
    <mergeCell ref="BH16:CB16"/>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7:BC27"/>
    <mergeCell ref="BD27:CJ27"/>
    <mergeCell ref="CK27:CN27"/>
    <mergeCell ref="A30:CN30"/>
    <mergeCell ref="A31:CN31"/>
    <mergeCell ref="A32:CN32"/>
    <mergeCell ref="A33:CN33"/>
    <mergeCell ref="AJ23:AR23"/>
    <mergeCell ref="AT23:BC23"/>
    <mergeCell ref="AJ17:AR17"/>
    <mergeCell ref="AT17:BC17"/>
    <mergeCell ref="AT18:BC18"/>
    <mergeCell ref="AT19:BC19"/>
    <mergeCell ref="AT20:BC20"/>
    <mergeCell ref="BD17:CJ17"/>
    <mergeCell ref="BD18:CJ18"/>
    <mergeCell ref="BD19:CJ19"/>
    <mergeCell ref="BD20:CJ20"/>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s>
  <phoneticPr fontId="38"/>
  <conditionalFormatting sqref="C59:D59 AS59:AT59">
    <cfRule type="expression" dxfId="104" priority="37" stopIfTrue="1">
      <formula>AND($C$59="□",$AS$59="□")</formula>
    </cfRule>
  </conditionalFormatting>
  <conditionalFormatting sqref="C94:E94">
    <cfRule type="expression" dxfId="103" priority="19">
      <formula>$C$94="□"</formula>
    </cfRule>
  </conditionalFormatting>
  <conditionalFormatting sqref="H35:K35">
    <cfRule type="expression" dxfId="102" priority="5">
      <formula>$H$35=""</formula>
    </cfRule>
  </conditionalFormatting>
  <conditionalFormatting sqref="L64:AB64">
    <cfRule type="expression" dxfId="101" priority="30" stopIfTrue="1">
      <formula>AND($AS$59="■",$L$64="")</formula>
    </cfRule>
  </conditionalFormatting>
  <conditionalFormatting sqref="L65:AR66">
    <cfRule type="expression" dxfId="100" priority="35" stopIfTrue="1">
      <formula>$C$59="■"</formula>
    </cfRule>
  </conditionalFormatting>
  <conditionalFormatting sqref="L54:BC54">
    <cfRule type="expression" dxfId="99" priority="66">
      <formula>$L$54=""</formula>
    </cfRule>
  </conditionalFormatting>
  <conditionalFormatting sqref="L62:CN62">
    <cfRule type="expression" dxfId="98" priority="33" stopIfTrue="1">
      <formula>AND($AS$59="■",$L$62="")</formula>
    </cfRule>
  </conditionalFormatting>
  <conditionalFormatting sqref="L62:CN64">
    <cfRule type="expression" dxfId="97" priority="36" stopIfTrue="1">
      <formula>$C$59="■"</formula>
    </cfRule>
  </conditionalFormatting>
  <conditionalFormatting sqref="N55:V55">
    <cfRule type="expression" dxfId="96" priority="62" stopIfTrue="1">
      <formula>$N$55=""</formula>
    </cfRule>
  </conditionalFormatting>
  <conditionalFormatting sqref="N65:V65">
    <cfRule type="expression" dxfId="95" priority="27" stopIfTrue="1">
      <formula>AND($AS$59="■",$N$65="")</formula>
    </cfRule>
  </conditionalFormatting>
  <conditionalFormatting sqref="O35:S35">
    <cfRule type="expression" dxfId="94" priority="4">
      <formula>$O$35=""</formula>
    </cfRule>
  </conditionalFormatting>
  <conditionalFormatting sqref="O63:X63">
    <cfRule type="expression" dxfId="93" priority="32" stopIfTrue="1">
      <formula>AND($AS$59="■",$O$63="")</formula>
    </cfRule>
  </conditionalFormatting>
  <conditionalFormatting sqref="W35:AA35">
    <cfRule type="expression" dxfId="92" priority="3">
      <formula>$W$35=""</formula>
    </cfRule>
  </conditionalFormatting>
  <conditionalFormatting sqref="Y77 AM77 AY77">
    <cfRule type="expression" dxfId="91" priority="20" stopIfTrue="1">
      <formula>AND($Y77="□",$AM77="□",$AY77="□")</formula>
    </cfRule>
  </conditionalFormatting>
  <conditionalFormatting sqref="Y55:AG55">
    <cfRule type="expression" dxfId="90" priority="61" stopIfTrue="1">
      <formula>$Y$55=""</formula>
    </cfRule>
  </conditionalFormatting>
  <conditionalFormatting sqref="Y65:AG65">
    <cfRule type="expression" dxfId="89" priority="26" stopIfTrue="1">
      <formula>AND($AS$59="■",$Y$65="")</formula>
    </cfRule>
  </conditionalFormatting>
  <conditionalFormatting sqref="AB63:AK63">
    <cfRule type="expression" dxfId="88" priority="31" stopIfTrue="1">
      <formula>AND($AS$59="■",$AB$63="")</formula>
    </cfRule>
  </conditionalFormatting>
  <conditionalFormatting sqref="AC64:AR64">
    <cfRule type="expression" dxfId="87" priority="29" stopIfTrue="1">
      <formula>AND($AS$59="■",$AC$64="")</formula>
    </cfRule>
  </conditionalFormatting>
  <conditionalFormatting sqref="AG69:AJ69">
    <cfRule type="expression" dxfId="86" priority="9">
      <formula>$AG$69=""</formula>
    </cfRule>
  </conditionalFormatting>
  <conditionalFormatting sqref="AJ55:AR55">
    <cfRule type="expression" dxfId="85" priority="60" stopIfTrue="1">
      <formula>$AJ$55=""</formula>
    </cfRule>
  </conditionalFormatting>
  <conditionalFormatting sqref="AJ65:AR65">
    <cfRule type="expression" dxfId="84" priority="25" stopIfTrue="1">
      <formula>AND($AS$59="■",$AJ$65="")</formula>
    </cfRule>
  </conditionalFormatting>
  <conditionalFormatting sqref="AP69:AU69">
    <cfRule type="expression" dxfId="83" priority="23">
      <formula>$AP$69=""</formula>
    </cfRule>
  </conditionalFormatting>
  <conditionalFormatting sqref="AS64:CN64">
    <cfRule type="expression" dxfId="82" priority="28" stopIfTrue="1">
      <formula>AND($AS$59="■",$AS$64="")</formula>
    </cfRule>
  </conditionalFormatting>
  <conditionalFormatting sqref="BA69:BF69">
    <cfRule type="expression" dxfId="81" priority="22">
      <formula>$BA$69=""</formula>
    </cfRule>
  </conditionalFormatting>
  <conditionalFormatting sqref="BD11:BH11">
    <cfRule type="expression" dxfId="80" priority="73" stopIfTrue="1">
      <formula>$BD$11=""</formula>
    </cfRule>
  </conditionalFormatting>
  <conditionalFormatting sqref="BD12:BK12">
    <cfRule type="expression" dxfId="79" priority="85">
      <formula>$BD$12=""</formula>
    </cfRule>
  </conditionalFormatting>
  <conditionalFormatting sqref="BD14:CJ14">
    <cfRule type="expression" dxfId="78" priority="71" stopIfTrue="1">
      <formula>$BD$14=""</formula>
    </cfRule>
  </conditionalFormatting>
  <conditionalFormatting sqref="BD15:CJ15">
    <cfRule type="expression" dxfId="77" priority="70" stopIfTrue="1">
      <formula>$BD$15=""</formula>
    </cfRule>
  </conditionalFormatting>
  <conditionalFormatting sqref="BD17:CJ17">
    <cfRule type="expression" dxfId="76" priority="47">
      <formula>$BD$17=""</formula>
    </cfRule>
  </conditionalFormatting>
  <conditionalFormatting sqref="BD18:CJ18">
    <cfRule type="expression" dxfId="75" priority="46">
      <formula>$BD$18=""</formula>
    </cfRule>
  </conditionalFormatting>
  <conditionalFormatting sqref="BD19:CJ19">
    <cfRule type="expression" dxfId="74" priority="45">
      <formula>$BD$19=""</formula>
    </cfRule>
  </conditionalFormatting>
  <conditionalFormatting sqref="BD20:CJ20">
    <cfRule type="expression" dxfId="73" priority="44">
      <formula>$BD$20=""</formula>
    </cfRule>
  </conditionalFormatting>
  <conditionalFormatting sqref="BD13:CL13">
    <cfRule type="expression" dxfId="72" priority="82" stopIfTrue="1">
      <formula>$BL$12=""</formula>
    </cfRule>
  </conditionalFormatting>
  <conditionalFormatting sqref="BD65:CN66">
    <cfRule type="expression" dxfId="71" priority="34" stopIfTrue="1">
      <formula>$C$59="■"</formula>
    </cfRule>
  </conditionalFormatting>
  <conditionalFormatting sqref="BF35">
    <cfRule type="expression" dxfId="70" priority="2">
      <formula>$BF$35=""</formula>
    </cfRule>
  </conditionalFormatting>
  <conditionalFormatting sqref="BK11:BO11">
    <cfRule type="expression" dxfId="69" priority="72">
      <formula>$BK$11=""</formula>
    </cfRule>
  </conditionalFormatting>
  <conditionalFormatting sqref="BL2:CL2">
    <cfRule type="expression" dxfId="68" priority="17">
      <formula>$BL$2=""</formula>
    </cfRule>
  </conditionalFormatting>
  <conditionalFormatting sqref="BL12:CL12">
    <cfRule type="expression" dxfId="67" priority="84">
      <formula>$BL$12=""</formula>
    </cfRule>
  </conditionalFormatting>
  <conditionalFormatting sqref="BQ35">
    <cfRule type="expression" dxfId="66" priority="1">
      <formula>$BQ$35=""</formula>
    </cfRule>
  </conditionalFormatting>
  <conditionalFormatting sqref="BV5:BX5">
    <cfRule type="expression" dxfId="65" priority="6">
      <formula>$BV$5=""</formula>
    </cfRule>
  </conditionalFormatting>
  <conditionalFormatting sqref="CA5:CE5">
    <cfRule type="expression" dxfId="64" priority="8" stopIfTrue="1">
      <formula>$CA$5=""</formula>
    </cfRule>
  </conditionalFormatting>
  <conditionalFormatting sqref="CH5:CL5">
    <cfRule type="expression" dxfId="63" priority="7">
      <formula>$CH$5=""</formula>
    </cfRule>
  </conditionalFormatting>
  <dataValidations count="18">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imeMode="off" allowBlank="1" showInputMessage="1" showErrorMessage="1" sqref="BL3" xr:uid="{339331A6-FB1C-48FF-884C-5AF3113BFCF6}"/>
    <dataValidation type="custom" imeMode="off" operator="equal" allowBlank="1" showInputMessage="1" showErrorMessage="1" error="Z231から始まる７桁の番号を記入してください。" sqref="BL2:CL2" xr:uid="{86710486-1850-4F0E-B8CA-F58434952A43}">
      <formula1>AND(LEN($BL$2)=7,LEFT($BL$2,4)="Z231")</formula1>
    </dataValidation>
    <dataValidation type="list" allowBlank="1" showInputMessage="1" showErrorMessage="1" error="半角数字1桁を入力してください。" sqref="AJ69" xr:uid="{A8C64CDC-9690-43DE-B808-A5BC877C6FF1}">
      <formula1>"3,4,5"</formula1>
    </dataValidation>
    <dataValidation type="list" allowBlank="1" showInputMessage="1" showErrorMessage="1" sqref="K35" xr:uid="{0306FB2A-AAE2-4CE8-B1E5-39C1386AE6B8}">
      <formula1>"3,4,5,6,7,8,9,10,11"</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 allowBlank="1" showInputMessage="1" showErrorMessage="1" error="半角数字を入力してください" sqref="BV5:BX5 H35:J35 AG69:AI69" xr:uid="{68FA31A5-90EB-496F-BC4D-2D0A7BAD0300}">
      <formula1>0</formula1>
    </dataValidation>
    <dataValidation type="whole" imeMode="disabled" allowBlank="1" showInputMessage="1" showErrorMessage="1" error="1から31までの半角数字を入力してください" sqref="CH5:CL5 W35:AA35" xr:uid="{322254A8-2600-42F5-B874-51ACBECB439A}">
      <formula1>1</formula1>
      <formula2>31</formula2>
    </dataValidation>
    <dataValidation type="whole" imeMode="disabled" allowBlank="1" showInputMessage="1" showErrorMessage="1" error="1から12までの半角数字を入力してください。" sqref="AP69:AU69" xr:uid="{190DD210-BFF9-4933-A051-07F99BF14228}">
      <formula1>1</formula1>
      <formula2>12</formula2>
    </dataValidation>
    <dataValidation type="whole" imeMode="disabled" allowBlank="1" showInputMessage="1" showErrorMessage="1" error="1から31までの半角数字を入力してください。" sqref="BA69:BF69" xr:uid="{F16194CD-55E1-42ED-960F-0A5C0294EF40}">
      <formula1>1</formula1>
      <formula2>31</formula2>
    </dataValidation>
    <dataValidation allowBlank="1" showInputMessage="1" showErrorMessage="1" prompt="セル内改行せずに入力してください。" sqref="BD15:CJ15" xr:uid="{655581C2-BBFB-46C7-93C2-F8CAE91479AF}"/>
    <dataValidation type="whole" imeMode="disabled" allowBlank="1" showErrorMessage="1" prompt="事業完了日以降の日付を記入してください。_x000a_※事業完了日以前の日付は不可" sqref="O35:S35" xr:uid="{9640B156-583F-4F45-94DA-77DA3615C7CD}">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topLeftCell="A3" zoomScale="55" zoomScaleNormal="100" zoomScaleSheetLayoutView="55" workbookViewId="0">
      <selection activeCell="L6" sqref="L6:U6"/>
    </sheetView>
  </sheetViews>
  <sheetFormatPr defaultColWidth="9" defaultRowHeight="13" x14ac:dyDescent="0.2"/>
  <cols>
    <col min="1" max="1" width="3.6328125" style="1" customWidth="1"/>
    <col min="2" max="10" width="3.453125" style="1" customWidth="1"/>
    <col min="11" max="11" width="6.1796875" style="1" customWidth="1"/>
    <col min="12" max="15" width="3.453125" style="1" customWidth="1"/>
    <col min="16" max="16" width="5.6328125" style="1" customWidth="1"/>
    <col min="17" max="19" width="3.453125" style="1" customWidth="1"/>
    <col min="20" max="20" width="4.453125" style="1" customWidth="1"/>
    <col min="21" max="35" width="3.453125" style="1" customWidth="1"/>
    <col min="36" max="38" width="3.453125" style="4" customWidth="1"/>
    <col min="39" max="46" width="3.453125" style="156" customWidth="1"/>
    <col min="47" max="55" width="3.453125" style="1" customWidth="1"/>
    <col min="56" max="85" width="3.36328125" style="1" customWidth="1"/>
    <col min="86" max="16384" width="9" style="1"/>
  </cols>
  <sheetData>
    <row r="1" spans="1:57" ht="18.75" customHeight="1" x14ac:dyDescent="0.2">
      <c r="A1" s="238" t="s">
        <v>112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82"/>
      <c r="AL1" s="5"/>
      <c r="AM1" s="120"/>
      <c r="AN1" s="120"/>
      <c r="AO1" s="284" t="str">
        <f>'様式第8｜完了実績報告書'!$BK$2</f>
        <v>事業番号</v>
      </c>
      <c r="AP1" s="554" t="str">
        <f>'様式第8｜完了実績報告書'!$BL$2&amp;""</f>
        <v/>
      </c>
      <c r="AQ1" s="554"/>
      <c r="AR1" s="554"/>
      <c r="AS1" s="554"/>
      <c r="AT1" s="554"/>
      <c r="AU1" s="554"/>
      <c r="AV1" s="554"/>
      <c r="AW1" s="554"/>
      <c r="AX1" s="554"/>
      <c r="AY1" s="554"/>
      <c r="AZ1" s="554"/>
      <c r="BA1" s="554"/>
      <c r="BB1" s="554"/>
      <c r="BC1" s="121"/>
    </row>
    <row r="2" spans="1:57" s="20" customFormat="1" ht="18.75" customHeight="1" x14ac:dyDescent="0.2">
      <c r="B2" s="33"/>
      <c r="C2" s="33"/>
      <c r="AK2" s="283"/>
      <c r="AO2" s="283" t="str">
        <f>'様式第8｜完了実績報告書'!$BK$3</f>
        <v>補助事業者名</v>
      </c>
      <c r="AP2" s="554" t="str">
        <f>'様式第8｜完了実績報告書'!$BD$15&amp;""</f>
        <v/>
      </c>
      <c r="AQ2" s="554"/>
      <c r="AR2" s="554"/>
      <c r="AS2" s="554"/>
      <c r="AT2" s="554"/>
      <c r="AU2" s="554"/>
      <c r="AV2" s="554"/>
      <c r="AW2" s="554"/>
      <c r="AX2" s="554"/>
      <c r="AY2" s="554"/>
      <c r="AZ2" s="554"/>
      <c r="BA2" s="554"/>
      <c r="BB2" s="554"/>
      <c r="BC2" s="239"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65" t="s">
        <v>47</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5"/>
      <c r="AZ3" s="565"/>
      <c r="BA3" s="565"/>
      <c r="BB3" s="565"/>
      <c r="BC3" s="565"/>
    </row>
    <row r="4" spans="1:57" ht="22.5" customHeight="1" x14ac:dyDescent="0.2">
      <c r="B4" s="125"/>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7" s="41" customFormat="1" ht="34.5" customHeight="1" x14ac:dyDescent="0.2">
      <c r="B5" s="122" t="s">
        <v>48</v>
      </c>
      <c r="C5" s="123"/>
      <c r="D5" s="124"/>
      <c r="E5" s="124"/>
      <c r="F5" s="124"/>
      <c r="G5" s="124"/>
      <c r="H5" s="124"/>
      <c r="I5" s="124"/>
      <c r="J5" s="124"/>
      <c r="K5" s="125"/>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3"/>
      <c r="BB5" s="126"/>
      <c r="BC5" s="126"/>
      <c r="BD5" s="127"/>
      <c r="BE5" s="127"/>
    </row>
    <row r="6" spans="1:57" s="41" customFormat="1" ht="62.25" customHeight="1" x14ac:dyDescent="0.2">
      <c r="A6" s="159"/>
      <c r="B6" s="581" t="s">
        <v>135</v>
      </c>
      <c r="C6" s="581"/>
      <c r="D6" s="581"/>
      <c r="E6" s="581"/>
      <c r="F6" s="581"/>
      <c r="G6" s="581"/>
      <c r="H6" s="581"/>
      <c r="I6" s="581"/>
      <c r="J6" s="581"/>
      <c r="K6" s="581"/>
      <c r="L6" s="579"/>
      <c r="M6" s="579"/>
      <c r="N6" s="579"/>
      <c r="O6" s="579"/>
      <c r="P6" s="579"/>
      <c r="Q6" s="579"/>
      <c r="R6" s="579"/>
      <c r="S6" s="579"/>
      <c r="T6" s="579"/>
      <c r="U6" s="579"/>
      <c r="V6" s="127" t="s">
        <v>53</v>
      </c>
      <c r="W6" s="580" t="s">
        <v>167</v>
      </c>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127"/>
      <c r="BE6" s="127"/>
    </row>
    <row r="7" spans="1:57" s="41" customFormat="1" ht="20" customHeight="1" x14ac:dyDescent="0.2">
      <c r="B7" s="129"/>
      <c r="C7" s="129"/>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9"/>
      <c r="BB7" s="127"/>
      <c r="BC7" s="127"/>
      <c r="BD7" s="127"/>
      <c r="BE7" s="127"/>
    </row>
    <row r="8" spans="1:57" s="41" customFormat="1" ht="34.5" customHeight="1" x14ac:dyDescent="0.2">
      <c r="B8" s="578" t="s">
        <v>51</v>
      </c>
      <c r="C8" s="578"/>
      <c r="D8" s="578"/>
      <c r="E8" s="578"/>
      <c r="F8" s="578"/>
      <c r="G8" s="578"/>
      <c r="H8" s="578"/>
      <c r="I8" s="578"/>
      <c r="J8" s="578"/>
      <c r="K8" s="127"/>
      <c r="L8" s="563"/>
      <c r="M8" s="563"/>
      <c r="N8" s="563"/>
      <c r="O8" s="563"/>
      <c r="P8" s="6"/>
      <c r="Q8" s="130"/>
      <c r="R8" s="130"/>
      <c r="S8" s="130"/>
      <c r="T8" s="130"/>
      <c r="U8" s="130"/>
      <c r="V8" s="130"/>
      <c r="W8" s="130"/>
      <c r="X8" s="130"/>
      <c r="Y8" s="130"/>
      <c r="Z8" s="130"/>
      <c r="AA8" s="130"/>
      <c r="AB8" s="130"/>
      <c r="AC8" s="130"/>
      <c r="AD8" s="130"/>
      <c r="AE8" s="130"/>
      <c r="AF8" s="130"/>
      <c r="AG8" s="127"/>
      <c r="AH8" s="127"/>
      <c r="AI8" s="127"/>
      <c r="AJ8" s="127"/>
      <c r="AK8" s="127"/>
      <c r="AL8" s="127"/>
      <c r="AM8" s="127"/>
      <c r="AN8" s="127"/>
      <c r="AO8" s="127"/>
      <c r="AP8" s="127"/>
      <c r="AQ8" s="127"/>
      <c r="AR8" s="127"/>
      <c r="AS8" s="127"/>
      <c r="AT8" s="127"/>
      <c r="AU8" s="127"/>
      <c r="AV8" s="127"/>
      <c r="AW8" s="127"/>
      <c r="AX8" s="127"/>
      <c r="AY8" s="127"/>
      <c r="AZ8" s="127"/>
      <c r="BA8" s="131"/>
      <c r="BB8" s="127"/>
      <c r="BC8" s="127"/>
      <c r="BD8" s="127"/>
      <c r="BE8" s="127"/>
    </row>
    <row r="9" spans="1:57" s="41" customFormat="1" ht="20" customHeight="1" x14ac:dyDescent="0.2">
      <c r="B9" s="128"/>
      <c r="C9" s="128"/>
      <c r="D9" s="124"/>
      <c r="E9" s="124"/>
      <c r="F9" s="124"/>
      <c r="G9" s="124"/>
      <c r="H9" s="124"/>
      <c r="I9" s="124"/>
      <c r="J9" s="124"/>
      <c r="K9" s="127"/>
      <c r="L9" s="130"/>
      <c r="M9" s="130"/>
      <c r="N9" s="130"/>
      <c r="O9" s="130"/>
      <c r="P9" s="130"/>
      <c r="Q9" s="130"/>
      <c r="R9" s="130"/>
      <c r="S9" s="130"/>
      <c r="T9" s="130"/>
      <c r="U9" s="130"/>
      <c r="V9" s="130"/>
      <c r="W9" s="130"/>
      <c r="X9" s="130"/>
      <c r="Y9" s="130"/>
      <c r="Z9" s="130"/>
      <c r="AA9" s="130"/>
      <c r="AB9" s="130"/>
      <c r="AC9" s="130"/>
      <c r="AD9" s="130"/>
      <c r="AE9" s="130"/>
      <c r="AF9" s="130"/>
      <c r="AG9" s="127"/>
      <c r="AH9" s="127"/>
      <c r="AI9" s="132"/>
      <c r="AJ9" s="133"/>
      <c r="AK9" s="133"/>
      <c r="AL9" s="134"/>
      <c r="AM9" s="134"/>
      <c r="AN9" s="134"/>
      <c r="AO9" s="134"/>
      <c r="AP9" s="134"/>
      <c r="AQ9" s="133"/>
      <c r="AR9" s="131"/>
      <c r="AS9" s="127"/>
      <c r="AT9" s="131"/>
      <c r="AU9" s="131"/>
      <c r="AV9" s="127"/>
      <c r="AW9" s="127"/>
      <c r="AX9" s="127"/>
      <c r="AY9" s="127"/>
      <c r="AZ9" s="127"/>
      <c r="BA9" s="131"/>
      <c r="BD9" s="577"/>
      <c r="BE9" s="577"/>
    </row>
    <row r="10" spans="1:57" s="41" customFormat="1" ht="34.5" customHeight="1" x14ac:dyDescent="0.2">
      <c r="B10" s="578" t="s">
        <v>64</v>
      </c>
      <c r="C10" s="578"/>
      <c r="D10" s="578"/>
      <c r="E10" s="578"/>
      <c r="F10" s="578"/>
      <c r="G10" s="578"/>
      <c r="H10" s="578"/>
      <c r="I10" s="578"/>
      <c r="J10" s="578"/>
      <c r="K10" s="127"/>
      <c r="L10" s="563"/>
      <c r="M10" s="563"/>
      <c r="N10" s="563"/>
      <c r="O10" s="563"/>
      <c r="P10" s="564" t="s">
        <v>65</v>
      </c>
      <c r="Q10" s="564"/>
      <c r="R10" s="582"/>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3"/>
      <c r="AY10" s="583"/>
      <c r="AZ10" s="583"/>
      <c r="BA10" s="583"/>
      <c r="BB10" s="583"/>
      <c r="BC10" s="583"/>
      <c r="BD10" s="127"/>
      <c r="BE10" s="127"/>
    </row>
    <row r="11" spans="1:57" s="41" customFormat="1" ht="20" customHeight="1" x14ac:dyDescent="0.2">
      <c r="B11" s="128"/>
      <c r="C11" s="128"/>
      <c r="D11" s="124"/>
      <c r="E11" s="124"/>
      <c r="F11" s="124"/>
      <c r="G11" s="124"/>
      <c r="H11" s="124"/>
      <c r="I11" s="124"/>
      <c r="J11" s="124"/>
      <c r="K11" s="127"/>
      <c r="L11" s="130"/>
      <c r="M11" s="130"/>
      <c r="N11" s="130"/>
      <c r="O11" s="130"/>
      <c r="P11" s="130"/>
      <c r="Q11" s="130"/>
      <c r="R11" s="130"/>
      <c r="S11" s="130"/>
      <c r="T11" s="130"/>
      <c r="U11" s="130"/>
      <c r="V11" s="130"/>
      <c r="W11" s="130"/>
      <c r="X11" s="130"/>
      <c r="Y11" s="130"/>
      <c r="Z11" s="130"/>
      <c r="AA11" s="130"/>
      <c r="AB11" s="130"/>
      <c r="AC11" s="130"/>
      <c r="AD11" s="130"/>
      <c r="AE11" s="130"/>
      <c r="AF11" s="130"/>
      <c r="AG11" s="127"/>
      <c r="AH11" s="127"/>
      <c r="AI11" s="132"/>
      <c r="AJ11" s="133"/>
      <c r="AK11" s="133"/>
      <c r="AL11" s="134"/>
      <c r="AM11" s="134"/>
      <c r="AN11" s="134"/>
      <c r="AO11" s="134"/>
      <c r="AP11" s="134"/>
      <c r="AQ11" s="133"/>
      <c r="AR11" s="131"/>
      <c r="AS11" s="127"/>
      <c r="AT11" s="131"/>
      <c r="AU11" s="131"/>
      <c r="AV11" s="127"/>
      <c r="AW11" s="127"/>
      <c r="AX11" s="127"/>
      <c r="AY11" s="127"/>
      <c r="AZ11" s="127"/>
      <c r="BA11" s="131"/>
      <c r="BD11" s="577"/>
      <c r="BE11" s="577"/>
    </row>
    <row r="12" spans="1:57" s="41" customFormat="1" ht="34.5" customHeight="1" x14ac:dyDescent="0.2">
      <c r="B12" s="562" t="s">
        <v>138</v>
      </c>
      <c r="C12" s="562"/>
      <c r="D12" s="562"/>
      <c r="E12" s="562"/>
      <c r="F12" s="562"/>
      <c r="G12" s="562"/>
      <c r="H12" s="562"/>
      <c r="I12" s="562"/>
      <c r="J12" s="562"/>
      <c r="K12" s="127"/>
      <c r="L12" s="563"/>
      <c r="M12" s="563"/>
      <c r="N12" s="563"/>
      <c r="O12" s="563"/>
      <c r="P12" s="564" t="s">
        <v>65</v>
      </c>
      <c r="Q12" s="564"/>
      <c r="R12" s="561" t="s">
        <v>155</v>
      </c>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127"/>
      <c r="BE12" s="127"/>
    </row>
    <row r="13" spans="1:57" s="41" customFormat="1" ht="20" customHeight="1" x14ac:dyDescent="0.2">
      <c r="B13" s="128"/>
      <c r="C13" s="128"/>
      <c r="D13" s="124"/>
      <c r="E13" s="124"/>
      <c r="F13" s="124"/>
      <c r="G13" s="124"/>
      <c r="H13" s="124"/>
      <c r="I13" s="124"/>
      <c r="J13" s="124"/>
      <c r="K13" s="127"/>
      <c r="L13" s="130"/>
      <c r="M13" s="130"/>
      <c r="N13" s="130"/>
      <c r="O13" s="130"/>
      <c r="P13" s="130"/>
      <c r="Q13" s="130"/>
      <c r="R13" s="288"/>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577"/>
      <c r="BE13" s="577"/>
    </row>
    <row r="14" spans="1:57" s="41" customFormat="1" ht="34.5" customHeight="1" x14ac:dyDescent="0.2">
      <c r="B14" s="562" t="s">
        <v>154</v>
      </c>
      <c r="C14" s="562"/>
      <c r="D14" s="562"/>
      <c r="E14" s="562"/>
      <c r="F14" s="562"/>
      <c r="G14" s="562"/>
      <c r="H14" s="562"/>
      <c r="I14" s="562"/>
      <c r="J14" s="562"/>
      <c r="K14" s="127"/>
      <c r="L14" s="563"/>
      <c r="M14" s="563"/>
      <c r="N14" s="563"/>
      <c r="O14" s="563"/>
      <c r="P14" s="564" t="s">
        <v>65</v>
      </c>
      <c r="Q14" s="564"/>
      <c r="R14" s="130"/>
      <c r="S14" s="130"/>
      <c r="T14" s="130"/>
      <c r="U14" s="130"/>
      <c r="V14" s="130"/>
      <c r="W14" s="130"/>
      <c r="X14" s="130"/>
      <c r="Y14" s="130"/>
      <c r="Z14" s="130"/>
      <c r="AA14" s="130"/>
      <c r="AB14" s="130"/>
      <c r="AC14" s="130"/>
      <c r="AD14" s="130"/>
      <c r="AE14" s="130"/>
      <c r="AF14" s="130"/>
      <c r="AG14" s="127"/>
      <c r="AH14" s="127"/>
      <c r="AI14" s="132"/>
      <c r="AJ14" s="133"/>
      <c r="AK14" s="133"/>
      <c r="AL14" s="134"/>
      <c r="AM14" s="134"/>
      <c r="AN14" s="134"/>
      <c r="AO14" s="134"/>
      <c r="AP14" s="134"/>
      <c r="AQ14" s="133"/>
      <c r="AR14" s="131"/>
      <c r="AS14" s="127"/>
      <c r="AT14" s="131"/>
      <c r="AU14" s="131"/>
      <c r="AV14" s="127"/>
      <c r="AW14" s="127"/>
      <c r="AX14" s="127"/>
      <c r="AY14" s="127"/>
      <c r="AZ14" s="127"/>
      <c r="BA14" s="131"/>
      <c r="BD14" s="135"/>
      <c r="BE14" s="135"/>
    </row>
    <row r="15" spans="1:57" s="41" customFormat="1" ht="20" customHeight="1" x14ac:dyDescent="0.2">
      <c r="B15" s="123"/>
      <c r="C15" s="123"/>
      <c r="D15" s="124"/>
      <c r="E15" s="124"/>
      <c r="F15" s="124"/>
      <c r="G15" s="124"/>
      <c r="H15" s="124"/>
      <c r="I15" s="124"/>
      <c r="J15" s="124"/>
      <c r="K15" s="127"/>
      <c r="L15" s="131"/>
      <c r="M15" s="12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6"/>
      <c r="BB15" s="127"/>
      <c r="BC15" s="127"/>
      <c r="BD15" s="127"/>
    </row>
    <row r="16" spans="1:57" s="41" customFormat="1" ht="34.5" customHeight="1" x14ac:dyDescent="0.2">
      <c r="B16" s="122" t="s">
        <v>79</v>
      </c>
      <c r="C16" s="125"/>
      <c r="D16" s="125"/>
      <c r="E16" s="125"/>
      <c r="F16" s="125"/>
      <c r="G16" s="125"/>
      <c r="H16" s="125"/>
      <c r="I16" s="125"/>
      <c r="J16" s="125"/>
      <c r="L16" s="127"/>
      <c r="M16" s="138"/>
      <c r="N16" s="138"/>
      <c r="O16" s="127"/>
      <c r="P16" s="127"/>
      <c r="Q16" s="127"/>
      <c r="R16" s="127"/>
      <c r="S16" s="127"/>
      <c r="T16" s="127"/>
      <c r="U16" s="127"/>
      <c r="V16" s="127"/>
      <c r="W16" s="127"/>
      <c r="X16" s="127"/>
      <c r="Y16" s="127"/>
      <c r="Z16" s="127"/>
      <c r="AA16" s="127"/>
      <c r="AB16" s="127"/>
      <c r="AC16" s="127"/>
      <c r="AD16" s="127"/>
      <c r="AE16" s="127"/>
      <c r="AF16" s="127"/>
      <c r="AG16" s="137"/>
      <c r="AH16" s="137"/>
      <c r="AI16" s="127"/>
      <c r="AJ16" s="137"/>
      <c r="AK16" s="137"/>
      <c r="AL16" s="137"/>
      <c r="AM16" s="137"/>
      <c r="AN16" s="137"/>
      <c r="AO16" s="137"/>
      <c r="AP16" s="137"/>
      <c r="AQ16" s="137"/>
      <c r="AR16" s="137"/>
      <c r="AS16" s="137"/>
      <c r="AT16" s="137"/>
      <c r="AU16" s="137"/>
      <c r="AV16" s="137"/>
      <c r="AW16" s="137"/>
      <c r="AX16" s="137"/>
      <c r="AY16" s="137"/>
      <c r="AZ16" s="137"/>
      <c r="BA16" s="137"/>
      <c r="BB16" s="137"/>
      <c r="BC16" s="137"/>
      <c r="BD16" s="127"/>
    </row>
    <row r="17" spans="1:57" s="41" customFormat="1" ht="34.5" customHeight="1" x14ac:dyDescent="0.2">
      <c r="B17" s="123"/>
      <c r="C17" s="125"/>
      <c r="D17" s="125"/>
      <c r="E17" s="125"/>
      <c r="F17" s="125"/>
      <c r="G17" s="125"/>
      <c r="H17" s="125"/>
      <c r="I17" s="125"/>
      <c r="J17" s="125"/>
      <c r="L17" s="570" t="s">
        <v>86</v>
      </c>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1"/>
      <c r="AL17" s="571"/>
      <c r="AM17" s="571"/>
      <c r="AN17" s="571"/>
      <c r="AO17" s="571"/>
      <c r="AP17" s="571"/>
      <c r="AQ17" s="571"/>
      <c r="AR17" s="571"/>
      <c r="AS17" s="571"/>
      <c r="AT17" s="571"/>
      <c r="AU17" s="572"/>
      <c r="AV17" s="567" t="s">
        <v>7</v>
      </c>
      <c r="AW17" s="568"/>
      <c r="AX17" s="568"/>
      <c r="AY17" s="569"/>
      <c r="AZ17" s="137"/>
      <c r="BA17" s="137"/>
      <c r="BB17" s="137"/>
      <c r="BC17" s="137"/>
      <c r="BD17" s="127"/>
    </row>
    <row r="18" spans="1:57" s="41" customFormat="1" ht="24.5" customHeight="1" thickBot="1" x14ac:dyDescent="0.25">
      <c r="B18" s="123"/>
      <c r="C18" s="125"/>
      <c r="D18" s="125"/>
      <c r="E18" s="125"/>
      <c r="F18" s="125"/>
      <c r="G18" s="125"/>
      <c r="H18" s="125"/>
      <c r="I18" s="125"/>
      <c r="J18" s="125"/>
      <c r="L18" s="127"/>
      <c r="M18" s="138"/>
      <c r="N18" s="138"/>
      <c r="O18" s="127"/>
      <c r="P18" s="127"/>
      <c r="Q18" s="127"/>
      <c r="R18" s="127"/>
      <c r="S18" s="127"/>
      <c r="T18" s="127"/>
      <c r="U18" s="127"/>
      <c r="V18" s="127"/>
      <c r="W18" s="127"/>
      <c r="X18" s="127"/>
      <c r="Y18" s="127"/>
      <c r="Z18" s="127"/>
      <c r="AA18" s="127"/>
      <c r="AB18" s="127"/>
      <c r="AC18" s="127"/>
      <c r="AD18" s="127"/>
      <c r="AE18" s="127"/>
      <c r="AF18" s="127"/>
      <c r="AG18" s="137"/>
      <c r="AH18" s="137"/>
      <c r="AI18" s="127"/>
      <c r="AJ18" s="137"/>
      <c r="AK18" s="137"/>
      <c r="AL18" s="137"/>
      <c r="AM18" s="137"/>
      <c r="AN18" s="137"/>
      <c r="AO18" s="137"/>
      <c r="AP18" s="137"/>
      <c r="AQ18" s="137"/>
      <c r="AR18" s="137"/>
      <c r="AS18" s="137"/>
      <c r="AT18" s="137"/>
      <c r="AU18" s="137"/>
      <c r="AV18" s="137"/>
      <c r="AW18" s="137"/>
      <c r="AX18" s="137"/>
      <c r="AY18" s="137"/>
      <c r="AZ18" s="137"/>
      <c r="BA18" s="137"/>
      <c r="BB18" s="137"/>
      <c r="BC18" s="137"/>
      <c r="BD18" s="127"/>
    </row>
    <row r="19" spans="1:57" s="41" customFormat="1" ht="20" customHeight="1" x14ac:dyDescent="0.2">
      <c r="A19" s="139"/>
      <c r="B19" s="140"/>
      <c r="C19" s="141"/>
      <c r="D19" s="141"/>
      <c r="E19" s="141"/>
      <c r="F19" s="141"/>
      <c r="G19" s="141"/>
      <c r="H19" s="141"/>
      <c r="I19" s="141"/>
      <c r="J19" s="141"/>
      <c r="K19" s="139"/>
      <c r="L19" s="142"/>
      <c r="M19" s="143"/>
      <c r="N19" s="143"/>
      <c r="O19" s="142"/>
      <c r="P19" s="142"/>
      <c r="Q19" s="142"/>
      <c r="R19" s="142"/>
      <c r="S19" s="142"/>
      <c r="T19" s="142"/>
      <c r="U19" s="142"/>
      <c r="V19" s="142"/>
      <c r="W19" s="142"/>
      <c r="X19" s="142"/>
      <c r="Y19" s="142"/>
      <c r="Z19" s="142"/>
      <c r="AA19" s="142"/>
      <c r="AB19" s="142"/>
      <c r="AC19" s="142"/>
      <c r="AD19" s="142"/>
      <c r="AE19" s="142"/>
      <c r="AF19" s="142"/>
      <c r="AG19" s="144"/>
      <c r="AH19" s="144"/>
      <c r="AI19" s="142"/>
      <c r="AJ19" s="144"/>
      <c r="AK19" s="144"/>
      <c r="AL19" s="144"/>
      <c r="AM19" s="144"/>
      <c r="AN19" s="144"/>
      <c r="AO19" s="144"/>
      <c r="AP19" s="144"/>
      <c r="AQ19" s="144"/>
      <c r="AR19" s="144"/>
      <c r="AS19" s="144"/>
      <c r="AT19" s="144"/>
      <c r="AU19" s="144"/>
      <c r="AV19" s="144"/>
      <c r="AW19" s="144"/>
      <c r="AX19" s="144"/>
      <c r="AY19" s="144"/>
      <c r="AZ19" s="144"/>
      <c r="BA19" s="144"/>
      <c r="BB19" s="144"/>
      <c r="BC19" s="144"/>
      <c r="BD19" s="127"/>
    </row>
    <row r="20" spans="1:57" ht="21" x14ac:dyDescent="0.2">
      <c r="B20" s="122" t="s">
        <v>139</v>
      </c>
      <c r="C20" s="122"/>
      <c r="D20" s="124"/>
      <c r="E20" s="124"/>
      <c r="F20" s="124"/>
      <c r="G20" s="124"/>
      <c r="H20" s="124"/>
      <c r="I20" s="124"/>
      <c r="J20" s="124"/>
      <c r="K20" s="2"/>
      <c r="L20" s="2"/>
      <c r="M20" s="2"/>
      <c r="N20" s="2"/>
      <c r="O20" s="2"/>
      <c r="P20" s="2"/>
      <c r="Q20" s="2"/>
      <c r="R20" s="2"/>
      <c r="S20" s="2"/>
      <c r="T20" s="2"/>
      <c r="U20" s="2"/>
      <c r="V20" s="2"/>
      <c r="W20" s="2"/>
      <c r="X20" s="2"/>
      <c r="Y20" s="2"/>
      <c r="Z20" s="2"/>
      <c r="AA20" s="2"/>
      <c r="AB20" s="2"/>
      <c r="AC20" s="2"/>
      <c r="AD20" s="2"/>
      <c r="AE20" s="2"/>
      <c r="AF20" s="2"/>
      <c r="AG20" s="2"/>
      <c r="AH20" s="2"/>
      <c r="AI20" s="2"/>
      <c r="AJ20" s="5"/>
      <c r="AK20" s="5"/>
      <c r="AL20" s="5"/>
      <c r="AM20" s="145"/>
      <c r="AN20" s="145"/>
      <c r="AO20" s="145"/>
      <c r="AP20" s="145"/>
      <c r="AQ20" s="145"/>
      <c r="AR20" s="145"/>
      <c r="AS20" s="145"/>
      <c r="AT20" s="145"/>
      <c r="AU20" s="2"/>
      <c r="AV20" s="2"/>
      <c r="AW20" s="2"/>
      <c r="AX20" s="2"/>
      <c r="AY20" s="146"/>
      <c r="AZ20" s="146"/>
      <c r="BA20" s="146"/>
      <c r="BB20" s="146"/>
      <c r="BC20" s="146"/>
    </row>
    <row r="21" spans="1:57" ht="18" customHeight="1" x14ac:dyDescent="0.2">
      <c r="B21" s="40"/>
      <c r="C21" s="40" t="s">
        <v>168</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37"/>
      <c r="AK21" s="137"/>
      <c r="AL21" s="137"/>
      <c r="AM21" s="137"/>
      <c r="AN21" s="137"/>
      <c r="AO21" s="137"/>
      <c r="AP21" s="137"/>
      <c r="AQ21" s="137"/>
      <c r="AR21" s="137"/>
      <c r="AS21" s="137"/>
      <c r="AT21" s="137"/>
      <c r="AU21" s="137"/>
      <c r="AV21" s="137"/>
      <c r="AW21" s="137"/>
      <c r="AX21" s="137"/>
      <c r="AY21" s="137"/>
      <c r="AZ21" s="137"/>
      <c r="BA21" s="137"/>
      <c r="BB21" s="137"/>
      <c r="BE21" s="3"/>
    </row>
    <row r="22" spans="1:57" ht="22.5" customHeight="1" thickBot="1" x14ac:dyDescent="0.25">
      <c r="B22" s="147"/>
      <c r="C22" s="147"/>
      <c r="D22" s="147"/>
      <c r="E22" s="147"/>
      <c r="F22" s="147"/>
      <c r="G22" s="147"/>
      <c r="H22" s="147"/>
      <c r="I22" s="147"/>
      <c r="J22" s="147"/>
      <c r="K22" s="147"/>
      <c r="L22" s="147"/>
      <c r="M22" s="147"/>
      <c r="N22" s="147"/>
      <c r="O22" s="147"/>
      <c r="P22" s="147"/>
      <c r="Q22" s="147"/>
      <c r="R22" s="147"/>
      <c r="S22" s="148"/>
      <c r="T22" s="147"/>
      <c r="U22" s="148" t="s">
        <v>206</v>
      </c>
      <c r="V22" s="147"/>
      <c r="W22" s="147"/>
      <c r="X22" s="147"/>
      <c r="Y22" s="147"/>
      <c r="Z22" s="147"/>
      <c r="AA22" s="147"/>
      <c r="AB22" s="147"/>
      <c r="AC22" s="147"/>
      <c r="AD22" s="147"/>
      <c r="AE22" s="147"/>
      <c r="AF22" s="147"/>
      <c r="AG22" s="147"/>
      <c r="AH22" s="147"/>
      <c r="AI22" s="147"/>
      <c r="AJ22" s="149"/>
      <c r="AK22" s="149"/>
      <c r="AL22" s="148"/>
      <c r="AM22" s="150"/>
      <c r="AN22" s="150"/>
      <c r="AO22" s="150"/>
      <c r="AP22" s="150"/>
      <c r="AQ22" s="150"/>
      <c r="AR22" s="150"/>
      <c r="AS22" s="150"/>
      <c r="AT22" s="150"/>
      <c r="AU22" s="151"/>
      <c r="AV22" s="151"/>
      <c r="AW22" s="152"/>
      <c r="AX22" s="152"/>
      <c r="AY22" s="152"/>
      <c r="AZ22" s="152"/>
      <c r="BA22" s="152"/>
      <c r="BB22" s="152"/>
      <c r="BC22" s="152"/>
    </row>
    <row r="23" spans="1:57" ht="65.25" customHeight="1" thickBot="1" x14ac:dyDescent="0.25">
      <c r="B23" s="555" t="s">
        <v>197</v>
      </c>
      <c r="C23" s="556"/>
      <c r="D23" s="556"/>
      <c r="E23" s="556"/>
      <c r="F23" s="556"/>
      <c r="G23" s="556"/>
      <c r="H23" s="556"/>
      <c r="I23" s="556"/>
      <c r="J23" s="556"/>
      <c r="K23" s="556"/>
      <c r="L23" s="556"/>
      <c r="M23" s="556"/>
      <c r="N23" s="556"/>
      <c r="O23" s="556"/>
      <c r="P23" s="556"/>
      <c r="Q23" s="556"/>
      <c r="R23" s="556"/>
      <c r="S23" s="556"/>
      <c r="T23" s="557"/>
      <c r="U23" s="558" t="str">
        <f>IF(SUM(串刺用【先頭】:串刺用【末尾】!A150) &gt; 0,ROUNDDOWN(SUM(串刺用【先頭】:串刺用【末尾】!A150),-3), "")</f>
        <v/>
      </c>
      <c r="V23" s="558"/>
      <c r="W23" s="558"/>
      <c r="X23" s="558"/>
      <c r="Y23" s="558"/>
      <c r="Z23" s="558"/>
      <c r="AA23" s="558"/>
      <c r="AB23" s="558"/>
      <c r="AC23" s="558"/>
      <c r="AD23" s="558"/>
      <c r="AE23" s="558"/>
      <c r="AF23" s="558"/>
      <c r="AG23" s="558"/>
      <c r="AH23" s="558"/>
      <c r="AI23" s="558"/>
      <c r="AJ23" s="559" t="s">
        <v>52</v>
      </c>
      <c r="AK23" s="560"/>
      <c r="AL23" s="153"/>
      <c r="AM23" s="154"/>
      <c r="AN23" s="154"/>
      <c r="AO23" s="154"/>
      <c r="AP23" s="154"/>
      <c r="AQ23" s="154"/>
      <c r="AR23" s="154"/>
      <c r="AS23" s="154"/>
      <c r="AT23" s="154"/>
      <c r="AU23" s="566"/>
      <c r="AV23" s="566"/>
      <c r="AW23" s="155"/>
      <c r="AX23" s="155"/>
      <c r="AY23" s="155"/>
      <c r="AZ23" s="155"/>
      <c r="BA23" s="155"/>
      <c r="BB23" s="155"/>
      <c r="BC23" s="155"/>
    </row>
    <row r="24" spans="1:57" ht="22.5" customHeight="1" thickBot="1" x14ac:dyDescent="0.25">
      <c r="B24" s="147"/>
      <c r="C24" s="147"/>
      <c r="D24" s="147"/>
      <c r="E24" s="147"/>
      <c r="F24" s="147"/>
      <c r="G24" s="193"/>
      <c r="H24" s="194"/>
      <c r="I24" s="193"/>
      <c r="J24" s="193"/>
      <c r="K24" s="193"/>
      <c r="L24" s="193"/>
      <c r="M24" s="193"/>
      <c r="N24" s="193"/>
      <c r="O24" s="193"/>
      <c r="P24" s="193"/>
      <c r="Q24" s="193"/>
      <c r="R24" s="193"/>
      <c r="S24" s="193"/>
      <c r="T24" s="193"/>
      <c r="U24" s="193"/>
      <c r="V24" s="193"/>
      <c r="W24" s="147"/>
      <c r="X24" s="147"/>
      <c r="Y24" s="147"/>
      <c r="Z24" s="147"/>
      <c r="AA24" s="147"/>
      <c r="AB24" s="147"/>
      <c r="AC24" s="147"/>
      <c r="AD24" s="147"/>
      <c r="AE24" s="147"/>
      <c r="AF24" s="147"/>
      <c r="AG24" s="147"/>
      <c r="AH24" s="147"/>
      <c r="AI24" s="147"/>
      <c r="AJ24" s="147"/>
      <c r="AK24" s="147"/>
      <c r="AL24" s="195"/>
      <c r="AM24" s="195"/>
      <c r="AN24" s="146"/>
      <c r="AO24" s="146"/>
      <c r="AP24" s="146"/>
      <c r="AQ24" s="146"/>
      <c r="AR24" s="146"/>
      <c r="AS24" s="146"/>
      <c r="AT24" s="146"/>
      <c r="AU24" s="146"/>
      <c r="AV24" s="146"/>
      <c r="AW24" s="146"/>
      <c r="AX24" s="146"/>
      <c r="AY24" s="195"/>
      <c r="AZ24" s="195"/>
      <c r="BA24" s="195"/>
      <c r="BB24" s="195"/>
      <c r="BC24" s="195"/>
    </row>
    <row r="25" spans="1:57" ht="65.25" customHeight="1" thickBot="1" x14ac:dyDescent="0.25">
      <c r="B25" s="555" t="s">
        <v>198</v>
      </c>
      <c r="C25" s="556"/>
      <c r="D25" s="556"/>
      <c r="E25" s="556"/>
      <c r="F25" s="556"/>
      <c r="G25" s="556"/>
      <c r="H25" s="556"/>
      <c r="I25" s="556"/>
      <c r="J25" s="556"/>
      <c r="K25" s="556"/>
      <c r="L25" s="556"/>
      <c r="M25" s="556"/>
      <c r="N25" s="556"/>
      <c r="O25" s="556"/>
      <c r="P25" s="556"/>
      <c r="Q25" s="556"/>
      <c r="R25" s="556"/>
      <c r="S25" s="556"/>
      <c r="T25" s="557"/>
      <c r="U25" s="558" t="str">
        <f>IF(L12="","",SUM(L12*150000+SUM(串刺用【先頭】:串刺用【末尾】!A151)*50000))</f>
        <v/>
      </c>
      <c r="V25" s="558"/>
      <c r="W25" s="558"/>
      <c r="X25" s="558"/>
      <c r="Y25" s="558"/>
      <c r="Z25" s="558"/>
      <c r="AA25" s="558"/>
      <c r="AB25" s="558"/>
      <c r="AC25" s="558"/>
      <c r="AD25" s="558"/>
      <c r="AE25" s="558"/>
      <c r="AF25" s="558"/>
      <c r="AG25" s="558"/>
      <c r="AH25" s="558"/>
      <c r="AI25" s="558"/>
      <c r="AJ25" s="559" t="s">
        <v>52</v>
      </c>
      <c r="AK25" s="560"/>
      <c r="AL25" s="195"/>
      <c r="AM25" s="195"/>
      <c r="AN25" s="146"/>
      <c r="AO25" s="146"/>
      <c r="AP25" s="146"/>
      <c r="AQ25" s="146"/>
      <c r="AR25" s="146"/>
      <c r="AS25" s="146"/>
      <c r="AT25" s="146"/>
      <c r="AU25" s="146"/>
      <c r="AV25" s="146"/>
      <c r="AW25" s="146"/>
      <c r="AX25" s="146"/>
      <c r="AY25" s="195"/>
      <c r="AZ25" s="195"/>
      <c r="BA25" s="195"/>
      <c r="BB25" s="195"/>
      <c r="BC25" s="195"/>
    </row>
    <row r="26" spans="1:57" ht="22.5" customHeight="1" thickBot="1" x14ac:dyDescent="0.25">
      <c r="B26" s="147"/>
      <c r="C26" s="147"/>
      <c r="D26" s="147"/>
      <c r="E26" s="147"/>
      <c r="F26" s="147"/>
      <c r="G26" s="193"/>
      <c r="H26" s="194"/>
      <c r="I26" s="193"/>
      <c r="J26" s="193"/>
      <c r="K26" s="193"/>
      <c r="L26" s="193"/>
      <c r="M26" s="193"/>
      <c r="N26" s="193"/>
      <c r="O26" s="193"/>
      <c r="P26" s="193"/>
      <c r="Q26" s="193"/>
      <c r="R26" s="193"/>
      <c r="S26" s="193"/>
      <c r="T26" s="193"/>
      <c r="U26" s="193"/>
      <c r="V26" s="193"/>
      <c r="W26" s="147"/>
      <c r="X26" s="147"/>
      <c r="Y26" s="147"/>
      <c r="Z26" s="147"/>
      <c r="AA26" s="147"/>
      <c r="AB26" s="147"/>
      <c r="AC26" s="147"/>
      <c r="AD26" s="147"/>
      <c r="AE26" s="147"/>
      <c r="AF26" s="147"/>
      <c r="AG26" s="147"/>
      <c r="AH26" s="147"/>
      <c r="AI26" s="147"/>
      <c r="AJ26" s="147"/>
      <c r="AK26" s="147"/>
      <c r="AL26" s="195"/>
      <c r="AM26" s="195"/>
      <c r="AN26" s="146"/>
      <c r="AO26" s="146"/>
      <c r="AP26" s="146"/>
      <c r="AQ26" s="146"/>
      <c r="AR26" s="146"/>
      <c r="AS26" s="146"/>
      <c r="AT26" s="146"/>
      <c r="AU26" s="146"/>
      <c r="AV26" s="146"/>
      <c r="AW26" s="146"/>
      <c r="AX26" s="146"/>
      <c r="AY26" s="195"/>
      <c r="AZ26" s="195"/>
      <c r="BA26" s="195"/>
      <c r="BB26" s="195"/>
      <c r="BC26" s="195"/>
    </row>
    <row r="27" spans="1:57" ht="65.5" customHeight="1" thickBot="1" x14ac:dyDescent="0.25">
      <c r="B27" s="555" t="s">
        <v>199</v>
      </c>
      <c r="C27" s="556"/>
      <c r="D27" s="556"/>
      <c r="E27" s="556"/>
      <c r="F27" s="556"/>
      <c r="G27" s="556"/>
      <c r="H27" s="556"/>
      <c r="I27" s="556"/>
      <c r="J27" s="556"/>
      <c r="K27" s="556"/>
      <c r="L27" s="556"/>
      <c r="M27" s="556"/>
      <c r="N27" s="556"/>
      <c r="O27" s="556"/>
      <c r="P27" s="556"/>
      <c r="Q27" s="556"/>
      <c r="R27" s="556"/>
      <c r="S27" s="556"/>
      <c r="T27" s="557"/>
      <c r="U27" s="558" t="str">
        <f>IF(AND(U23&lt;&gt;"",U25&lt;&gt;""),U25-U23,"")</f>
        <v/>
      </c>
      <c r="V27" s="558"/>
      <c r="W27" s="558"/>
      <c r="X27" s="558"/>
      <c r="Y27" s="558"/>
      <c r="Z27" s="558"/>
      <c r="AA27" s="558"/>
      <c r="AB27" s="558"/>
      <c r="AC27" s="558"/>
      <c r="AD27" s="558"/>
      <c r="AE27" s="558"/>
      <c r="AF27" s="558"/>
      <c r="AG27" s="558"/>
      <c r="AH27" s="558"/>
      <c r="AI27" s="558"/>
      <c r="AJ27" s="559" t="s">
        <v>52</v>
      </c>
      <c r="AK27" s="560"/>
      <c r="AL27" s="195"/>
      <c r="AM27" s="195"/>
      <c r="AN27" s="146"/>
      <c r="AO27" s="146"/>
      <c r="AP27" s="146"/>
      <c r="AQ27" s="146"/>
      <c r="AR27" s="146"/>
      <c r="AS27" s="146"/>
      <c r="AT27" s="146"/>
      <c r="AU27" s="146"/>
      <c r="AV27" s="146"/>
      <c r="AW27" s="146"/>
      <c r="AX27" s="146"/>
      <c r="AY27" s="195"/>
      <c r="AZ27" s="195"/>
      <c r="BA27" s="195"/>
      <c r="BB27" s="195"/>
      <c r="BC27" s="195"/>
    </row>
    <row r="28" spans="1:57" ht="23" customHeight="1" thickBot="1" x14ac:dyDescent="0.25">
      <c r="B28" s="367"/>
      <c r="C28" s="367"/>
      <c r="D28" s="367"/>
      <c r="E28" s="367"/>
      <c r="F28" s="367"/>
      <c r="G28" s="367"/>
      <c r="H28" s="367"/>
      <c r="I28" s="367"/>
      <c r="J28" s="367"/>
      <c r="K28" s="367"/>
      <c r="L28" s="367"/>
      <c r="M28" s="367"/>
      <c r="N28" s="367"/>
      <c r="O28" s="367"/>
      <c r="P28" s="367"/>
      <c r="Q28" s="367"/>
      <c r="R28" s="367"/>
      <c r="S28" s="367"/>
      <c r="T28" s="367"/>
      <c r="U28" s="148" t="s">
        <v>182</v>
      </c>
      <c r="V28" s="368"/>
      <c r="W28" s="368"/>
      <c r="X28" s="368"/>
      <c r="Y28" s="368"/>
      <c r="Z28" s="368"/>
      <c r="AA28" s="368"/>
      <c r="AB28" s="368"/>
      <c r="AC28" s="368"/>
      <c r="AD28" s="368"/>
      <c r="AE28" s="368"/>
      <c r="AF28" s="368"/>
      <c r="AG28" s="368"/>
      <c r="AH28" s="368"/>
      <c r="AI28" s="368"/>
      <c r="AJ28" s="318"/>
      <c r="AK28" s="318"/>
      <c r="AL28" s="154"/>
      <c r="AM28" s="154"/>
      <c r="AN28" s="154"/>
      <c r="AO28" s="154"/>
      <c r="AP28" s="154"/>
      <c r="AQ28" s="154"/>
      <c r="AR28" s="154"/>
      <c r="AS28" s="154"/>
      <c r="AT28" s="154"/>
      <c r="AU28" s="151"/>
      <c r="AV28" s="151"/>
      <c r="AW28" s="155"/>
      <c r="AX28" s="155"/>
      <c r="AY28" s="155"/>
      <c r="AZ28" s="155"/>
      <c r="BA28" s="155"/>
      <c r="BB28" s="155"/>
      <c r="BC28" s="155"/>
    </row>
    <row r="29" spans="1:57" ht="65.25" customHeight="1" thickBot="1" x14ac:dyDescent="0.25">
      <c r="B29" s="555" t="s">
        <v>200</v>
      </c>
      <c r="C29" s="556"/>
      <c r="D29" s="556"/>
      <c r="E29" s="556"/>
      <c r="F29" s="556"/>
      <c r="G29" s="556"/>
      <c r="H29" s="556"/>
      <c r="I29" s="556"/>
      <c r="J29" s="556"/>
      <c r="K29" s="556"/>
      <c r="L29" s="556"/>
      <c r="M29" s="556"/>
      <c r="N29" s="556"/>
      <c r="O29" s="556"/>
      <c r="P29" s="556"/>
      <c r="Q29" s="556"/>
      <c r="R29" s="556"/>
      <c r="S29" s="556"/>
      <c r="T29" s="557"/>
      <c r="U29" s="558" t="str">
        <f>IF(SUM(串刺用【先頭】:串刺用【末尾】!A152) &gt; 0, SUM(串刺用【先頭】:串刺用【末尾】!A152), "")</f>
        <v/>
      </c>
      <c r="V29" s="558"/>
      <c r="W29" s="558"/>
      <c r="X29" s="558"/>
      <c r="Y29" s="558"/>
      <c r="Z29" s="558"/>
      <c r="AA29" s="558"/>
      <c r="AB29" s="558"/>
      <c r="AC29" s="558"/>
      <c r="AD29" s="558"/>
      <c r="AE29" s="558"/>
      <c r="AF29" s="558"/>
      <c r="AG29" s="558"/>
      <c r="AH29" s="558"/>
      <c r="AI29" s="558"/>
      <c r="AJ29" s="559" t="s">
        <v>52</v>
      </c>
      <c r="AK29" s="560"/>
      <c r="AL29" s="153"/>
      <c r="AM29" s="154"/>
      <c r="AN29" s="154"/>
      <c r="AO29" s="154"/>
      <c r="AP29" s="154"/>
      <c r="AQ29" s="154"/>
      <c r="AR29" s="154"/>
      <c r="AS29" s="154"/>
      <c r="AT29" s="154"/>
      <c r="AU29" s="566"/>
      <c r="AV29" s="566"/>
      <c r="AW29" s="155"/>
      <c r="AX29" s="155"/>
      <c r="AY29" s="155"/>
      <c r="AZ29" s="155"/>
      <c r="BA29" s="155"/>
      <c r="BB29" s="155"/>
      <c r="BC29" s="155"/>
    </row>
    <row r="30" spans="1:57" ht="25" customHeight="1" thickBot="1" x14ac:dyDescent="0.25">
      <c r="B30" s="369"/>
      <c r="C30" s="369"/>
      <c r="D30" s="369"/>
      <c r="E30" s="369"/>
      <c r="F30" s="369"/>
      <c r="G30" s="369"/>
      <c r="H30" s="369"/>
      <c r="I30" s="369"/>
      <c r="J30" s="369"/>
      <c r="K30" s="369"/>
      <c r="L30" s="369"/>
      <c r="M30" s="369"/>
      <c r="N30" s="369"/>
      <c r="O30" s="369"/>
      <c r="P30" s="369"/>
      <c r="Q30" s="369"/>
      <c r="R30" s="369"/>
      <c r="S30" s="369"/>
      <c r="T30" s="369"/>
      <c r="U30" s="366"/>
      <c r="V30" s="366"/>
      <c r="W30" s="366"/>
      <c r="X30" s="366"/>
      <c r="Y30" s="366"/>
      <c r="Z30" s="366"/>
      <c r="AA30" s="366"/>
      <c r="AB30" s="366"/>
      <c r="AC30" s="366"/>
      <c r="AD30" s="366"/>
      <c r="AE30" s="366"/>
      <c r="AF30" s="366"/>
      <c r="AG30" s="366"/>
      <c r="AH30" s="366"/>
      <c r="AI30" s="366"/>
      <c r="AJ30" s="151"/>
      <c r="AK30" s="151"/>
      <c r="AL30" s="154"/>
      <c r="AM30" s="154"/>
      <c r="AN30" s="154"/>
      <c r="AO30" s="154"/>
      <c r="AP30" s="154"/>
      <c r="AQ30" s="154"/>
      <c r="AR30" s="154"/>
      <c r="AS30" s="154"/>
      <c r="AT30" s="154"/>
      <c r="AU30" s="151"/>
      <c r="AV30" s="151"/>
      <c r="AW30" s="155"/>
      <c r="AX30" s="155"/>
      <c r="AY30" s="155"/>
      <c r="AZ30" s="155"/>
      <c r="BA30" s="155"/>
      <c r="BB30" s="155"/>
      <c r="BC30" s="155"/>
    </row>
    <row r="31" spans="1:57" ht="65.25" customHeight="1" thickBot="1" x14ac:dyDescent="0.25">
      <c r="B31" s="555" t="s">
        <v>201</v>
      </c>
      <c r="C31" s="556"/>
      <c r="D31" s="556"/>
      <c r="E31" s="556"/>
      <c r="F31" s="556"/>
      <c r="G31" s="556"/>
      <c r="H31" s="556"/>
      <c r="I31" s="556"/>
      <c r="J31" s="556"/>
      <c r="K31" s="556"/>
      <c r="L31" s="556"/>
      <c r="M31" s="556"/>
      <c r="N31" s="556"/>
      <c r="O31" s="556"/>
      <c r="P31" s="556"/>
      <c r="Q31" s="556"/>
      <c r="R31" s="556"/>
      <c r="S31" s="556"/>
      <c r="T31" s="557"/>
      <c r="U31" s="558" t="str">
        <f>IF(AND(U27&lt;&gt;"",U29&lt;&gt;""),MIN(U27,U29),"")</f>
        <v/>
      </c>
      <c r="V31" s="558"/>
      <c r="W31" s="558"/>
      <c r="X31" s="558"/>
      <c r="Y31" s="558"/>
      <c r="Z31" s="558"/>
      <c r="AA31" s="558"/>
      <c r="AB31" s="558"/>
      <c r="AC31" s="558"/>
      <c r="AD31" s="558"/>
      <c r="AE31" s="558"/>
      <c r="AF31" s="558"/>
      <c r="AG31" s="558"/>
      <c r="AH31" s="558"/>
      <c r="AI31" s="558"/>
      <c r="AJ31" s="559" t="s">
        <v>52</v>
      </c>
      <c r="AK31" s="560"/>
      <c r="AL31" s="153"/>
      <c r="AM31" s="154"/>
      <c r="AN31" s="154"/>
      <c r="AO31" s="154"/>
      <c r="AP31" s="154"/>
      <c r="AQ31" s="154"/>
      <c r="AR31" s="154"/>
      <c r="AS31" s="154"/>
      <c r="AT31" s="154"/>
      <c r="AU31" s="566"/>
      <c r="AV31" s="566"/>
      <c r="AW31" s="155"/>
      <c r="AX31" s="155"/>
      <c r="AY31" s="155"/>
      <c r="AZ31" s="155"/>
      <c r="BA31" s="155"/>
      <c r="BB31" s="155"/>
      <c r="BC31" s="155"/>
    </row>
    <row r="32" spans="1:57" ht="25" customHeight="1" thickBot="1" x14ac:dyDescent="0.25">
      <c r="B32" s="369"/>
      <c r="C32" s="369"/>
      <c r="D32" s="369"/>
      <c r="E32" s="369"/>
      <c r="F32" s="369"/>
      <c r="G32" s="369"/>
      <c r="H32" s="369"/>
      <c r="I32" s="369"/>
      <c r="J32" s="369"/>
      <c r="K32" s="369"/>
      <c r="L32" s="369"/>
      <c r="M32" s="369"/>
      <c r="N32" s="369"/>
      <c r="O32" s="369"/>
      <c r="P32" s="369"/>
      <c r="Q32" s="369"/>
      <c r="R32" s="369"/>
      <c r="S32" s="369"/>
      <c r="T32" s="369"/>
      <c r="U32" s="366"/>
      <c r="V32" s="366"/>
      <c r="W32" s="366"/>
      <c r="X32" s="366"/>
      <c r="Y32" s="366"/>
      <c r="Z32" s="366"/>
      <c r="AA32" s="366"/>
      <c r="AB32" s="366"/>
      <c r="AC32" s="366"/>
      <c r="AD32" s="366"/>
      <c r="AE32" s="366"/>
      <c r="AF32" s="366"/>
      <c r="AG32" s="366"/>
      <c r="AH32" s="366"/>
      <c r="AI32" s="366"/>
      <c r="AJ32" s="151"/>
      <c r="AK32" s="151"/>
      <c r="AL32" s="154"/>
      <c r="AM32" s="154"/>
      <c r="AN32" s="154"/>
      <c r="AO32" s="154"/>
      <c r="AP32" s="154"/>
      <c r="AQ32" s="154"/>
      <c r="AR32" s="154"/>
      <c r="AS32" s="154"/>
      <c r="AT32" s="154"/>
      <c r="AU32" s="151"/>
      <c r="AV32" s="151"/>
      <c r="AW32" s="155"/>
      <c r="AX32" s="155"/>
      <c r="AY32" s="155"/>
      <c r="AZ32" s="155"/>
      <c r="BA32" s="155"/>
      <c r="BB32" s="155"/>
      <c r="BC32" s="155"/>
    </row>
    <row r="33" spans="2:55" ht="65.25" customHeight="1" thickBot="1" x14ac:dyDescent="0.25">
      <c r="B33" s="555" t="s">
        <v>257</v>
      </c>
      <c r="C33" s="556"/>
      <c r="D33" s="556"/>
      <c r="E33" s="556"/>
      <c r="F33" s="556"/>
      <c r="G33" s="556"/>
      <c r="H33" s="556"/>
      <c r="I33" s="556"/>
      <c r="J33" s="556"/>
      <c r="K33" s="556"/>
      <c r="L33" s="556"/>
      <c r="M33" s="556"/>
      <c r="N33" s="556"/>
      <c r="O33" s="556"/>
      <c r="P33" s="556"/>
      <c r="Q33" s="556"/>
      <c r="R33" s="556"/>
      <c r="S33" s="556"/>
      <c r="T33" s="557"/>
      <c r="U33" s="558" t="str">
        <f>IF(U23&lt;&gt;"",MIN(U23,U25)+IF(AND(U31&gt;0,U31&lt;&gt;""),U31,0),"")</f>
        <v/>
      </c>
      <c r="V33" s="558"/>
      <c r="W33" s="558"/>
      <c r="X33" s="558"/>
      <c r="Y33" s="558"/>
      <c r="Z33" s="558"/>
      <c r="AA33" s="558"/>
      <c r="AB33" s="558"/>
      <c r="AC33" s="558"/>
      <c r="AD33" s="558"/>
      <c r="AE33" s="558"/>
      <c r="AF33" s="558"/>
      <c r="AG33" s="558"/>
      <c r="AH33" s="558"/>
      <c r="AI33" s="558"/>
      <c r="AJ33" s="559" t="s">
        <v>52</v>
      </c>
      <c r="AK33" s="560"/>
      <c r="AL33" s="154"/>
      <c r="AM33" s="154"/>
      <c r="AN33" s="154"/>
      <c r="AO33" s="154"/>
      <c r="AP33" s="154"/>
      <c r="AQ33" s="154"/>
      <c r="AR33" s="154"/>
      <c r="AS33" s="154"/>
      <c r="AT33" s="154"/>
      <c r="AU33" s="151"/>
      <c r="AV33" s="151"/>
      <c r="AW33" s="155"/>
      <c r="AX33" s="155"/>
      <c r="AY33" s="155"/>
      <c r="AZ33" s="155"/>
      <c r="BA33" s="155"/>
      <c r="BB33" s="155"/>
      <c r="BC33" s="155"/>
    </row>
    <row r="34" spans="2:55" ht="22.5" customHeight="1" thickBot="1" x14ac:dyDescent="0.25">
      <c r="B34" s="147"/>
      <c r="C34" s="147"/>
      <c r="D34" s="147"/>
      <c r="E34" s="147"/>
      <c r="F34" s="147"/>
      <c r="G34" s="193"/>
      <c r="H34" s="194"/>
      <c r="I34" s="193"/>
      <c r="J34" s="193"/>
      <c r="K34" s="193"/>
      <c r="L34" s="193"/>
      <c r="M34" s="193"/>
      <c r="N34" s="193"/>
      <c r="O34" s="193"/>
      <c r="P34" s="193"/>
      <c r="Q34" s="193"/>
      <c r="R34" s="193"/>
      <c r="S34" s="193"/>
      <c r="T34" s="193"/>
      <c r="U34" s="193"/>
      <c r="V34" s="193"/>
      <c r="W34" s="147"/>
      <c r="X34" s="147"/>
      <c r="Y34" s="147"/>
      <c r="Z34" s="147"/>
      <c r="AA34" s="147"/>
      <c r="AB34" s="147"/>
      <c r="AC34" s="147"/>
      <c r="AD34" s="147"/>
      <c r="AE34" s="147"/>
      <c r="AF34" s="147"/>
      <c r="AG34" s="147"/>
      <c r="AH34" s="147"/>
      <c r="AI34" s="147"/>
      <c r="AJ34" s="147"/>
      <c r="AK34" s="147"/>
      <c r="AL34" s="195"/>
      <c r="AM34" s="195"/>
      <c r="AN34" s="146"/>
      <c r="AO34" s="146"/>
      <c r="AP34" s="146"/>
      <c r="AQ34" s="146"/>
      <c r="AR34" s="146"/>
      <c r="AS34" s="146"/>
      <c r="AT34" s="146"/>
      <c r="AU34" s="146"/>
      <c r="AV34" s="146"/>
      <c r="AW34" s="146"/>
      <c r="AX34" s="146"/>
      <c r="AY34" s="195"/>
      <c r="AZ34" s="195"/>
      <c r="BA34" s="195"/>
      <c r="BB34" s="195"/>
      <c r="BC34" s="195"/>
    </row>
    <row r="35" spans="2:55" ht="65.25" customHeight="1" thickBot="1" x14ac:dyDescent="0.25">
      <c r="B35" s="573" t="s">
        <v>202</v>
      </c>
      <c r="C35" s="574"/>
      <c r="D35" s="574"/>
      <c r="E35" s="574"/>
      <c r="F35" s="574"/>
      <c r="G35" s="574"/>
      <c r="H35" s="574"/>
      <c r="I35" s="574"/>
      <c r="J35" s="574"/>
      <c r="K35" s="574"/>
      <c r="L35" s="574"/>
      <c r="M35" s="574"/>
      <c r="N35" s="574"/>
      <c r="O35" s="574"/>
      <c r="P35" s="574"/>
      <c r="Q35" s="574"/>
      <c r="R35" s="574"/>
      <c r="S35" s="574"/>
      <c r="T35" s="575"/>
      <c r="U35" s="576"/>
      <c r="V35" s="576"/>
      <c r="W35" s="576"/>
      <c r="X35" s="576"/>
      <c r="Y35" s="576"/>
      <c r="Z35" s="576"/>
      <c r="AA35" s="576"/>
      <c r="AB35" s="576"/>
      <c r="AC35" s="576"/>
      <c r="AD35" s="576"/>
      <c r="AE35" s="576"/>
      <c r="AF35" s="576"/>
      <c r="AG35" s="576"/>
      <c r="AH35" s="576"/>
      <c r="AI35" s="576"/>
      <c r="AJ35" s="559" t="s">
        <v>52</v>
      </c>
      <c r="AK35" s="560"/>
      <c r="AL35" s="195"/>
      <c r="AM35" s="553" t="str">
        <f>IF(AND(U23&lt;&gt;"",U33&gt;0,U35=""),"（L）の欄を直接手入力してください。","")</f>
        <v/>
      </c>
      <c r="AN35" s="553"/>
      <c r="AO35" s="553"/>
      <c r="AP35" s="553"/>
      <c r="AQ35" s="553"/>
      <c r="AR35" s="553"/>
      <c r="AS35" s="553"/>
      <c r="AT35" s="553"/>
      <c r="AU35" s="553"/>
      <c r="AV35" s="553"/>
      <c r="AW35" s="553"/>
      <c r="AX35" s="553"/>
      <c r="AY35" s="553"/>
      <c r="AZ35" s="553"/>
      <c r="BA35" s="553"/>
      <c r="BB35" s="553"/>
      <c r="BC35" s="195"/>
    </row>
    <row r="36" spans="2:55" ht="22.5" customHeight="1" thickBot="1" x14ac:dyDescent="0.25">
      <c r="B36" s="147"/>
      <c r="C36" s="147"/>
      <c r="D36" s="147"/>
      <c r="E36" s="147"/>
      <c r="F36" s="147"/>
      <c r="G36" s="147"/>
      <c r="H36" s="147"/>
      <c r="I36" s="147"/>
      <c r="J36" s="147"/>
      <c r="K36" s="147"/>
      <c r="L36" s="147"/>
      <c r="M36" s="147"/>
      <c r="N36" s="147"/>
      <c r="O36" s="147"/>
      <c r="P36" s="147"/>
      <c r="Q36" s="147"/>
      <c r="R36" s="147"/>
      <c r="S36" s="148"/>
      <c r="T36" s="147"/>
      <c r="U36" s="148" t="s">
        <v>113</v>
      </c>
      <c r="V36" s="147"/>
      <c r="W36" s="147"/>
      <c r="X36" s="147"/>
      <c r="Y36" s="147"/>
      <c r="Z36" s="147"/>
      <c r="AA36" s="147"/>
      <c r="AB36" s="147"/>
      <c r="AC36" s="147"/>
      <c r="AD36" s="147"/>
      <c r="AE36" s="147"/>
      <c r="AF36" s="147"/>
      <c r="AG36" s="147"/>
      <c r="AH36" s="147"/>
      <c r="AI36" s="147"/>
      <c r="AJ36" s="149"/>
      <c r="AK36" s="149"/>
      <c r="AL36" s="148"/>
      <c r="AM36" s="150"/>
      <c r="AN36" s="150"/>
      <c r="AO36" s="150"/>
      <c r="AP36" s="150"/>
      <c r="AQ36" s="150"/>
      <c r="AR36" s="150"/>
      <c r="AS36" s="150"/>
      <c r="AT36" s="150"/>
      <c r="AU36" s="151"/>
      <c r="AV36" s="151"/>
      <c r="AW36" s="152"/>
      <c r="AX36" s="152"/>
      <c r="AY36" s="152"/>
      <c r="AZ36" s="152"/>
      <c r="BA36" s="152"/>
      <c r="BB36" s="152"/>
      <c r="BC36" s="152"/>
    </row>
    <row r="37" spans="2:55" s="2" customFormat="1" ht="66" customHeight="1" thickBot="1" x14ac:dyDescent="0.25">
      <c r="B37" s="555" t="s">
        <v>207</v>
      </c>
      <c r="C37" s="556"/>
      <c r="D37" s="556"/>
      <c r="E37" s="556"/>
      <c r="F37" s="556"/>
      <c r="G37" s="556"/>
      <c r="H37" s="556"/>
      <c r="I37" s="556"/>
      <c r="J37" s="556"/>
      <c r="K37" s="556"/>
      <c r="L37" s="556"/>
      <c r="M37" s="556"/>
      <c r="N37" s="556"/>
      <c r="O37" s="556"/>
      <c r="P37" s="556"/>
      <c r="Q37" s="556"/>
      <c r="R37" s="556"/>
      <c r="S37" s="556"/>
      <c r="T37" s="557"/>
      <c r="U37" s="558" t="str">
        <f>IF(U35="","",MIN(U33,U35))</f>
        <v/>
      </c>
      <c r="V37" s="558"/>
      <c r="W37" s="558"/>
      <c r="X37" s="558"/>
      <c r="Y37" s="558"/>
      <c r="Z37" s="558"/>
      <c r="AA37" s="558"/>
      <c r="AB37" s="558"/>
      <c r="AC37" s="558"/>
      <c r="AD37" s="558"/>
      <c r="AE37" s="558"/>
      <c r="AF37" s="558"/>
      <c r="AG37" s="558"/>
      <c r="AH37" s="558"/>
      <c r="AI37" s="558"/>
      <c r="AJ37" s="559" t="s">
        <v>52</v>
      </c>
      <c r="AK37" s="560"/>
      <c r="AL37" s="5"/>
      <c r="AM37" s="145"/>
      <c r="AN37" s="145"/>
      <c r="AO37" s="145"/>
      <c r="AP37" s="145"/>
      <c r="AQ37" s="145"/>
      <c r="AR37" s="145"/>
      <c r="AS37" s="145"/>
      <c r="AT37" s="145"/>
    </row>
    <row r="38" spans="2:55" s="2" customFormat="1" ht="18.75" customHeight="1" x14ac:dyDescent="0.2">
      <c r="B38" s="6"/>
      <c r="C38" s="6"/>
      <c r="D38" s="6"/>
      <c r="E38" s="6"/>
      <c r="F38" s="6"/>
      <c r="G38" s="6"/>
      <c r="AJ38" s="5"/>
      <c r="AK38" s="5"/>
      <c r="AL38" s="5"/>
      <c r="AM38" s="120"/>
      <c r="AN38" s="120"/>
      <c r="AO38" s="120"/>
      <c r="AP38" s="120"/>
      <c r="AQ38" s="120"/>
      <c r="AR38" s="120"/>
      <c r="AS38" s="120"/>
      <c r="AT38" s="120"/>
    </row>
    <row r="39" spans="2:55" s="2" customFormat="1" ht="18" customHeight="1" x14ac:dyDescent="0.2">
      <c r="B39" s="6"/>
      <c r="C39" s="6"/>
      <c r="D39" s="6"/>
      <c r="E39" s="6"/>
      <c r="F39" s="6"/>
      <c r="G39" s="6"/>
      <c r="AJ39" s="5"/>
      <c r="AK39" s="5"/>
      <c r="AL39" s="5"/>
      <c r="AM39" s="120"/>
      <c r="AN39" s="120"/>
      <c r="AO39" s="120"/>
      <c r="AP39" s="120"/>
      <c r="AQ39" s="120"/>
      <c r="AR39" s="120"/>
      <c r="AS39" s="120"/>
      <c r="AT39" s="120"/>
    </row>
    <row r="40" spans="2:55" s="2" customFormat="1" ht="18" customHeight="1" x14ac:dyDescent="0.2">
      <c r="B40" s="6"/>
      <c r="C40" s="6"/>
      <c r="D40" s="6"/>
      <c r="E40" s="6"/>
      <c r="F40" s="6"/>
      <c r="G40" s="6"/>
      <c r="AJ40" s="5"/>
      <c r="AK40" s="5"/>
      <c r="AL40" s="5"/>
      <c r="AM40" s="120"/>
      <c r="AN40" s="120"/>
      <c r="AO40" s="120"/>
      <c r="AP40" s="120"/>
      <c r="AQ40" s="120"/>
      <c r="AR40" s="120"/>
      <c r="AS40" s="120"/>
      <c r="AT40" s="120"/>
    </row>
    <row r="41" spans="2:55" s="2" customFormat="1" ht="18" customHeight="1" x14ac:dyDescent="0.2">
      <c r="B41" s="6"/>
      <c r="C41" s="6"/>
      <c r="D41" s="6"/>
      <c r="E41" s="6"/>
      <c r="F41" s="6"/>
      <c r="G41" s="6"/>
      <c r="AJ41" s="5"/>
      <c r="AK41" s="5"/>
      <c r="AL41" s="5"/>
      <c r="AM41" s="120"/>
      <c r="AN41" s="120"/>
      <c r="AO41" s="120"/>
      <c r="AP41" s="120"/>
      <c r="AQ41" s="120"/>
      <c r="AR41" s="120"/>
      <c r="AS41" s="120"/>
      <c r="AT41" s="120"/>
    </row>
    <row r="42" spans="2:55" s="2" customFormat="1" ht="18" customHeight="1" x14ac:dyDescent="0.2">
      <c r="B42" s="6"/>
      <c r="C42" s="6"/>
      <c r="D42" s="6"/>
      <c r="E42" s="6"/>
      <c r="F42" s="6"/>
      <c r="G42" s="6"/>
      <c r="AJ42" s="5"/>
      <c r="AK42" s="5"/>
      <c r="AL42" s="5"/>
      <c r="AM42" s="120"/>
      <c r="AN42" s="120"/>
      <c r="AO42" s="120"/>
      <c r="AP42" s="120"/>
      <c r="AQ42" s="120"/>
      <c r="AR42" s="120"/>
      <c r="AS42" s="120"/>
      <c r="AT42" s="120"/>
    </row>
  </sheetData>
  <sheetProtection algorithmName="SHA-512" hashValue="1QWaUswxJiffjRBqapb2HAdkbJ3F5TkCvNs/k9zhBKIC2Iu2Nnoz7DxEgT1BAmnXz5jXX4nPKaRRw/2qF3IXaw==" saltValue="ptF53xP1eZn4L+76rF12Dg==" spinCount="100000" sheet="1" objects="1" scenarios="1"/>
  <mergeCells count="52">
    <mergeCell ref="U33:AI33"/>
    <mergeCell ref="AJ33:AK33"/>
    <mergeCell ref="B29:T29"/>
    <mergeCell ref="U29:AI29"/>
    <mergeCell ref="AJ29:AK29"/>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 ref="B37:T37"/>
    <mergeCell ref="U37:AI37"/>
    <mergeCell ref="AJ37:AK37"/>
    <mergeCell ref="A3:BC3"/>
    <mergeCell ref="B23:T23"/>
    <mergeCell ref="U23:AI23"/>
    <mergeCell ref="AJ23:AK23"/>
    <mergeCell ref="AU23:AV23"/>
    <mergeCell ref="AV17:AY17"/>
    <mergeCell ref="L17:AU17"/>
    <mergeCell ref="B35:T35"/>
    <mergeCell ref="U35:AI35"/>
    <mergeCell ref="AJ35:AK35"/>
    <mergeCell ref="B27:T27"/>
    <mergeCell ref="U27:AI27"/>
    <mergeCell ref="AJ27:AK27"/>
    <mergeCell ref="AM35:BB35"/>
    <mergeCell ref="AP1:BB1"/>
    <mergeCell ref="AP2:BB2"/>
    <mergeCell ref="B25:T25"/>
    <mergeCell ref="U25:AI25"/>
    <mergeCell ref="AJ25:AK25"/>
    <mergeCell ref="R12:BC12"/>
    <mergeCell ref="B14:J14"/>
    <mergeCell ref="L14:O14"/>
    <mergeCell ref="P14:Q14"/>
    <mergeCell ref="AU29:AV29"/>
    <mergeCell ref="B31:T31"/>
    <mergeCell ref="U31:AI31"/>
    <mergeCell ref="AJ31:AK31"/>
    <mergeCell ref="AU31:AV31"/>
    <mergeCell ref="B33:T33"/>
  </mergeCells>
  <phoneticPr fontId="4"/>
  <conditionalFormatting sqref="L6 L8">
    <cfRule type="expression" dxfId="62" priority="21" stopIfTrue="1">
      <formula>L6=""</formula>
    </cfRule>
  </conditionalFormatting>
  <conditionalFormatting sqref="L10:O10">
    <cfRule type="expression" dxfId="61" priority="5">
      <formula>$L$10=""</formula>
    </cfRule>
  </conditionalFormatting>
  <conditionalFormatting sqref="L12:O12">
    <cfRule type="expression" dxfId="60" priority="4">
      <formula>$L$12=""</formula>
    </cfRule>
  </conditionalFormatting>
  <conditionalFormatting sqref="L14:O14">
    <cfRule type="expression" dxfId="59" priority="2">
      <formula>$L$14=""</formula>
    </cfRule>
  </conditionalFormatting>
  <conditionalFormatting sqref="U35:AI35">
    <cfRule type="expression" dxfId="58" priority="1">
      <formula>AND($U23&lt;&gt;"",$U$33&gt;0,$U$35="")</formula>
    </cfRule>
    <cfRule type="expression" dxfId="57" priority="3">
      <formula>$U$35=""</formula>
    </cfRule>
  </conditionalFormatting>
  <conditionalFormatting sqref="AV17:AY17">
    <cfRule type="expression" dxfId="56" priority="10" stopIfTrue="1">
      <formula>$AV$17="□"</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7:AI37 U23:AI23 U25:AI25 U35:AI35 U27:AI27 V28:AI33 U29:U33" xr:uid="{00000000-0002-0000-0100-000003000000}"/>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62" zoomScaleNormal="100" zoomScaleSheetLayoutView="62" workbookViewId="0">
      <selection activeCell="K7" sqref="K7:L7"/>
    </sheetView>
  </sheetViews>
  <sheetFormatPr defaultColWidth="9" defaultRowHeight="13" x14ac:dyDescent="0.2"/>
  <cols>
    <col min="1" max="1" width="3.08984375" style="8" bestFit="1" customWidth="1"/>
    <col min="2" max="3" width="9.089843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111</v>
      </c>
      <c r="C1" s="7"/>
      <c r="D1" s="7"/>
      <c r="E1" s="7"/>
      <c r="F1" s="7"/>
      <c r="G1" s="7"/>
      <c r="H1" s="7"/>
      <c r="I1" s="7"/>
      <c r="J1" s="7"/>
      <c r="K1" s="7"/>
      <c r="L1" s="7"/>
      <c r="M1" s="7"/>
      <c r="N1" s="7"/>
      <c r="O1" s="7"/>
      <c r="P1" s="7"/>
      <c r="Q1" s="7"/>
      <c r="R1" s="7"/>
      <c r="S1" s="7"/>
      <c r="T1" s="7"/>
      <c r="U1" s="7"/>
      <c r="V1" s="7"/>
      <c r="W1" s="7"/>
      <c r="X1" s="7"/>
      <c r="Y1" s="7"/>
      <c r="Z1" s="265" t="str">
        <f>'様式第8｜完了実績報告書'!$BK$2</f>
        <v>事業番号</v>
      </c>
      <c r="AA1" s="594" t="str">
        <f>'様式第8｜完了実績報告書'!$BL$2&amp;""</f>
        <v/>
      </c>
      <c r="AB1" s="594"/>
      <c r="AC1" s="594"/>
      <c r="AD1" s="594"/>
      <c r="AE1" s="594"/>
      <c r="AF1" s="594"/>
      <c r="AG1" s="121"/>
    </row>
    <row r="2" spans="2:33" ht="18.75" customHeight="1" x14ac:dyDescent="0.2">
      <c r="B2" s="7"/>
      <c r="C2" s="7"/>
      <c r="D2" s="7"/>
      <c r="E2" s="7"/>
      <c r="F2" s="7"/>
      <c r="G2" s="7"/>
      <c r="H2" s="7"/>
      <c r="I2" s="7"/>
      <c r="J2" s="7"/>
      <c r="K2" s="7"/>
      <c r="L2" s="7"/>
      <c r="M2" s="7"/>
      <c r="N2" s="7"/>
      <c r="O2" s="7"/>
      <c r="P2" s="7"/>
      <c r="Q2" s="7"/>
      <c r="R2" s="7"/>
      <c r="S2" s="7"/>
      <c r="T2" s="7"/>
      <c r="U2" s="7"/>
      <c r="V2" s="7"/>
      <c r="W2" s="7"/>
      <c r="X2" s="7"/>
      <c r="Y2" s="7"/>
      <c r="Z2" s="281" t="str">
        <f>'様式第8｜完了実績報告書'!$BK$3</f>
        <v>補助事業者名</v>
      </c>
      <c r="AA2" s="594" t="str">
        <f>'様式第8｜完了実績報告書'!$BD$15&amp;""</f>
        <v/>
      </c>
      <c r="AB2" s="594"/>
      <c r="AC2" s="594"/>
      <c r="AD2" s="594"/>
      <c r="AE2" s="594"/>
      <c r="AF2" s="594"/>
      <c r="AG2" s="240"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65" t="s">
        <v>38</v>
      </c>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row>
    <row r="4" spans="2:33" s="11" customFormat="1" ht="5.25" customHeight="1" collapsed="1" x14ac:dyDescent="0.25">
      <c r="B4" s="41"/>
      <c r="C4" s="235"/>
      <c r="D4" s="235"/>
      <c r="E4" s="235"/>
      <c r="F4" s="235"/>
      <c r="G4" s="235"/>
      <c r="H4" s="235"/>
      <c r="I4" s="235"/>
      <c r="J4" s="235"/>
      <c r="K4" s="17"/>
      <c r="L4" s="17"/>
      <c r="M4" s="17"/>
      <c r="N4" s="17"/>
      <c r="O4" s="17"/>
      <c r="P4" s="17"/>
      <c r="Q4" s="21"/>
      <c r="R4" s="21"/>
      <c r="S4" s="21"/>
      <c r="T4" s="21"/>
      <c r="U4" s="21"/>
      <c r="V4" s="21"/>
      <c r="W4" s="21"/>
      <c r="X4" s="21"/>
      <c r="Y4" s="21"/>
      <c r="Z4" s="21"/>
      <c r="AA4" s="21"/>
      <c r="AB4" s="21"/>
      <c r="AC4" s="21"/>
      <c r="AD4" s="21"/>
      <c r="AE4" s="237"/>
      <c r="AF4" s="34"/>
      <c r="AG4" s="17"/>
    </row>
    <row r="5" spans="2:33" s="11" customFormat="1" ht="19" collapsed="1" x14ac:dyDescent="0.25">
      <c r="B5" s="234" t="s">
        <v>83</v>
      </c>
      <c r="C5" s="235"/>
      <c r="D5" s="235"/>
      <c r="E5" s="235"/>
      <c r="F5" s="235"/>
      <c r="G5" s="235"/>
      <c r="H5" s="235"/>
      <c r="I5" s="235"/>
      <c r="J5" s="235"/>
      <c r="K5" s="251"/>
      <c r="L5" s="236" t="s">
        <v>80</v>
      </c>
      <c r="M5" s="17"/>
      <c r="N5" s="17"/>
      <c r="O5" s="250"/>
      <c r="P5" s="236" t="s">
        <v>136</v>
      </c>
      <c r="Q5" s="21"/>
      <c r="R5" s="21"/>
      <c r="S5" s="21"/>
      <c r="T5" s="21"/>
      <c r="U5" s="21"/>
      <c r="V5" s="21"/>
      <c r="W5" s="21"/>
      <c r="X5" s="21"/>
      <c r="Y5" s="21"/>
      <c r="Z5" s="21"/>
      <c r="AA5" s="21"/>
      <c r="AB5" s="21"/>
      <c r="AC5" s="21"/>
      <c r="AD5" s="21"/>
      <c r="AE5" s="22"/>
      <c r="AF5" s="34" t="s">
        <v>42</v>
      </c>
      <c r="AG5" s="17"/>
    </row>
    <row r="6" spans="2:33" s="11" customFormat="1" ht="5.25" customHeight="1" collapsed="1" x14ac:dyDescent="0.25">
      <c r="B6" s="41"/>
      <c r="C6" s="235"/>
      <c r="D6" s="235"/>
      <c r="E6" s="235"/>
      <c r="F6" s="235"/>
      <c r="G6" s="235"/>
      <c r="H6" s="235"/>
      <c r="I6" s="235"/>
      <c r="J6" s="235"/>
      <c r="K6" s="17"/>
      <c r="L6" s="17"/>
      <c r="M6" s="17"/>
      <c r="N6" s="17"/>
      <c r="O6" s="17"/>
      <c r="P6" s="17"/>
      <c r="Q6" s="21"/>
      <c r="R6" s="21"/>
      <c r="S6" s="21"/>
      <c r="T6" s="21"/>
      <c r="U6" s="21"/>
      <c r="V6" s="21"/>
      <c r="W6" s="21"/>
      <c r="X6" s="21"/>
      <c r="Y6" s="21"/>
      <c r="Z6" s="21"/>
      <c r="AA6" s="21"/>
      <c r="AB6" s="21"/>
      <c r="AC6" s="21"/>
      <c r="AD6" s="21"/>
      <c r="AE6" s="237"/>
      <c r="AF6" s="34"/>
      <c r="AG6" s="17"/>
    </row>
    <row r="7" spans="2:33" s="11" customFormat="1" ht="23.25" customHeight="1" x14ac:dyDescent="0.2">
      <c r="B7" s="651" t="s">
        <v>8</v>
      </c>
      <c r="C7" s="652"/>
      <c r="D7" s="652"/>
      <c r="E7" s="652"/>
      <c r="F7" s="652"/>
      <c r="G7" s="652"/>
      <c r="H7" s="652"/>
      <c r="I7" s="652"/>
      <c r="J7" s="652"/>
      <c r="K7" s="648"/>
      <c r="L7" s="648"/>
      <c r="M7" s="648"/>
      <c r="N7" s="648"/>
      <c r="O7" s="648"/>
      <c r="P7" s="648"/>
      <c r="Q7" s="648"/>
      <c r="R7" s="648"/>
      <c r="S7" s="648"/>
      <c r="T7" s="648"/>
      <c r="U7" s="648"/>
      <c r="V7" s="648"/>
      <c r="W7" s="648"/>
      <c r="X7" s="648"/>
      <c r="Y7" s="648"/>
      <c r="Z7" s="653"/>
      <c r="AA7" s="648"/>
      <c r="AB7" s="648"/>
      <c r="AC7" s="648"/>
      <c r="AD7" s="648"/>
      <c r="AE7" s="110"/>
      <c r="AF7" s="244" t="s">
        <v>37</v>
      </c>
      <c r="AG7" s="107" t="str">
        <f>IF(K7="","",COUNTA(K7:AD7))</f>
        <v/>
      </c>
    </row>
    <row r="8" spans="2:33" s="11" customFormat="1" ht="23.25" customHeight="1" thickBot="1" x14ac:dyDescent="0.25">
      <c r="B8" s="654" t="s">
        <v>30</v>
      </c>
      <c r="C8" s="655"/>
      <c r="D8" s="655"/>
      <c r="E8" s="655"/>
      <c r="F8" s="655"/>
      <c r="G8" s="655"/>
      <c r="H8" s="655"/>
      <c r="I8" s="655"/>
      <c r="J8" s="655"/>
      <c r="K8" s="649"/>
      <c r="L8" s="649"/>
      <c r="M8" s="649"/>
      <c r="N8" s="649"/>
      <c r="O8" s="649"/>
      <c r="P8" s="649"/>
      <c r="Q8" s="649"/>
      <c r="R8" s="649"/>
      <c r="S8" s="649"/>
      <c r="T8" s="649"/>
      <c r="U8" s="649"/>
      <c r="V8" s="649"/>
      <c r="W8" s="649"/>
      <c r="X8" s="649"/>
      <c r="Y8" s="649"/>
      <c r="Z8" s="650"/>
      <c r="AA8" s="649"/>
      <c r="AB8" s="649"/>
      <c r="AC8" s="649"/>
      <c r="AD8" s="649"/>
      <c r="AE8" s="110"/>
      <c r="AF8" s="244" t="s">
        <v>13</v>
      </c>
      <c r="AG8" s="107" t="str">
        <f>IF(K8="","",SUM(K8:AD8))</f>
        <v/>
      </c>
    </row>
    <row r="9" spans="2:33" s="11" customFormat="1" ht="24" customHeight="1" thickTop="1" x14ac:dyDescent="0.25">
      <c r="B9" s="645" t="s">
        <v>55</v>
      </c>
      <c r="C9" s="645"/>
      <c r="D9" s="645"/>
      <c r="E9" s="645"/>
      <c r="F9" s="645"/>
      <c r="G9" s="645"/>
      <c r="H9" s="645"/>
      <c r="I9" s="645"/>
      <c r="J9" s="645"/>
      <c r="K9" s="644">
        <f>SUM(L69:L71)</f>
        <v>0</v>
      </c>
      <c r="L9" s="643"/>
      <c r="M9" s="644">
        <f t="shared" ref="M9" si="0">SUM(N69:N71)</f>
        <v>0</v>
      </c>
      <c r="N9" s="643"/>
      <c r="O9" s="644">
        <f t="shared" ref="O9" si="1">SUM(P69:P71)</f>
        <v>0</v>
      </c>
      <c r="P9" s="643"/>
      <c r="Q9" s="646">
        <f t="shared" ref="Q9" si="2">SUM(R69:R71)</f>
        <v>0</v>
      </c>
      <c r="R9" s="647"/>
      <c r="S9" s="644">
        <f t="shared" ref="S9" si="3">SUM(T69:T71)</f>
        <v>0</v>
      </c>
      <c r="T9" s="643"/>
      <c r="U9" s="644">
        <f t="shared" ref="U9" si="4">SUM(V69:V71)</f>
        <v>0</v>
      </c>
      <c r="V9" s="643"/>
      <c r="W9" s="644">
        <f t="shared" ref="W9" si="5">SUM(X69:X71)</f>
        <v>0</v>
      </c>
      <c r="X9" s="643"/>
      <c r="Y9" s="641">
        <f t="shared" ref="Y9" si="6">SUM(Z69:Z71)</f>
        <v>0</v>
      </c>
      <c r="Z9" s="642"/>
      <c r="AA9" s="643">
        <f t="shared" ref="AA9" si="7">SUM(AB69:AB71)</f>
        <v>0</v>
      </c>
      <c r="AB9" s="643"/>
      <c r="AC9" s="643">
        <f t="shared" ref="AC9" si="8">SUM(AD69:AD71)</f>
        <v>0</v>
      </c>
      <c r="AD9" s="643"/>
      <c r="AE9" s="25"/>
      <c r="AF9" s="34"/>
      <c r="AG9" s="17"/>
    </row>
    <row r="10" spans="2:33" s="11" customFormat="1" ht="24" customHeight="1" x14ac:dyDescent="0.25">
      <c r="B10" s="645" t="s">
        <v>56</v>
      </c>
      <c r="C10" s="645"/>
      <c r="D10" s="645"/>
      <c r="E10" s="645"/>
      <c r="F10" s="645"/>
      <c r="G10" s="645"/>
      <c r="H10" s="645"/>
      <c r="I10" s="645"/>
      <c r="J10" s="645"/>
      <c r="K10" s="644">
        <f>SUM(L112:L113)</f>
        <v>0</v>
      </c>
      <c r="L10" s="643"/>
      <c r="M10" s="644">
        <f>SUM(N112:N113)</f>
        <v>0</v>
      </c>
      <c r="N10" s="643"/>
      <c r="O10" s="644">
        <f>SUM(P112:P113)</f>
        <v>0</v>
      </c>
      <c r="P10" s="643"/>
      <c r="Q10" s="646">
        <f>SUM(R112:R113)</f>
        <v>0</v>
      </c>
      <c r="R10" s="647"/>
      <c r="S10" s="644">
        <f>SUM(T112:T113)</f>
        <v>0</v>
      </c>
      <c r="T10" s="643"/>
      <c r="U10" s="644">
        <f>SUM(V112:V113)</f>
        <v>0</v>
      </c>
      <c r="V10" s="643"/>
      <c r="W10" s="644">
        <f>SUM(X112:X113)</f>
        <v>0</v>
      </c>
      <c r="X10" s="643"/>
      <c r="Y10" s="641">
        <f>SUM(Z112:Z113)</f>
        <v>0</v>
      </c>
      <c r="Z10" s="642"/>
      <c r="AA10" s="643">
        <f>SUM(AB112:AB113)</f>
        <v>0</v>
      </c>
      <c r="AB10" s="643"/>
      <c r="AC10" s="643">
        <f>SUM(AD112:AD113)</f>
        <v>0</v>
      </c>
      <c r="AD10" s="643"/>
      <c r="AE10" s="25"/>
      <c r="AF10" s="34"/>
      <c r="AG10" s="17"/>
    </row>
    <row r="11" spans="2:33" s="11" customFormat="1" ht="24" customHeight="1" thickBot="1" x14ac:dyDescent="0.3">
      <c r="B11" s="659" t="s">
        <v>164</v>
      </c>
      <c r="C11" s="659"/>
      <c r="D11" s="659"/>
      <c r="E11" s="659"/>
      <c r="F11" s="659"/>
      <c r="G11" s="659"/>
      <c r="H11" s="659"/>
      <c r="I11" s="659"/>
      <c r="J11" s="659"/>
      <c r="K11" s="660">
        <f>SUM(L118:L121)</f>
        <v>0</v>
      </c>
      <c r="L11" s="661"/>
      <c r="M11" s="660">
        <f>SUM(N118:N121)</f>
        <v>0</v>
      </c>
      <c r="N11" s="661"/>
      <c r="O11" s="660">
        <f>SUM(P118:P121)</f>
        <v>0</v>
      </c>
      <c r="P11" s="661"/>
      <c r="Q11" s="681">
        <f>SUM(R118:R121)</f>
        <v>0</v>
      </c>
      <c r="R11" s="682"/>
      <c r="S11" s="660">
        <f>SUM(T118:T121)</f>
        <v>0</v>
      </c>
      <c r="T11" s="661"/>
      <c r="U11" s="660">
        <f>SUM(V118:V121)</f>
        <v>0</v>
      </c>
      <c r="V11" s="661"/>
      <c r="W11" s="660">
        <f>SUM(X118:X121)</f>
        <v>0</v>
      </c>
      <c r="X11" s="661"/>
      <c r="Y11" s="683">
        <f>SUM(Z118:Z121)</f>
        <v>0</v>
      </c>
      <c r="Z11" s="684"/>
      <c r="AA11" s="661">
        <f>SUM(AB118:AB121)</f>
        <v>0</v>
      </c>
      <c r="AB11" s="661"/>
      <c r="AC11" s="661">
        <f>SUM(AD118:AD121)</f>
        <v>0</v>
      </c>
      <c r="AD11" s="661"/>
      <c r="AE11" s="25"/>
      <c r="AF11" s="34"/>
      <c r="AG11" s="17"/>
    </row>
    <row r="12" spans="2:33" s="11" customFormat="1" ht="24" customHeight="1" thickTop="1" thickBot="1" x14ac:dyDescent="0.3">
      <c r="B12" s="677" t="s">
        <v>73</v>
      </c>
      <c r="C12" s="677"/>
      <c r="D12" s="677"/>
      <c r="E12" s="677"/>
      <c r="F12" s="677"/>
      <c r="G12" s="677"/>
      <c r="H12" s="677"/>
      <c r="I12" s="677"/>
      <c r="J12" s="677"/>
      <c r="K12" s="630">
        <f>SUM(K9:L11)</f>
        <v>0</v>
      </c>
      <c r="L12" s="631"/>
      <c r="M12" s="630">
        <f>SUM(M9:N11)</f>
        <v>0</v>
      </c>
      <c r="N12" s="631"/>
      <c r="O12" s="630">
        <f>SUM(O9:P11)</f>
        <v>0</v>
      </c>
      <c r="P12" s="631"/>
      <c r="Q12" s="693">
        <f>SUM(Q9:R11)</f>
        <v>0</v>
      </c>
      <c r="R12" s="694"/>
      <c r="S12" s="630">
        <f>SUM(S9:T11)</f>
        <v>0</v>
      </c>
      <c r="T12" s="631"/>
      <c r="U12" s="630">
        <f>SUM(U9:V11)</f>
        <v>0</v>
      </c>
      <c r="V12" s="631"/>
      <c r="W12" s="630">
        <f>SUM(W9:X11)</f>
        <v>0</v>
      </c>
      <c r="X12" s="631"/>
      <c r="Y12" s="688">
        <f>SUM(Y9:Z11)</f>
        <v>0</v>
      </c>
      <c r="Z12" s="636"/>
      <c r="AA12" s="631">
        <f>SUM(AA9:AB11)</f>
        <v>0</v>
      </c>
      <c r="AB12" s="631"/>
      <c r="AC12" s="631">
        <f>SUM(AC9:AD11)</f>
        <v>0</v>
      </c>
      <c r="AD12" s="631"/>
      <c r="AE12" s="25"/>
      <c r="AF12" s="34"/>
      <c r="AG12" s="17"/>
    </row>
    <row r="13" spans="2:33" s="11" customFormat="1" ht="24" customHeight="1" thickBot="1" x14ac:dyDescent="0.3">
      <c r="B13" s="675" t="s">
        <v>82</v>
      </c>
      <c r="C13" s="676"/>
      <c r="D13" s="676"/>
      <c r="E13" s="676"/>
      <c r="F13" s="676"/>
      <c r="G13" s="676"/>
      <c r="H13" s="676"/>
      <c r="I13" s="676"/>
      <c r="J13" s="676"/>
      <c r="K13" s="627">
        <f>ROUNDDOWN(K12/3,0)</f>
        <v>0</v>
      </c>
      <c r="L13" s="628"/>
      <c r="M13" s="627">
        <f>ROUNDDOWN(M12/3,0)</f>
        <v>0</v>
      </c>
      <c r="N13" s="628"/>
      <c r="O13" s="627">
        <f>ROUNDDOWN(O12/3,0)</f>
        <v>0</v>
      </c>
      <c r="P13" s="628"/>
      <c r="Q13" s="691">
        <f>ROUNDDOWN(Q12/3,0)</f>
        <v>0</v>
      </c>
      <c r="R13" s="692"/>
      <c r="S13" s="627">
        <f>ROUNDDOWN(S12/3,0)</f>
        <v>0</v>
      </c>
      <c r="T13" s="628"/>
      <c r="U13" s="627">
        <f>ROUNDDOWN(U12/3,0)</f>
        <v>0</v>
      </c>
      <c r="V13" s="628"/>
      <c r="W13" s="627">
        <f>ROUNDDOWN(W12/3,0)</f>
        <v>0</v>
      </c>
      <c r="X13" s="628"/>
      <c r="Y13" s="689">
        <f>ROUNDDOWN(Y12/3,0)</f>
        <v>0</v>
      </c>
      <c r="Z13" s="690"/>
      <c r="AA13" s="628">
        <f>ROUNDDOWN(AA12/3,0)</f>
        <v>0</v>
      </c>
      <c r="AB13" s="628"/>
      <c r="AC13" s="628">
        <f>ROUNDDOWN(AC12/3,0)</f>
        <v>0</v>
      </c>
      <c r="AD13" s="629"/>
      <c r="AE13" s="25"/>
      <c r="AF13" s="34"/>
      <c r="AG13" s="17"/>
    </row>
    <row r="14" spans="2:33" s="11" customFormat="1" ht="34.5" customHeight="1" thickBot="1" x14ac:dyDescent="0.3">
      <c r="B14" s="639"/>
      <c r="C14" s="639"/>
      <c r="D14" s="639"/>
      <c r="E14" s="639"/>
      <c r="F14" s="639"/>
      <c r="G14" s="639"/>
      <c r="H14" s="639"/>
      <c r="I14" s="639"/>
      <c r="J14" s="639"/>
      <c r="K14" s="636"/>
      <c r="L14" s="636"/>
      <c r="M14" s="636"/>
      <c r="N14" s="636"/>
      <c r="O14" s="636"/>
      <c r="P14" s="636"/>
      <c r="Q14" s="640"/>
      <c r="R14" s="640"/>
      <c r="S14" s="636"/>
      <c r="T14" s="636"/>
      <c r="U14" s="636"/>
      <c r="V14" s="636"/>
      <c r="W14" s="636"/>
      <c r="X14" s="636"/>
      <c r="Y14" s="636"/>
      <c r="Z14" s="636"/>
      <c r="AA14" s="636"/>
      <c r="AB14" s="636"/>
      <c r="AC14" s="636"/>
      <c r="AD14" s="636"/>
      <c r="AE14" s="25"/>
      <c r="AF14" s="632" t="s">
        <v>204</v>
      </c>
      <c r="AG14" s="633"/>
    </row>
    <row r="15" spans="2:33" s="11" customFormat="1" ht="30" customHeight="1" thickBot="1" x14ac:dyDescent="0.25">
      <c r="B15" s="634" t="s">
        <v>205</v>
      </c>
      <c r="C15" s="635"/>
      <c r="D15" s="635"/>
      <c r="E15" s="635"/>
      <c r="F15" s="635"/>
      <c r="G15" s="635"/>
      <c r="H15" s="635"/>
      <c r="I15" s="635"/>
      <c r="J15" s="635"/>
      <c r="K15" s="627">
        <f>K13*K8</f>
        <v>0</v>
      </c>
      <c r="L15" s="628"/>
      <c r="M15" s="627">
        <f t="shared" ref="M15" si="9">M13*M8</f>
        <v>0</v>
      </c>
      <c r="N15" s="628"/>
      <c r="O15" s="627">
        <f t="shared" ref="O15" si="10">O13*O8</f>
        <v>0</v>
      </c>
      <c r="P15" s="628"/>
      <c r="Q15" s="627">
        <f t="shared" ref="Q15" si="11">Q13*Q8</f>
        <v>0</v>
      </c>
      <c r="R15" s="628"/>
      <c r="S15" s="627">
        <f t="shared" ref="S15" si="12">S13*S8</f>
        <v>0</v>
      </c>
      <c r="T15" s="628"/>
      <c r="U15" s="627">
        <f t="shared" ref="U15" si="13">U13*U8</f>
        <v>0</v>
      </c>
      <c r="V15" s="628"/>
      <c r="W15" s="627">
        <f t="shared" ref="W15" si="14">W13*W8</f>
        <v>0</v>
      </c>
      <c r="X15" s="628"/>
      <c r="Y15" s="627">
        <f t="shared" ref="Y15" si="15">Y13*Y8</f>
        <v>0</v>
      </c>
      <c r="Z15" s="628"/>
      <c r="AA15" s="627">
        <f t="shared" ref="AA15" si="16">AA13*AA8</f>
        <v>0</v>
      </c>
      <c r="AB15" s="628"/>
      <c r="AC15" s="627">
        <f t="shared" ref="AC15" si="17">AC13*AC8</f>
        <v>0</v>
      </c>
      <c r="AD15" s="629"/>
      <c r="AE15" s="111"/>
      <c r="AF15" s="637">
        <f>SUM(K15:AD15)</f>
        <v>0</v>
      </c>
      <c r="AG15" s="638"/>
    </row>
    <row r="16" spans="2:33" s="11" customFormat="1" ht="14.25" customHeight="1" x14ac:dyDescent="0.25">
      <c r="B16" s="32"/>
      <c r="C16" s="32"/>
      <c r="D16" s="31"/>
      <c r="E16" s="31"/>
      <c r="F16" s="30"/>
      <c r="G16" s="30"/>
      <c r="H16" s="30"/>
      <c r="I16" s="30"/>
      <c r="J16" s="29"/>
      <c r="K16" s="78"/>
      <c r="L16" s="78"/>
      <c r="M16" s="78"/>
      <c r="N16" s="78"/>
      <c r="O16" s="78"/>
      <c r="P16" s="78"/>
      <c r="Q16" s="78"/>
      <c r="R16" s="78"/>
      <c r="S16" s="78"/>
      <c r="T16" s="78"/>
      <c r="U16" s="78"/>
      <c r="V16" s="78"/>
      <c r="W16" s="78"/>
      <c r="X16" s="78"/>
      <c r="Y16" s="78"/>
      <c r="Z16" s="78"/>
      <c r="AA16" s="78"/>
      <c r="AB16" s="78"/>
      <c r="AC16" s="78"/>
      <c r="AD16" s="78"/>
      <c r="AE16" s="78"/>
      <c r="AF16" s="34"/>
      <c r="AG16" s="34"/>
    </row>
    <row r="17" spans="1:33" ht="23.25" customHeight="1" x14ac:dyDescent="0.25">
      <c r="B17" s="609" t="s">
        <v>0</v>
      </c>
      <c r="C17" s="609"/>
      <c r="D17" s="596" t="s">
        <v>192</v>
      </c>
      <c r="E17" s="597"/>
      <c r="F17" s="597"/>
      <c r="G17" s="597"/>
      <c r="H17" s="597"/>
      <c r="I17" s="597"/>
      <c r="J17" s="598"/>
      <c r="K17" s="35"/>
      <c r="L17" s="9"/>
      <c r="M17" s="9"/>
      <c r="N17" s="9"/>
      <c r="O17" s="9"/>
      <c r="P17" s="9"/>
      <c r="Q17" s="9"/>
      <c r="R17" s="9"/>
      <c r="S17" s="9"/>
      <c r="T17" s="9"/>
      <c r="U17" s="9"/>
      <c r="V17" s="9"/>
      <c r="W17" s="9"/>
      <c r="X17" s="9"/>
      <c r="Y17" s="9"/>
      <c r="Z17" s="9"/>
      <c r="AA17" s="9"/>
      <c r="AB17" s="9"/>
      <c r="AC17" s="9"/>
      <c r="AD17" s="9"/>
      <c r="AE17" s="17"/>
      <c r="AF17" s="34"/>
      <c r="AG17" s="34"/>
    </row>
    <row r="18" spans="1:33" ht="21.75" customHeight="1" x14ac:dyDescent="0.2">
      <c r="B18" s="601" t="str">
        <f>IF(COUNTIF(E20:E44,"err")&gt;0,"グレードと一致しない登録番号があります。確認して下さい。","")</f>
        <v/>
      </c>
      <c r="C18" s="601"/>
      <c r="D18" s="601"/>
      <c r="E18" s="601"/>
      <c r="F18" s="601"/>
      <c r="G18" s="601"/>
      <c r="H18" s="601"/>
      <c r="I18" s="601"/>
      <c r="J18" s="601"/>
      <c r="K18" s="42" t="s">
        <v>12</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619" t="s">
        <v>1</v>
      </c>
      <c r="C19" s="614"/>
      <c r="D19" s="252" t="s">
        <v>152</v>
      </c>
      <c r="E19" s="241" t="s">
        <v>35</v>
      </c>
      <c r="F19" s="678" t="s">
        <v>15</v>
      </c>
      <c r="G19" s="613"/>
      <c r="H19" s="613"/>
      <c r="I19" s="614"/>
      <c r="J19" s="241" t="s">
        <v>3</v>
      </c>
      <c r="K19" s="253" t="s">
        <v>28</v>
      </c>
      <c r="L19" s="241" t="s">
        <v>5</v>
      </c>
      <c r="M19" s="253" t="s">
        <v>28</v>
      </c>
      <c r="N19" s="241" t="s">
        <v>5</v>
      </c>
      <c r="O19" s="253" t="s">
        <v>28</v>
      </c>
      <c r="P19" s="241" t="s">
        <v>5</v>
      </c>
      <c r="Q19" s="253" t="s">
        <v>28</v>
      </c>
      <c r="R19" s="241" t="s">
        <v>5</v>
      </c>
      <c r="S19" s="253" t="s">
        <v>28</v>
      </c>
      <c r="T19" s="241" t="s">
        <v>5</v>
      </c>
      <c r="U19" s="253" t="s">
        <v>28</v>
      </c>
      <c r="V19" s="241" t="s">
        <v>5</v>
      </c>
      <c r="W19" s="253" t="s">
        <v>28</v>
      </c>
      <c r="X19" s="241" t="s">
        <v>5</v>
      </c>
      <c r="Y19" s="253" t="s">
        <v>28</v>
      </c>
      <c r="Z19" s="241" t="s">
        <v>5</v>
      </c>
      <c r="AA19" s="253" t="s">
        <v>28</v>
      </c>
      <c r="AB19" s="241" t="s">
        <v>5</v>
      </c>
      <c r="AC19" s="253" t="s">
        <v>28</v>
      </c>
      <c r="AD19" s="241" t="s">
        <v>5</v>
      </c>
      <c r="AE19" s="23"/>
      <c r="AF19" s="242" t="s">
        <v>54</v>
      </c>
      <c r="AG19" s="243" t="s">
        <v>40</v>
      </c>
    </row>
    <row r="20" spans="1:33" s="12" customFormat="1" ht="21" customHeight="1" thickTop="1" x14ac:dyDescent="0.2">
      <c r="A20" s="12" t="str">
        <f>IF(D20="","",MAX($A$19:$A19)+1)</f>
        <v/>
      </c>
      <c r="B20" s="679"/>
      <c r="C20" s="680"/>
      <c r="D20" s="87"/>
      <c r="E20" s="196" t="str">
        <f>IF(D20="","",IF(AND(LEFT(D20,1)&amp;RIGHT(D20,1)&lt;&gt;"G0",LEFT(D20,1)&amp;RIGHT(D20,1)&lt;&gt;"G1",LEFT(D20,1)&amp;RIGHT(D20,1)&lt;&gt;"G2"),"err",LEFT(D20,1)&amp;RIGHT(D20,1)))</f>
        <v/>
      </c>
      <c r="F20" s="99"/>
      <c r="G20" s="199" t="s">
        <v>2</v>
      </c>
      <c r="H20" s="101"/>
      <c r="I20" s="202" t="s">
        <v>4</v>
      </c>
      <c r="J20" s="203" t="str">
        <f>IF(AND(F20&lt;&gt;"",H20&lt;&gt;""),ROUNDDOWN(F20*H20/1000000,2),"")</f>
        <v/>
      </c>
      <c r="K20" s="79"/>
      <c r="L20" s="203">
        <f>IF(AND($J20&lt;&gt;"",K20&lt;&gt;""),$J20*K20,0)</f>
        <v>0</v>
      </c>
      <c r="M20" s="79"/>
      <c r="N20" s="203">
        <f>IF(AND($J20&lt;&gt;"",M20&lt;&gt;""),$J20*M20,0)</f>
        <v>0</v>
      </c>
      <c r="O20" s="79"/>
      <c r="P20" s="203">
        <f>IF(AND($J20&lt;&gt;"",O20&lt;&gt;""),$J20*O20,0)</f>
        <v>0</v>
      </c>
      <c r="Q20" s="79"/>
      <c r="R20" s="203">
        <f>IF(AND($J20&lt;&gt;"",Q20&lt;&gt;""),$J20*Q20,0)</f>
        <v>0</v>
      </c>
      <c r="S20" s="79"/>
      <c r="T20" s="203">
        <f>IF(AND($J20&lt;&gt;"",S20&lt;&gt;""),$J20*S20,0)</f>
        <v>0</v>
      </c>
      <c r="U20" s="79"/>
      <c r="V20" s="203">
        <f>IF(AND($J20&lt;&gt;"",U20&lt;&gt;""),$J20*U20,0)</f>
        <v>0</v>
      </c>
      <c r="W20" s="79"/>
      <c r="X20" s="203">
        <f>IF(AND($J20&lt;&gt;"",W20&lt;&gt;""),$J20*W20,0)</f>
        <v>0</v>
      </c>
      <c r="Y20" s="79"/>
      <c r="Z20" s="203">
        <f>IF(AND($J20&lt;&gt;"",Y20&lt;&gt;""),$J20*Y20,0)</f>
        <v>0</v>
      </c>
      <c r="AA20" s="79"/>
      <c r="AB20" s="203">
        <f t="shared" ref="AB20:AB42" si="18">IF(AND($J20&lt;&gt;"",AA20&lt;&gt;""),$J20*AA20,0)</f>
        <v>0</v>
      </c>
      <c r="AC20" s="79"/>
      <c r="AD20" s="203">
        <f t="shared" ref="AD20:AD42" si="19">IF(AND($J20&lt;&gt;"",AC20&lt;&gt;""),$J20*AC20,0)</f>
        <v>0</v>
      </c>
      <c r="AE20" s="37"/>
      <c r="AF20" s="208">
        <f>SUM(K20*$K$8,M20*$M$8,O20*$O$8,Q20*$Q$8,S20*$S$8,U20*$U$8,W20*$W$8,Y20*$Y$8,AA20*$AA$8,AC20*$AC$8)</f>
        <v>0</v>
      </c>
      <c r="AG20" s="209">
        <f>SUM(L20*$K$8,N20*$M$8,P20*$O$8,R20*$Q$8,T20*$S$8,V20*$U$8,X20*$W$8,Z20*$Y$8,AB20*$AA$8,AD20*$AC$8)</f>
        <v>0</v>
      </c>
    </row>
    <row r="21" spans="1:33" s="12" customFormat="1" ht="21" customHeight="1" x14ac:dyDescent="0.2">
      <c r="A21" s="12" t="str">
        <f>IF(D21="","",MAX($A$19:$A20)+1)</f>
        <v/>
      </c>
      <c r="B21" s="623"/>
      <c r="C21" s="624"/>
      <c r="D21" s="88"/>
      <c r="E21" s="197" t="str">
        <f t="shared" ref="E21:E44" si="20">IF(D21="","",IF(AND(LEFT(D21,1)&amp;RIGHT(D21,1)&lt;&gt;"G0",LEFT(D21,1)&amp;RIGHT(D21,1)&lt;&gt;"G1",LEFT(D21,1)&amp;RIGHT(D21,1)&lt;&gt;"G2"),"err",LEFT(D21,1)&amp;RIGHT(D21,1)))</f>
        <v/>
      </c>
      <c r="F21" s="98"/>
      <c r="G21" s="200" t="s">
        <v>2</v>
      </c>
      <c r="H21" s="98"/>
      <c r="I21" s="204" t="s">
        <v>4</v>
      </c>
      <c r="J21" s="205" t="str">
        <f t="shared" ref="J21:J44" si="21">IF(AND(F21&lt;&gt;"",H21&lt;&gt;""),ROUNDDOWN(F21*H21/1000000,2),"")</f>
        <v/>
      </c>
      <c r="K21" s="80"/>
      <c r="L21" s="205">
        <f t="shared" ref="L21:L44" si="22">IF(AND($J21&lt;&gt;"",K21&lt;&gt;""),$J21*K21,0)</f>
        <v>0</v>
      </c>
      <c r="M21" s="80"/>
      <c r="N21" s="205">
        <f t="shared" ref="N21:N44" si="23">IF(AND($J21&lt;&gt;"",M21&lt;&gt;""),$J21*M21,0)</f>
        <v>0</v>
      </c>
      <c r="O21" s="80"/>
      <c r="P21" s="205">
        <f t="shared" ref="P21:P44" si="24">IF(AND($J21&lt;&gt;"",O21&lt;&gt;""),$J21*O21,0)</f>
        <v>0</v>
      </c>
      <c r="Q21" s="80"/>
      <c r="R21" s="205">
        <f t="shared" ref="R21:R44" si="25">IF(AND($J21&lt;&gt;"",Q21&lt;&gt;""),$J21*Q21,0)</f>
        <v>0</v>
      </c>
      <c r="S21" s="80"/>
      <c r="T21" s="205">
        <f t="shared" ref="T21:T44" si="26">IF(AND($J21&lt;&gt;"",S21&lt;&gt;""),$J21*S21,0)</f>
        <v>0</v>
      </c>
      <c r="U21" s="80"/>
      <c r="V21" s="205">
        <f t="shared" ref="V21:V44" si="27">IF(AND($J21&lt;&gt;"",U21&lt;&gt;""),$J21*U21,0)</f>
        <v>0</v>
      </c>
      <c r="W21" s="80"/>
      <c r="X21" s="205">
        <f t="shared" ref="X21:X44" si="28">IF(AND($J21&lt;&gt;"",W21&lt;&gt;""),$J21*W21,0)</f>
        <v>0</v>
      </c>
      <c r="Y21" s="80"/>
      <c r="Z21" s="205">
        <f t="shared" ref="Z21:Z44" si="29">IF(AND($J21&lt;&gt;"",Y21&lt;&gt;""),$J21*Y21,0)</f>
        <v>0</v>
      </c>
      <c r="AA21" s="80"/>
      <c r="AB21" s="205">
        <f t="shared" si="18"/>
        <v>0</v>
      </c>
      <c r="AC21" s="80"/>
      <c r="AD21" s="205">
        <f t="shared" si="19"/>
        <v>0</v>
      </c>
      <c r="AE21" s="210"/>
      <c r="AF21" s="211">
        <f t="shared" ref="AF21:AF44" si="30">SUM(K21*$K$8,M21*$M$8,O21*$O$8,Q21*$Q$8,S21*$S$8,U21*$U$8,W21*$W$8,Y21*$Y$8,AA21*$AA$8,AC21*$AC$8)</f>
        <v>0</v>
      </c>
      <c r="AG21" s="212">
        <f t="shared" ref="AG21:AG44" si="31">SUM(L21*$K$8,N21*$M$8,P21*$O$8,R21*$Q$8,T21*$S$8,V21*$U$8,X21*$W$8,Z21*$Y$8,AB21*$AA$8,AD21*$AC$8)</f>
        <v>0</v>
      </c>
    </row>
    <row r="22" spans="1:33" s="12" customFormat="1" ht="21" customHeight="1" x14ac:dyDescent="0.2">
      <c r="A22" s="12" t="str">
        <f>IF(D22="","",MAX($A$19:$A21)+1)</f>
        <v/>
      </c>
      <c r="B22" s="623"/>
      <c r="C22" s="624"/>
      <c r="D22" s="88"/>
      <c r="E22" s="197" t="str">
        <f t="shared" si="20"/>
        <v/>
      </c>
      <c r="F22" s="98"/>
      <c r="G22" s="200" t="s">
        <v>2</v>
      </c>
      <c r="H22" s="98"/>
      <c r="I22" s="204" t="s">
        <v>4</v>
      </c>
      <c r="J22" s="205" t="str">
        <f t="shared" si="21"/>
        <v/>
      </c>
      <c r="K22" s="80"/>
      <c r="L22" s="205">
        <f t="shared" si="22"/>
        <v>0</v>
      </c>
      <c r="M22" s="80"/>
      <c r="N22" s="205">
        <f t="shared" si="23"/>
        <v>0</v>
      </c>
      <c r="O22" s="80"/>
      <c r="P22" s="205">
        <f t="shared" si="24"/>
        <v>0</v>
      </c>
      <c r="Q22" s="80"/>
      <c r="R22" s="205">
        <f t="shared" si="25"/>
        <v>0</v>
      </c>
      <c r="S22" s="80"/>
      <c r="T22" s="205">
        <f t="shared" si="26"/>
        <v>0</v>
      </c>
      <c r="U22" s="80"/>
      <c r="V22" s="205">
        <f t="shared" si="27"/>
        <v>0</v>
      </c>
      <c r="W22" s="80"/>
      <c r="X22" s="205">
        <f t="shared" si="28"/>
        <v>0</v>
      </c>
      <c r="Y22" s="80"/>
      <c r="Z22" s="205">
        <f t="shared" si="29"/>
        <v>0</v>
      </c>
      <c r="AA22" s="80"/>
      <c r="AB22" s="205">
        <f t="shared" si="18"/>
        <v>0</v>
      </c>
      <c r="AC22" s="80"/>
      <c r="AD22" s="205">
        <f t="shared" si="19"/>
        <v>0</v>
      </c>
      <c r="AE22" s="210"/>
      <c r="AF22" s="211">
        <f t="shared" si="30"/>
        <v>0</v>
      </c>
      <c r="AG22" s="212">
        <f t="shared" si="31"/>
        <v>0</v>
      </c>
    </row>
    <row r="23" spans="1:33" s="12" customFormat="1" ht="21" customHeight="1" x14ac:dyDescent="0.2">
      <c r="A23" s="12" t="str">
        <f>IF(D23="","",MAX($A$19:$A22)+1)</f>
        <v/>
      </c>
      <c r="B23" s="623"/>
      <c r="C23" s="624"/>
      <c r="D23" s="88"/>
      <c r="E23" s="197" t="str">
        <f t="shared" si="20"/>
        <v/>
      </c>
      <c r="F23" s="98"/>
      <c r="G23" s="200" t="s">
        <v>2</v>
      </c>
      <c r="H23" s="98"/>
      <c r="I23" s="204" t="s">
        <v>4</v>
      </c>
      <c r="J23" s="205" t="str">
        <f t="shared" si="21"/>
        <v/>
      </c>
      <c r="K23" s="80"/>
      <c r="L23" s="205">
        <f t="shared" si="22"/>
        <v>0</v>
      </c>
      <c r="M23" s="80"/>
      <c r="N23" s="205">
        <f t="shared" si="23"/>
        <v>0</v>
      </c>
      <c r="O23" s="80"/>
      <c r="P23" s="205">
        <f t="shared" si="24"/>
        <v>0</v>
      </c>
      <c r="Q23" s="80"/>
      <c r="R23" s="205">
        <f t="shared" si="25"/>
        <v>0</v>
      </c>
      <c r="S23" s="80"/>
      <c r="T23" s="205">
        <f t="shared" si="26"/>
        <v>0</v>
      </c>
      <c r="U23" s="80"/>
      <c r="V23" s="205">
        <f t="shared" si="27"/>
        <v>0</v>
      </c>
      <c r="W23" s="80"/>
      <c r="X23" s="205">
        <f t="shared" si="28"/>
        <v>0</v>
      </c>
      <c r="Y23" s="80"/>
      <c r="Z23" s="205">
        <f t="shared" si="29"/>
        <v>0</v>
      </c>
      <c r="AA23" s="80"/>
      <c r="AB23" s="205">
        <f t="shared" si="18"/>
        <v>0</v>
      </c>
      <c r="AC23" s="80"/>
      <c r="AD23" s="205">
        <f t="shared" si="19"/>
        <v>0</v>
      </c>
      <c r="AE23" s="210"/>
      <c r="AF23" s="211">
        <f t="shared" si="30"/>
        <v>0</v>
      </c>
      <c r="AG23" s="212">
        <f t="shared" si="31"/>
        <v>0</v>
      </c>
    </row>
    <row r="24" spans="1:33" s="12" customFormat="1" ht="21" customHeight="1" x14ac:dyDescent="0.2">
      <c r="A24" s="12" t="str">
        <f>IF(D24="","",MAX($A$19:$A23)+1)</f>
        <v/>
      </c>
      <c r="B24" s="623"/>
      <c r="C24" s="624"/>
      <c r="D24" s="88"/>
      <c r="E24" s="197" t="str">
        <f t="shared" si="20"/>
        <v/>
      </c>
      <c r="F24" s="98"/>
      <c r="G24" s="200" t="s">
        <v>2</v>
      </c>
      <c r="H24" s="98"/>
      <c r="I24" s="204" t="s">
        <v>4</v>
      </c>
      <c r="J24" s="205" t="str">
        <f t="shared" ref="J24:J28" si="32">IF(AND(F24&lt;&gt;"",H24&lt;&gt;""),ROUNDDOWN(F24*H24/1000000,2),"")</f>
        <v/>
      </c>
      <c r="K24" s="80"/>
      <c r="L24" s="205">
        <f t="shared" ref="L24:L28" si="33">IF(AND($J24&lt;&gt;"",K24&lt;&gt;""),$J24*K24,0)</f>
        <v>0</v>
      </c>
      <c r="M24" s="80"/>
      <c r="N24" s="205">
        <f t="shared" ref="N24:N28" si="34">IF(AND($J24&lt;&gt;"",M24&lt;&gt;""),$J24*M24,0)</f>
        <v>0</v>
      </c>
      <c r="O24" s="80"/>
      <c r="P24" s="205">
        <f t="shared" ref="P24:P28" si="35">IF(AND($J24&lt;&gt;"",O24&lt;&gt;""),$J24*O24,0)</f>
        <v>0</v>
      </c>
      <c r="Q24" s="80"/>
      <c r="R24" s="205">
        <f t="shared" ref="R24:R28" si="36">IF(AND($J24&lt;&gt;"",Q24&lt;&gt;""),$J24*Q24,0)</f>
        <v>0</v>
      </c>
      <c r="S24" s="80"/>
      <c r="T24" s="205">
        <f t="shared" ref="T24:T28" si="37">IF(AND($J24&lt;&gt;"",S24&lt;&gt;""),$J24*S24,0)</f>
        <v>0</v>
      </c>
      <c r="U24" s="80"/>
      <c r="V24" s="205">
        <f t="shared" ref="V24:V28" si="38">IF(AND($J24&lt;&gt;"",U24&lt;&gt;""),$J24*U24,0)</f>
        <v>0</v>
      </c>
      <c r="W24" s="80"/>
      <c r="X24" s="205">
        <f t="shared" ref="X24:X28" si="39">IF(AND($J24&lt;&gt;"",W24&lt;&gt;""),$J24*W24,0)</f>
        <v>0</v>
      </c>
      <c r="Y24" s="80"/>
      <c r="Z24" s="205">
        <f t="shared" ref="Z24:Z28" si="40">IF(AND($J24&lt;&gt;"",Y24&lt;&gt;""),$J24*Y24,0)</f>
        <v>0</v>
      </c>
      <c r="AA24" s="80"/>
      <c r="AB24" s="205">
        <f t="shared" ref="AB24:AB28" si="41">IF(AND($J24&lt;&gt;"",AA24&lt;&gt;""),$J24*AA24,0)</f>
        <v>0</v>
      </c>
      <c r="AC24" s="80"/>
      <c r="AD24" s="205">
        <f t="shared" ref="AD24:AD28" si="42">IF(AND($J24&lt;&gt;"",AC24&lt;&gt;""),$J24*AC24,0)</f>
        <v>0</v>
      </c>
      <c r="AE24" s="210"/>
      <c r="AF24" s="211">
        <f t="shared" ref="AF24:AF28" si="43">SUM(K24*$K$8,M24*$M$8,O24*$O$8,Q24*$Q$8,S24*$S$8,U24*$U$8,W24*$W$8,Y24*$Y$8,AA24*$AA$8,AC24*$AC$8)</f>
        <v>0</v>
      </c>
      <c r="AG24" s="212">
        <f t="shared" ref="AG24:AG28" si="44">SUM(L24*$K$8,N24*$M$8,P24*$O$8,R24*$Q$8,T24*$S$8,V24*$U$8,X24*$W$8,Z24*$Y$8,AB24*$AA$8,AD24*$AC$8)</f>
        <v>0</v>
      </c>
    </row>
    <row r="25" spans="1:33" s="12" customFormat="1" ht="21" customHeight="1" x14ac:dyDescent="0.2">
      <c r="A25" s="12" t="str">
        <f>IF(D25="","",MAX($A$19:$A24)+1)</f>
        <v/>
      </c>
      <c r="B25" s="623"/>
      <c r="C25" s="624"/>
      <c r="D25" s="88"/>
      <c r="E25" s="197" t="str">
        <f t="shared" si="20"/>
        <v/>
      </c>
      <c r="F25" s="98"/>
      <c r="G25" s="200" t="s">
        <v>2</v>
      </c>
      <c r="H25" s="98"/>
      <c r="I25" s="204" t="s">
        <v>4</v>
      </c>
      <c r="J25" s="205" t="str">
        <f t="shared" si="32"/>
        <v/>
      </c>
      <c r="K25" s="80"/>
      <c r="L25" s="205">
        <f t="shared" si="33"/>
        <v>0</v>
      </c>
      <c r="M25" s="80"/>
      <c r="N25" s="205">
        <f t="shared" si="34"/>
        <v>0</v>
      </c>
      <c r="O25" s="80"/>
      <c r="P25" s="205">
        <f t="shared" si="35"/>
        <v>0</v>
      </c>
      <c r="Q25" s="80"/>
      <c r="R25" s="205">
        <f t="shared" si="36"/>
        <v>0</v>
      </c>
      <c r="S25" s="80"/>
      <c r="T25" s="205">
        <f t="shared" si="37"/>
        <v>0</v>
      </c>
      <c r="U25" s="80"/>
      <c r="V25" s="205">
        <f t="shared" si="38"/>
        <v>0</v>
      </c>
      <c r="W25" s="80"/>
      <c r="X25" s="205">
        <f t="shared" si="39"/>
        <v>0</v>
      </c>
      <c r="Y25" s="80"/>
      <c r="Z25" s="205">
        <f t="shared" si="40"/>
        <v>0</v>
      </c>
      <c r="AA25" s="80"/>
      <c r="AB25" s="205">
        <f t="shared" si="41"/>
        <v>0</v>
      </c>
      <c r="AC25" s="80"/>
      <c r="AD25" s="205">
        <f t="shared" si="42"/>
        <v>0</v>
      </c>
      <c r="AE25" s="210"/>
      <c r="AF25" s="211">
        <f t="shared" si="43"/>
        <v>0</v>
      </c>
      <c r="AG25" s="212">
        <f t="shared" si="44"/>
        <v>0</v>
      </c>
    </row>
    <row r="26" spans="1:33" s="12" customFormat="1" ht="21" customHeight="1" x14ac:dyDescent="0.2">
      <c r="A26" s="12" t="str">
        <f>IF(D26="","",MAX($A$19:$A25)+1)</f>
        <v/>
      </c>
      <c r="B26" s="623"/>
      <c r="C26" s="624"/>
      <c r="D26" s="88"/>
      <c r="E26" s="197" t="str">
        <f t="shared" si="20"/>
        <v/>
      </c>
      <c r="F26" s="98"/>
      <c r="G26" s="200" t="s">
        <v>2</v>
      </c>
      <c r="H26" s="98"/>
      <c r="I26" s="204" t="s">
        <v>4</v>
      </c>
      <c r="J26" s="205" t="str">
        <f t="shared" si="32"/>
        <v/>
      </c>
      <c r="K26" s="80"/>
      <c r="L26" s="205">
        <f t="shared" si="33"/>
        <v>0</v>
      </c>
      <c r="M26" s="80"/>
      <c r="N26" s="205">
        <f t="shared" si="34"/>
        <v>0</v>
      </c>
      <c r="O26" s="80"/>
      <c r="P26" s="205">
        <f t="shared" si="35"/>
        <v>0</v>
      </c>
      <c r="Q26" s="80"/>
      <c r="R26" s="205">
        <f t="shared" si="36"/>
        <v>0</v>
      </c>
      <c r="S26" s="80"/>
      <c r="T26" s="205">
        <f t="shared" si="37"/>
        <v>0</v>
      </c>
      <c r="U26" s="80"/>
      <c r="V26" s="205">
        <f t="shared" si="38"/>
        <v>0</v>
      </c>
      <c r="W26" s="80"/>
      <c r="X26" s="205">
        <f t="shared" si="39"/>
        <v>0</v>
      </c>
      <c r="Y26" s="80"/>
      <c r="Z26" s="205">
        <f t="shared" si="40"/>
        <v>0</v>
      </c>
      <c r="AA26" s="80"/>
      <c r="AB26" s="205">
        <f t="shared" si="41"/>
        <v>0</v>
      </c>
      <c r="AC26" s="80"/>
      <c r="AD26" s="205">
        <f t="shared" si="42"/>
        <v>0</v>
      </c>
      <c r="AE26" s="210"/>
      <c r="AF26" s="211">
        <f t="shared" si="43"/>
        <v>0</v>
      </c>
      <c r="AG26" s="212">
        <f t="shared" si="44"/>
        <v>0</v>
      </c>
    </row>
    <row r="27" spans="1:33" s="12" customFormat="1" ht="21" customHeight="1" x14ac:dyDescent="0.2">
      <c r="A27" s="12" t="str">
        <f>IF(D27="","",MAX($A$19:$A26)+1)</f>
        <v/>
      </c>
      <c r="B27" s="623"/>
      <c r="C27" s="624"/>
      <c r="D27" s="88"/>
      <c r="E27" s="197" t="str">
        <f t="shared" si="20"/>
        <v/>
      </c>
      <c r="F27" s="98"/>
      <c r="G27" s="200" t="s">
        <v>2</v>
      </c>
      <c r="H27" s="98"/>
      <c r="I27" s="204" t="s">
        <v>4</v>
      </c>
      <c r="J27" s="205" t="str">
        <f t="shared" si="32"/>
        <v/>
      </c>
      <c r="K27" s="80"/>
      <c r="L27" s="205">
        <f t="shared" si="33"/>
        <v>0</v>
      </c>
      <c r="M27" s="80"/>
      <c r="N27" s="205">
        <f t="shared" si="34"/>
        <v>0</v>
      </c>
      <c r="O27" s="80"/>
      <c r="P27" s="205">
        <f t="shared" si="35"/>
        <v>0</v>
      </c>
      <c r="Q27" s="80"/>
      <c r="R27" s="205">
        <f t="shared" si="36"/>
        <v>0</v>
      </c>
      <c r="S27" s="80"/>
      <c r="T27" s="205">
        <f t="shared" si="37"/>
        <v>0</v>
      </c>
      <c r="U27" s="80"/>
      <c r="V27" s="205">
        <f t="shared" si="38"/>
        <v>0</v>
      </c>
      <c r="W27" s="80"/>
      <c r="X27" s="205">
        <f t="shared" si="39"/>
        <v>0</v>
      </c>
      <c r="Y27" s="80"/>
      <c r="Z27" s="205">
        <f t="shared" si="40"/>
        <v>0</v>
      </c>
      <c r="AA27" s="80"/>
      <c r="AB27" s="205">
        <f t="shared" si="41"/>
        <v>0</v>
      </c>
      <c r="AC27" s="80"/>
      <c r="AD27" s="205">
        <f t="shared" si="42"/>
        <v>0</v>
      </c>
      <c r="AE27" s="210"/>
      <c r="AF27" s="211">
        <f t="shared" si="43"/>
        <v>0</v>
      </c>
      <c r="AG27" s="212">
        <f t="shared" si="44"/>
        <v>0</v>
      </c>
    </row>
    <row r="28" spans="1:33" s="12" customFormat="1" ht="21" customHeight="1" x14ac:dyDescent="0.2">
      <c r="A28" s="12" t="str">
        <f>IF(D28="","",MAX($A$19:$A27)+1)</f>
        <v/>
      </c>
      <c r="B28" s="623"/>
      <c r="C28" s="624"/>
      <c r="D28" s="88"/>
      <c r="E28" s="197" t="str">
        <f t="shared" si="20"/>
        <v/>
      </c>
      <c r="F28" s="98"/>
      <c r="G28" s="200" t="s">
        <v>2</v>
      </c>
      <c r="H28" s="98"/>
      <c r="I28" s="204" t="s">
        <v>4</v>
      </c>
      <c r="J28" s="205" t="str">
        <f t="shared" si="32"/>
        <v/>
      </c>
      <c r="K28" s="80"/>
      <c r="L28" s="205">
        <f t="shared" si="33"/>
        <v>0</v>
      </c>
      <c r="M28" s="80"/>
      <c r="N28" s="205">
        <f t="shared" si="34"/>
        <v>0</v>
      </c>
      <c r="O28" s="80"/>
      <c r="P28" s="205">
        <f t="shared" si="35"/>
        <v>0</v>
      </c>
      <c r="Q28" s="80"/>
      <c r="R28" s="205">
        <f t="shared" si="36"/>
        <v>0</v>
      </c>
      <c r="S28" s="80"/>
      <c r="T28" s="205">
        <f t="shared" si="37"/>
        <v>0</v>
      </c>
      <c r="U28" s="80"/>
      <c r="V28" s="205">
        <f t="shared" si="38"/>
        <v>0</v>
      </c>
      <c r="W28" s="80"/>
      <c r="X28" s="205">
        <f t="shared" si="39"/>
        <v>0</v>
      </c>
      <c r="Y28" s="80"/>
      <c r="Z28" s="205">
        <f t="shared" si="40"/>
        <v>0</v>
      </c>
      <c r="AA28" s="80"/>
      <c r="AB28" s="205">
        <f t="shared" si="41"/>
        <v>0</v>
      </c>
      <c r="AC28" s="80"/>
      <c r="AD28" s="205">
        <f t="shared" si="42"/>
        <v>0</v>
      </c>
      <c r="AE28" s="210"/>
      <c r="AF28" s="211">
        <f t="shared" si="43"/>
        <v>0</v>
      </c>
      <c r="AG28" s="212">
        <f t="shared" si="44"/>
        <v>0</v>
      </c>
    </row>
    <row r="29" spans="1:33" s="12" customFormat="1" ht="21" customHeight="1" x14ac:dyDescent="0.2">
      <c r="A29" s="12" t="str">
        <f>IF(D29="","",MAX($A$19:$A28)+1)</f>
        <v/>
      </c>
      <c r="B29" s="623"/>
      <c r="C29" s="624"/>
      <c r="D29" s="88"/>
      <c r="E29" s="197" t="str">
        <f t="shared" si="20"/>
        <v/>
      </c>
      <c r="F29" s="98"/>
      <c r="G29" s="200" t="s">
        <v>2</v>
      </c>
      <c r="H29" s="98"/>
      <c r="I29" s="204" t="s">
        <v>4</v>
      </c>
      <c r="J29" s="205" t="str">
        <f t="shared" si="21"/>
        <v/>
      </c>
      <c r="K29" s="80"/>
      <c r="L29" s="205">
        <f t="shared" si="22"/>
        <v>0</v>
      </c>
      <c r="M29" s="80"/>
      <c r="N29" s="205">
        <f t="shared" si="23"/>
        <v>0</v>
      </c>
      <c r="O29" s="80"/>
      <c r="P29" s="205">
        <f t="shared" si="24"/>
        <v>0</v>
      </c>
      <c r="Q29" s="80"/>
      <c r="R29" s="205">
        <f t="shared" si="25"/>
        <v>0</v>
      </c>
      <c r="S29" s="80"/>
      <c r="T29" s="205">
        <f t="shared" si="26"/>
        <v>0</v>
      </c>
      <c r="U29" s="80"/>
      <c r="V29" s="205">
        <f t="shared" si="27"/>
        <v>0</v>
      </c>
      <c r="W29" s="80"/>
      <c r="X29" s="205">
        <f t="shared" si="28"/>
        <v>0</v>
      </c>
      <c r="Y29" s="80"/>
      <c r="Z29" s="205">
        <f t="shared" si="29"/>
        <v>0</v>
      </c>
      <c r="AA29" s="80"/>
      <c r="AB29" s="205">
        <f t="shared" si="18"/>
        <v>0</v>
      </c>
      <c r="AC29" s="80"/>
      <c r="AD29" s="205">
        <f t="shared" si="19"/>
        <v>0</v>
      </c>
      <c r="AE29" s="210"/>
      <c r="AF29" s="211">
        <f t="shared" si="30"/>
        <v>0</v>
      </c>
      <c r="AG29" s="212">
        <f t="shared" si="31"/>
        <v>0</v>
      </c>
    </row>
    <row r="30" spans="1:33" s="12" customFormat="1" ht="21" customHeight="1" x14ac:dyDescent="0.2">
      <c r="A30" s="12" t="str">
        <f>IF(D30="","",MAX($A$19:$A29)+1)</f>
        <v/>
      </c>
      <c r="B30" s="623"/>
      <c r="C30" s="624"/>
      <c r="D30" s="88"/>
      <c r="E30" s="197" t="str">
        <f t="shared" si="20"/>
        <v/>
      </c>
      <c r="F30" s="98"/>
      <c r="G30" s="200" t="s">
        <v>2</v>
      </c>
      <c r="H30" s="98"/>
      <c r="I30" s="204" t="s">
        <v>4</v>
      </c>
      <c r="J30" s="205" t="str">
        <f t="shared" si="21"/>
        <v/>
      </c>
      <c r="K30" s="80"/>
      <c r="L30" s="205">
        <f t="shared" si="22"/>
        <v>0</v>
      </c>
      <c r="M30" s="80"/>
      <c r="N30" s="205">
        <f t="shared" si="23"/>
        <v>0</v>
      </c>
      <c r="O30" s="80"/>
      <c r="P30" s="205">
        <f t="shared" si="24"/>
        <v>0</v>
      </c>
      <c r="Q30" s="80"/>
      <c r="R30" s="205">
        <f t="shared" si="25"/>
        <v>0</v>
      </c>
      <c r="S30" s="80"/>
      <c r="T30" s="205">
        <f t="shared" si="26"/>
        <v>0</v>
      </c>
      <c r="U30" s="80"/>
      <c r="V30" s="205">
        <f t="shared" si="27"/>
        <v>0</v>
      </c>
      <c r="W30" s="80"/>
      <c r="X30" s="205">
        <f t="shared" si="28"/>
        <v>0</v>
      </c>
      <c r="Y30" s="80"/>
      <c r="Z30" s="205">
        <f t="shared" si="29"/>
        <v>0</v>
      </c>
      <c r="AA30" s="80"/>
      <c r="AB30" s="205">
        <f t="shared" si="18"/>
        <v>0</v>
      </c>
      <c r="AC30" s="80"/>
      <c r="AD30" s="205">
        <f t="shared" si="19"/>
        <v>0</v>
      </c>
      <c r="AE30" s="210"/>
      <c r="AF30" s="211">
        <f t="shared" si="30"/>
        <v>0</v>
      </c>
      <c r="AG30" s="212">
        <f t="shared" si="31"/>
        <v>0</v>
      </c>
    </row>
    <row r="31" spans="1:33" s="12" customFormat="1" ht="21" customHeight="1" x14ac:dyDescent="0.2">
      <c r="A31" s="12" t="str">
        <f>IF(D31="","",MAX($A$19:$A30)+1)</f>
        <v/>
      </c>
      <c r="B31" s="623"/>
      <c r="C31" s="624"/>
      <c r="D31" s="88"/>
      <c r="E31" s="197" t="str">
        <f t="shared" si="20"/>
        <v/>
      </c>
      <c r="F31" s="98"/>
      <c r="G31" s="200" t="s">
        <v>2</v>
      </c>
      <c r="H31" s="98"/>
      <c r="I31" s="204" t="s">
        <v>4</v>
      </c>
      <c r="J31" s="205" t="str">
        <f t="shared" si="21"/>
        <v/>
      </c>
      <c r="K31" s="80"/>
      <c r="L31" s="205">
        <f t="shared" si="22"/>
        <v>0</v>
      </c>
      <c r="M31" s="80"/>
      <c r="N31" s="205">
        <f t="shared" si="23"/>
        <v>0</v>
      </c>
      <c r="O31" s="80"/>
      <c r="P31" s="205">
        <f t="shared" si="24"/>
        <v>0</v>
      </c>
      <c r="Q31" s="80"/>
      <c r="R31" s="205">
        <f t="shared" si="25"/>
        <v>0</v>
      </c>
      <c r="S31" s="80"/>
      <c r="T31" s="205">
        <f t="shared" si="26"/>
        <v>0</v>
      </c>
      <c r="U31" s="80"/>
      <c r="V31" s="205">
        <f t="shared" si="27"/>
        <v>0</v>
      </c>
      <c r="W31" s="80"/>
      <c r="X31" s="205">
        <f t="shared" si="28"/>
        <v>0</v>
      </c>
      <c r="Y31" s="80"/>
      <c r="Z31" s="205">
        <f t="shared" si="29"/>
        <v>0</v>
      </c>
      <c r="AA31" s="80"/>
      <c r="AB31" s="205">
        <f t="shared" si="18"/>
        <v>0</v>
      </c>
      <c r="AC31" s="80"/>
      <c r="AD31" s="205">
        <f t="shared" si="19"/>
        <v>0</v>
      </c>
      <c r="AE31" s="210"/>
      <c r="AF31" s="211">
        <f t="shared" si="30"/>
        <v>0</v>
      </c>
      <c r="AG31" s="212">
        <f t="shared" si="31"/>
        <v>0</v>
      </c>
    </row>
    <row r="32" spans="1:33" s="12" customFormat="1" ht="21" customHeight="1" x14ac:dyDescent="0.2">
      <c r="A32" s="12" t="str">
        <f>IF(D32="","",MAX($A$19:$A31)+1)</f>
        <v/>
      </c>
      <c r="B32" s="623"/>
      <c r="C32" s="624"/>
      <c r="D32" s="88"/>
      <c r="E32" s="197" t="str">
        <f t="shared" si="20"/>
        <v/>
      </c>
      <c r="F32" s="98"/>
      <c r="G32" s="200" t="s">
        <v>2</v>
      </c>
      <c r="H32" s="98"/>
      <c r="I32" s="204" t="s">
        <v>4</v>
      </c>
      <c r="J32" s="205" t="str">
        <f t="shared" si="21"/>
        <v/>
      </c>
      <c r="K32" s="80"/>
      <c r="L32" s="205">
        <f t="shared" si="22"/>
        <v>0</v>
      </c>
      <c r="M32" s="80"/>
      <c r="N32" s="205">
        <f t="shared" si="23"/>
        <v>0</v>
      </c>
      <c r="O32" s="80"/>
      <c r="P32" s="205">
        <f t="shared" si="24"/>
        <v>0</v>
      </c>
      <c r="Q32" s="80"/>
      <c r="R32" s="205">
        <f t="shared" si="25"/>
        <v>0</v>
      </c>
      <c r="S32" s="80"/>
      <c r="T32" s="205">
        <f t="shared" si="26"/>
        <v>0</v>
      </c>
      <c r="U32" s="80"/>
      <c r="V32" s="205">
        <f t="shared" si="27"/>
        <v>0</v>
      </c>
      <c r="W32" s="80"/>
      <c r="X32" s="205">
        <f t="shared" si="28"/>
        <v>0</v>
      </c>
      <c r="Y32" s="80"/>
      <c r="Z32" s="205">
        <f t="shared" si="29"/>
        <v>0</v>
      </c>
      <c r="AA32" s="80"/>
      <c r="AB32" s="205">
        <f t="shared" si="18"/>
        <v>0</v>
      </c>
      <c r="AC32" s="80"/>
      <c r="AD32" s="205">
        <f t="shared" si="19"/>
        <v>0</v>
      </c>
      <c r="AE32" s="210"/>
      <c r="AF32" s="211">
        <f t="shared" si="30"/>
        <v>0</v>
      </c>
      <c r="AG32" s="212">
        <f t="shared" si="31"/>
        <v>0</v>
      </c>
    </row>
    <row r="33" spans="1:33" s="12" customFormat="1" ht="21" customHeight="1" x14ac:dyDescent="0.2">
      <c r="A33" s="12" t="str">
        <f>IF(D33="","",MAX($A$19:$A32)+1)</f>
        <v/>
      </c>
      <c r="B33" s="623"/>
      <c r="C33" s="624"/>
      <c r="D33" s="88"/>
      <c r="E33" s="197" t="str">
        <f t="shared" si="20"/>
        <v/>
      </c>
      <c r="F33" s="98"/>
      <c r="G33" s="200" t="s">
        <v>2</v>
      </c>
      <c r="H33" s="98"/>
      <c r="I33" s="204" t="s">
        <v>4</v>
      </c>
      <c r="J33" s="205" t="str">
        <f t="shared" si="21"/>
        <v/>
      </c>
      <c r="K33" s="80"/>
      <c r="L33" s="205">
        <f t="shared" si="22"/>
        <v>0</v>
      </c>
      <c r="M33" s="80"/>
      <c r="N33" s="205">
        <f t="shared" si="23"/>
        <v>0</v>
      </c>
      <c r="O33" s="80"/>
      <c r="P33" s="205">
        <f t="shared" si="24"/>
        <v>0</v>
      </c>
      <c r="Q33" s="80"/>
      <c r="R33" s="205">
        <f t="shared" si="25"/>
        <v>0</v>
      </c>
      <c r="S33" s="80"/>
      <c r="T33" s="205">
        <f t="shared" si="26"/>
        <v>0</v>
      </c>
      <c r="U33" s="80"/>
      <c r="V33" s="205">
        <f t="shared" si="27"/>
        <v>0</v>
      </c>
      <c r="W33" s="80"/>
      <c r="X33" s="205">
        <f t="shared" si="28"/>
        <v>0</v>
      </c>
      <c r="Y33" s="80"/>
      <c r="Z33" s="205">
        <f t="shared" si="29"/>
        <v>0</v>
      </c>
      <c r="AA33" s="80"/>
      <c r="AB33" s="205">
        <f t="shared" si="18"/>
        <v>0</v>
      </c>
      <c r="AC33" s="80"/>
      <c r="AD33" s="205">
        <f t="shared" si="19"/>
        <v>0</v>
      </c>
      <c r="AE33" s="210"/>
      <c r="AF33" s="211">
        <f t="shared" si="30"/>
        <v>0</v>
      </c>
      <c r="AG33" s="212">
        <f t="shared" si="31"/>
        <v>0</v>
      </c>
    </row>
    <row r="34" spans="1:33" s="12" customFormat="1" ht="21" customHeight="1" x14ac:dyDescent="0.2">
      <c r="A34" s="12" t="str">
        <f>IF(D34="","",MAX($A$19:$A33)+1)</f>
        <v/>
      </c>
      <c r="B34" s="623"/>
      <c r="C34" s="624"/>
      <c r="D34" s="88"/>
      <c r="E34" s="197" t="str">
        <f t="shared" si="20"/>
        <v/>
      </c>
      <c r="F34" s="98"/>
      <c r="G34" s="200" t="s">
        <v>2</v>
      </c>
      <c r="H34" s="98"/>
      <c r="I34" s="204" t="s">
        <v>4</v>
      </c>
      <c r="J34" s="205" t="str">
        <f t="shared" si="21"/>
        <v/>
      </c>
      <c r="K34" s="80"/>
      <c r="L34" s="205">
        <f t="shared" si="22"/>
        <v>0</v>
      </c>
      <c r="M34" s="80"/>
      <c r="N34" s="205">
        <f t="shared" si="23"/>
        <v>0</v>
      </c>
      <c r="O34" s="80"/>
      <c r="P34" s="205">
        <f t="shared" si="24"/>
        <v>0</v>
      </c>
      <c r="Q34" s="80"/>
      <c r="R34" s="205">
        <f t="shared" si="25"/>
        <v>0</v>
      </c>
      <c r="S34" s="80"/>
      <c r="T34" s="205">
        <f t="shared" si="26"/>
        <v>0</v>
      </c>
      <c r="U34" s="80"/>
      <c r="V34" s="205">
        <f t="shared" si="27"/>
        <v>0</v>
      </c>
      <c r="W34" s="80"/>
      <c r="X34" s="205">
        <f t="shared" si="28"/>
        <v>0</v>
      </c>
      <c r="Y34" s="80"/>
      <c r="Z34" s="205">
        <f t="shared" si="29"/>
        <v>0</v>
      </c>
      <c r="AA34" s="80"/>
      <c r="AB34" s="205">
        <f t="shared" si="18"/>
        <v>0</v>
      </c>
      <c r="AC34" s="80"/>
      <c r="AD34" s="205">
        <f t="shared" si="19"/>
        <v>0</v>
      </c>
      <c r="AE34" s="210"/>
      <c r="AF34" s="211">
        <f t="shared" si="30"/>
        <v>0</v>
      </c>
      <c r="AG34" s="212">
        <f t="shared" si="31"/>
        <v>0</v>
      </c>
    </row>
    <row r="35" spans="1:33" s="12" customFormat="1" ht="21" customHeight="1" x14ac:dyDescent="0.2">
      <c r="A35" s="12" t="str">
        <f>IF(D35="","",MAX($A$19:$A34)+1)</f>
        <v/>
      </c>
      <c r="B35" s="623"/>
      <c r="C35" s="624"/>
      <c r="D35" s="88"/>
      <c r="E35" s="197" t="str">
        <f t="shared" si="20"/>
        <v/>
      </c>
      <c r="F35" s="98"/>
      <c r="G35" s="200" t="s">
        <v>2</v>
      </c>
      <c r="H35" s="98"/>
      <c r="I35" s="204" t="s">
        <v>4</v>
      </c>
      <c r="J35" s="205" t="str">
        <f t="shared" si="21"/>
        <v/>
      </c>
      <c r="K35" s="80"/>
      <c r="L35" s="205">
        <f t="shared" si="22"/>
        <v>0</v>
      </c>
      <c r="M35" s="80"/>
      <c r="N35" s="205">
        <f t="shared" si="23"/>
        <v>0</v>
      </c>
      <c r="O35" s="80"/>
      <c r="P35" s="205">
        <f t="shared" si="24"/>
        <v>0</v>
      </c>
      <c r="Q35" s="80"/>
      <c r="R35" s="205">
        <f t="shared" si="25"/>
        <v>0</v>
      </c>
      <c r="S35" s="80"/>
      <c r="T35" s="205">
        <f t="shared" si="26"/>
        <v>0</v>
      </c>
      <c r="U35" s="80"/>
      <c r="V35" s="205">
        <f t="shared" si="27"/>
        <v>0</v>
      </c>
      <c r="W35" s="80"/>
      <c r="X35" s="205">
        <f t="shared" si="28"/>
        <v>0</v>
      </c>
      <c r="Y35" s="80"/>
      <c r="Z35" s="205">
        <f t="shared" si="29"/>
        <v>0</v>
      </c>
      <c r="AA35" s="80"/>
      <c r="AB35" s="205">
        <f t="shared" si="18"/>
        <v>0</v>
      </c>
      <c r="AC35" s="80"/>
      <c r="AD35" s="205">
        <f t="shared" si="19"/>
        <v>0</v>
      </c>
      <c r="AE35" s="210"/>
      <c r="AF35" s="211">
        <f t="shared" si="30"/>
        <v>0</v>
      </c>
      <c r="AG35" s="212">
        <f t="shared" si="31"/>
        <v>0</v>
      </c>
    </row>
    <row r="36" spans="1:33" s="12" customFormat="1" ht="21" customHeight="1" x14ac:dyDescent="0.2">
      <c r="A36" s="12" t="str">
        <f>IF(D36="","",MAX($A$19:$A35)+1)</f>
        <v/>
      </c>
      <c r="B36" s="623"/>
      <c r="C36" s="624"/>
      <c r="D36" s="88"/>
      <c r="E36" s="197" t="str">
        <f t="shared" si="20"/>
        <v/>
      </c>
      <c r="F36" s="98"/>
      <c r="G36" s="200" t="s">
        <v>2</v>
      </c>
      <c r="H36" s="98"/>
      <c r="I36" s="204" t="s">
        <v>4</v>
      </c>
      <c r="J36" s="205" t="str">
        <f t="shared" si="21"/>
        <v/>
      </c>
      <c r="K36" s="80"/>
      <c r="L36" s="205">
        <f t="shared" si="22"/>
        <v>0</v>
      </c>
      <c r="M36" s="80"/>
      <c r="N36" s="205">
        <f t="shared" si="23"/>
        <v>0</v>
      </c>
      <c r="O36" s="80"/>
      <c r="P36" s="205">
        <f t="shared" si="24"/>
        <v>0</v>
      </c>
      <c r="Q36" s="80"/>
      <c r="R36" s="205">
        <f t="shared" si="25"/>
        <v>0</v>
      </c>
      <c r="S36" s="80"/>
      <c r="T36" s="205">
        <f t="shared" si="26"/>
        <v>0</v>
      </c>
      <c r="U36" s="80"/>
      <c r="V36" s="205">
        <f t="shared" si="27"/>
        <v>0</v>
      </c>
      <c r="W36" s="80"/>
      <c r="X36" s="205">
        <f t="shared" si="28"/>
        <v>0</v>
      </c>
      <c r="Y36" s="80"/>
      <c r="Z36" s="205">
        <f t="shared" si="29"/>
        <v>0</v>
      </c>
      <c r="AA36" s="80"/>
      <c r="AB36" s="205">
        <f t="shared" si="18"/>
        <v>0</v>
      </c>
      <c r="AC36" s="80"/>
      <c r="AD36" s="205">
        <f t="shared" si="19"/>
        <v>0</v>
      </c>
      <c r="AE36" s="210"/>
      <c r="AF36" s="211">
        <f t="shared" si="30"/>
        <v>0</v>
      </c>
      <c r="AG36" s="212">
        <f t="shared" si="31"/>
        <v>0</v>
      </c>
    </row>
    <row r="37" spans="1:33" s="12" customFormat="1" ht="21" customHeight="1" x14ac:dyDescent="0.2">
      <c r="A37" s="12" t="str">
        <f>IF(D37="","",MAX($A$19:$A36)+1)</f>
        <v/>
      </c>
      <c r="B37" s="623"/>
      <c r="C37" s="624"/>
      <c r="D37" s="88"/>
      <c r="E37" s="197" t="str">
        <f t="shared" si="20"/>
        <v/>
      </c>
      <c r="F37" s="98"/>
      <c r="G37" s="200" t="s">
        <v>2</v>
      </c>
      <c r="H37" s="98"/>
      <c r="I37" s="204" t="s">
        <v>4</v>
      </c>
      <c r="J37" s="205" t="str">
        <f t="shared" si="21"/>
        <v/>
      </c>
      <c r="K37" s="80"/>
      <c r="L37" s="205">
        <f t="shared" si="22"/>
        <v>0</v>
      </c>
      <c r="M37" s="80"/>
      <c r="N37" s="205">
        <f t="shared" si="23"/>
        <v>0</v>
      </c>
      <c r="O37" s="80"/>
      <c r="P37" s="205">
        <f t="shared" si="24"/>
        <v>0</v>
      </c>
      <c r="Q37" s="80"/>
      <c r="R37" s="205">
        <f t="shared" si="25"/>
        <v>0</v>
      </c>
      <c r="S37" s="80"/>
      <c r="T37" s="205">
        <f t="shared" si="26"/>
        <v>0</v>
      </c>
      <c r="U37" s="80"/>
      <c r="V37" s="205">
        <f t="shared" si="27"/>
        <v>0</v>
      </c>
      <c r="W37" s="80"/>
      <c r="X37" s="205">
        <f t="shared" si="28"/>
        <v>0</v>
      </c>
      <c r="Y37" s="80"/>
      <c r="Z37" s="205">
        <f t="shared" si="29"/>
        <v>0</v>
      </c>
      <c r="AA37" s="80"/>
      <c r="AB37" s="205">
        <f t="shared" si="18"/>
        <v>0</v>
      </c>
      <c r="AC37" s="80"/>
      <c r="AD37" s="205">
        <f t="shared" si="19"/>
        <v>0</v>
      </c>
      <c r="AE37" s="210"/>
      <c r="AF37" s="211">
        <f t="shared" si="30"/>
        <v>0</v>
      </c>
      <c r="AG37" s="212">
        <f t="shared" si="31"/>
        <v>0</v>
      </c>
    </row>
    <row r="38" spans="1:33" s="12" customFormat="1" ht="21" customHeight="1" x14ac:dyDescent="0.2">
      <c r="A38" s="12" t="str">
        <f>IF(D38="","",MAX($A$19:$A37)+1)</f>
        <v/>
      </c>
      <c r="B38" s="623"/>
      <c r="C38" s="624"/>
      <c r="D38" s="88"/>
      <c r="E38" s="197" t="str">
        <f t="shared" si="20"/>
        <v/>
      </c>
      <c r="F38" s="98"/>
      <c r="G38" s="200" t="s">
        <v>2</v>
      </c>
      <c r="H38" s="98"/>
      <c r="I38" s="204" t="s">
        <v>4</v>
      </c>
      <c r="J38" s="205" t="str">
        <f t="shared" si="21"/>
        <v/>
      </c>
      <c r="K38" s="80"/>
      <c r="L38" s="205">
        <f t="shared" si="22"/>
        <v>0</v>
      </c>
      <c r="M38" s="80"/>
      <c r="N38" s="205">
        <f t="shared" si="23"/>
        <v>0</v>
      </c>
      <c r="O38" s="80"/>
      <c r="P38" s="205">
        <f t="shared" si="24"/>
        <v>0</v>
      </c>
      <c r="Q38" s="80"/>
      <c r="R38" s="205">
        <f t="shared" si="25"/>
        <v>0</v>
      </c>
      <c r="S38" s="80"/>
      <c r="T38" s="205">
        <f t="shared" si="26"/>
        <v>0</v>
      </c>
      <c r="U38" s="80"/>
      <c r="V38" s="205">
        <f t="shared" si="27"/>
        <v>0</v>
      </c>
      <c r="W38" s="80"/>
      <c r="X38" s="205">
        <f t="shared" si="28"/>
        <v>0</v>
      </c>
      <c r="Y38" s="80"/>
      <c r="Z38" s="205">
        <f t="shared" si="29"/>
        <v>0</v>
      </c>
      <c r="AA38" s="80"/>
      <c r="AB38" s="205">
        <f t="shared" si="18"/>
        <v>0</v>
      </c>
      <c r="AC38" s="80"/>
      <c r="AD38" s="205">
        <f t="shared" si="19"/>
        <v>0</v>
      </c>
      <c r="AE38" s="210"/>
      <c r="AF38" s="211">
        <f t="shared" si="30"/>
        <v>0</v>
      </c>
      <c r="AG38" s="212">
        <f t="shared" si="31"/>
        <v>0</v>
      </c>
    </row>
    <row r="39" spans="1:33" s="12" customFormat="1" ht="21" customHeight="1" x14ac:dyDescent="0.2">
      <c r="A39" s="12" t="str">
        <f>IF(D39="","",MAX($A$19:$A38)+1)</f>
        <v/>
      </c>
      <c r="B39" s="623"/>
      <c r="C39" s="624"/>
      <c r="D39" s="88"/>
      <c r="E39" s="197" t="str">
        <f t="shared" si="20"/>
        <v/>
      </c>
      <c r="F39" s="98"/>
      <c r="G39" s="200" t="s">
        <v>2</v>
      </c>
      <c r="H39" s="98"/>
      <c r="I39" s="204" t="s">
        <v>4</v>
      </c>
      <c r="J39" s="205" t="str">
        <f t="shared" si="21"/>
        <v/>
      </c>
      <c r="K39" s="80"/>
      <c r="L39" s="205">
        <f t="shared" si="22"/>
        <v>0</v>
      </c>
      <c r="M39" s="80"/>
      <c r="N39" s="205">
        <f t="shared" si="23"/>
        <v>0</v>
      </c>
      <c r="O39" s="80"/>
      <c r="P39" s="205">
        <f t="shared" si="24"/>
        <v>0</v>
      </c>
      <c r="Q39" s="80"/>
      <c r="R39" s="205">
        <f t="shared" si="25"/>
        <v>0</v>
      </c>
      <c r="S39" s="80"/>
      <c r="T39" s="205">
        <f t="shared" si="26"/>
        <v>0</v>
      </c>
      <c r="U39" s="80"/>
      <c r="V39" s="205">
        <f t="shared" si="27"/>
        <v>0</v>
      </c>
      <c r="W39" s="80"/>
      <c r="X39" s="205">
        <f t="shared" si="28"/>
        <v>0</v>
      </c>
      <c r="Y39" s="80"/>
      <c r="Z39" s="205">
        <f t="shared" si="29"/>
        <v>0</v>
      </c>
      <c r="AA39" s="80"/>
      <c r="AB39" s="205">
        <f t="shared" si="18"/>
        <v>0</v>
      </c>
      <c r="AC39" s="80"/>
      <c r="AD39" s="205">
        <f t="shared" si="19"/>
        <v>0</v>
      </c>
      <c r="AE39" s="210"/>
      <c r="AF39" s="211">
        <f t="shared" si="30"/>
        <v>0</v>
      </c>
      <c r="AG39" s="212">
        <f t="shared" si="31"/>
        <v>0</v>
      </c>
    </row>
    <row r="40" spans="1:33" s="12" customFormat="1" ht="21" customHeight="1" x14ac:dyDescent="0.2">
      <c r="A40" s="12" t="str">
        <f>IF(D40="","",MAX($A$19:$A39)+1)</f>
        <v/>
      </c>
      <c r="B40" s="623"/>
      <c r="C40" s="624"/>
      <c r="D40" s="88"/>
      <c r="E40" s="197" t="str">
        <f t="shared" si="20"/>
        <v/>
      </c>
      <c r="F40" s="98"/>
      <c r="G40" s="200" t="s">
        <v>2</v>
      </c>
      <c r="H40" s="98"/>
      <c r="I40" s="204" t="s">
        <v>4</v>
      </c>
      <c r="J40" s="205" t="str">
        <f t="shared" si="21"/>
        <v/>
      </c>
      <c r="K40" s="80"/>
      <c r="L40" s="205">
        <f t="shared" si="22"/>
        <v>0</v>
      </c>
      <c r="M40" s="80"/>
      <c r="N40" s="205">
        <f t="shared" si="23"/>
        <v>0</v>
      </c>
      <c r="O40" s="80"/>
      <c r="P40" s="205">
        <f t="shared" si="24"/>
        <v>0</v>
      </c>
      <c r="Q40" s="80"/>
      <c r="R40" s="205">
        <f t="shared" si="25"/>
        <v>0</v>
      </c>
      <c r="S40" s="80"/>
      <c r="T40" s="205">
        <f t="shared" si="26"/>
        <v>0</v>
      </c>
      <c r="U40" s="80"/>
      <c r="V40" s="205">
        <f t="shared" si="27"/>
        <v>0</v>
      </c>
      <c r="W40" s="80"/>
      <c r="X40" s="205">
        <f t="shared" si="28"/>
        <v>0</v>
      </c>
      <c r="Y40" s="80"/>
      <c r="Z40" s="205">
        <f t="shared" si="29"/>
        <v>0</v>
      </c>
      <c r="AA40" s="80"/>
      <c r="AB40" s="205">
        <f t="shared" si="18"/>
        <v>0</v>
      </c>
      <c r="AC40" s="80"/>
      <c r="AD40" s="205">
        <f t="shared" si="19"/>
        <v>0</v>
      </c>
      <c r="AE40" s="210"/>
      <c r="AF40" s="211">
        <f t="shared" si="30"/>
        <v>0</v>
      </c>
      <c r="AG40" s="212">
        <f t="shared" si="31"/>
        <v>0</v>
      </c>
    </row>
    <row r="41" spans="1:33" s="12" customFormat="1" ht="21" customHeight="1" x14ac:dyDescent="0.2">
      <c r="A41" s="12" t="str">
        <f>IF(D41="","",MAX($A$19:$A40)+1)</f>
        <v/>
      </c>
      <c r="B41" s="623"/>
      <c r="C41" s="624"/>
      <c r="D41" s="88"/>
      <c r="E41" s="197" t="str">
        <f t="shared" si="20"/>
        <v/>
      </c>
      <c r="F41" s="98"/>
      <c r="G41" s="200" t="s">
        <v>2</v>
      </c>
      <c r="H41" s="98"/>
      <c r="I41" s="204" t="s">
        <v>4</v>
      </c>
      <c r="J41" s="205" t="str">
        <f t="shared" si="21"/>
        <v/>
      </c>
      <c r="K41" s="80"/>
      <c r="L41" s="205">
        <f t="shared" si="22"/>
        <v>0</v>
      </c>
      <c r="M41" s="80"/>
      <c r="N41" s="205">
        <f t="shared" si="23"/>
        <v>0</v>
      </c>
      <c r="O41" s="80"/>
      <c r="P41" s="205">
        <f t="shared" si="24"/>
        <v>0</v>
      </c>
      <c r="Q41" s="80"/>
      <c r="R41" s="205">
        <f t="shared" si="25"/>
        <v>0</v>
      </c>
      <c r="S41" s="80"/>
      <c r="T41" s="205">
        <f t="shared" si="26"/>
        <v>0</v>
      </c>
      <c r="U41" s="80"/>
      <c r="V41" s="205">
        <f t="shared" si="27"/>
        <v>0</v>
      </c>
      <c r="W41" s="80"/>
      <c r="X41" s="205">
        <f t="shared" si="28"/>
        <v>0</v>
      </c>
      <c r="Y41" s="80"/>
      <c r="Z41" s="205">
        <f t="shared" si="29"/>
        <v>0</v>
      </c>
      <c r="AA41" s="80"/>
      <c r="AB41" s="205">
        <f t="shared" si="18"/>
        <v>0</v>
      </c>
      <c r="AC41" s="80"/>
      <c r="AD41" s="205">
        <f t="shared" si="19"/>
        <v>0</v>
      </c>
      <c r="AE41" s="210"/>
      <c r="AF41" s="211">
        <f t="shared" si="30"/>
        <v>0</v>
      </c>
      <c r="AG41" s="212">
        <f t="shared" si="31"/>
        <v>0</v>
      </c>
    </row>
    <row r="42" spans="1:33" s="12" customFormat="1" ht="21" customHeight="1" x14ac:dyDescent="0.2">
      <c r="A42" s="12" t="str">
        <f>IF(D42="","",MAX($A$19:$A41)+1)</f>
        <v/>
      </c>
      <c r="B42" s="623"/>
      <c r="C42" s="624"/>
      <c r="D42" s="88"/>
      <c r="E42" s="197" t="str">
        <f t="shared" si="20"/>
        <v/>
      </c>
      <c r="F42" s="98"/>
      <c r="G42" s="200" t="s">
        <v>2</v>
      </c>
      <c r="H42" s="98"/>
      <c r="I42" s="204" t="s">
        <v>4</v>
      </c>
      <c r="J42" s="205" t="str">
        <f t="shared" si="21"/>
        <v/>
      </c>
      <c r="K42" s="80"/>
      <c r="L42" s="205">
        <f t="shared" si="22"/>
        <v>0</v>
      </c>
      <c r="M42" s="80"/>
      <c r="N42" s="205">
        <f t="shared" si="23"/>
        <v>0</v>
      </c>
      <c r="O42" s="80"/>
      <c r="P42" s="205">
        <f t="shared" si="24"/>
        <v>0</v>
      </c>
      <c r="Q42" s="80"/>
      <c r="R42" s="205">
        <f t="shared" si="25"/>
        <v>0</v>
      </c>
      <c r="S42" s="80"/>
      <c r="T42" s="205">
        <f t="shared" si="26"/>
        <v>0</v>
      </c>
      <c r="U42" s="80"/>
      <c r="V42" s="205">
        <f t="shared" si="27"/>
        <v>0</v>
      </c>
      <c r="W42" s="80"/>
      <c r="X42" s="205">
        <f t="shared" si="28"/>
        <v>0</v>
      </c>
      <c r="Y42" s="80"/>
      <c r="Z42" s="205">
        <f t="shared" si="29"/>
        <v>0</v>
      </c>
      <c r="AA42" s="80"/>
      <c r="AB42" s="205">
        <f t="shared" si="18"/>
        <v>0</v>
      </c>
      <c r="AC42" s="80"/>
      <c r="AD42" s="205">
        <f t="shared" si="19"/>
        <v>0</v>
      </c>
      <c r="AE42" s="210"/>
      <c r="AF42" s="211">
        <f t="shared" si="30"/>
        <v>0</v>
      </c>
      <c r="AG42" s="212">
        <f t="shared" si="31"/>
        <v>0</v>
      </c>
    </row>
    <row r="43" spans="1:33" s="12" customFormat="1" ht="21" customHeight="1" x14ac:dyDescent="0.2">
      <c r="A43" s="12" t="str">
        <f>IF(D43="","",MAX($A$19:$A42)+1)</f>
        <v/>
      </c>
      <c r="B43" s="623"/>
      <c r="C43" s="624"/>
      <c r="D43" s="88"/>
      <c r="E43" s="197" t="str">
        <f t="shared" si="20"/>
        <v/>
      </c>
      <c r="F43" s="98"/>
      <c r="G43" s="200" t="s">
        <v>2</v>
      </c>
      <c r="H43" s="98"/>
      <c r="I43" s="204" t="s">
        <v>4</v>
      </c>
      <c r="J43" s="205" t="str">
        <f t="shared" si="21"/>
        <v/>
      </c>
      <c r="K43" s="80"/>
      <c r="L43" s="205">
        <f t="shared" si="22"/>
        <v>0</v>
      </c>
      <c r="M43" s="80"/>
      <c r="N43" s="205">
        <f t="shared" si="23"/>
        <v>0</v>
      </c>
      <c r="O43" s="80"/>
      <c r="P43" s="205">
        <f t="shared" si="24"/>
        <v>0</v>
      </c>
      <c r="Q43" s="80"/>
      <c r="R43" s="205">
        <f t="shared" si="25"/>
        <v>0</v>
      </c>
      <c r="S43" s="80"/>
      <c r="T43" s="205">
        <f t="shared" si="26"/>
        <v>0</v>
      </c>
      <c r="U43" s="80"/>
      <c r="V43" s="205">
        <f t="shared" si="27"/>
        <v>0</v>
      </c>
      <c r="W43" s="80"/>
      <c r="X43" s="205">
        <f t="shared" si="28"/>
        <v>0</v>
      </c>
      <c r="Y43" s="80"/>
      <c r="Z43" s="205">
        <f t="shared" si="29"/>
        <v>0</v>
      </c>
      <c r="AA43" s="80"/>
      <c r="AB43" s="205">
        <f>IF(AND($J43&lt;&gt;"",AA43&lt;&gt;""),$J43*AA43,0)</f>
        <v>0</v>
      </c>
      <c r="AC43" s="80"/>
      <c r="AD43" s="205">
        <f>IF(AND($J43&lt;&gt;"",AC43&lt;&gt;""),$J43*AC43,0)</f>
        <v>0</v>
      </c>
      <c r="AE43" s="210"/>
      <c r="AF43" s="211">
        <f t="shared" si="30"/>
        <v>0</v>
      </c>
      <c r="AG43" s="212">
        <f t="shared" si="31"/>
        <v>0</v>
      </c>
    </row>
    <row r="44" spans="1:33" s="12" customFormat="1" ht="21" customHeight="1" thickBot="1" x14ac:dyDescent="0.25">
      <c r="A44" s="12" t="str">
        <f>IF(D44="","",MAX($A$19:$A43)+1)</f>
        <v/>
      </c>
      <c r="B44" s="625"/>
      <c r="C44" s="626"/>
      <c r="D44" s="89"/>
      <c r="E44" s="198" t="str">
        <f t="shared" si="20"/>
        <v/>
      </c>
      <c r="F44" s="100"/>
      <c r="G44" s="201" t="s">
        <v>2</v>
      </c>
      <c r="H44" s="102"/>
      <c r="I44" s="206" t="s">
        <v>4</v>
      </c>
      <c r="J44" s="207" t="str">
        <f t="shared" si="21"/>
        <v/>
      </c>
      <c r="K44" s="81"/>
      <c r="L44" s="207">
        <f t="shared" si="22"/>
        <v>0</v>
      </c>
      <c r="M44" s="81"/>
      <c r="N44" s="207">
        <f t="shared" si="23"/>
        <v>0</v>
      </c>
      <c r="O44" s="81"/>
      <c r="P44" s="207">
        <f t="shared" si="24"/>
        <v>0</v>
      </c>
      <c r="Q44" s="81"/>
      <c r="R44" s="207">
        <f t="shared" si="25"/>
        <v>0</v>
      </c>
      <c r="S44" s="81"/>
      <c r="T44" s="207">
        <f t="shared" si="26"/>
        <v>0</v>
      </c>
      <c r="U44" s="81"/>
      <c r="V44" s="207">
        <f t="shared" si="27"/>
        <v>0</v>
      </c>
      <c r="W44" s="81"/>
      <c r="X44" s="207">
        <f t="shared" si="28"/>
        <v>0</v>
      </c>
      <c r="Y44" s="81"/>
      <c r="Z44" s="207">
        <f t="shared" si="29"/>
        <v>0</v>
      </c>
      <c r="AA44" s="81"/>
      <c r="AB44" s="207">
        <f>IF(AND($J44&lt;&gt;"",AA44&lt;&gt;""),$J44*AA44,0)</f>
        <v>0</v>
      </c>
      <c r="AC44" s="81"/>
      <c r="AD44" s="207">
        <f>IF(AND($J44&lt;&gt;"",AC44&lt;&gt;""),$J44*AC44,0)</f>
        <v>0</v>
      </c>
      <c r="AE44" s="210"/>
      <c r="AF44" s="213">
        <f t="shared" si="30"/>
        <v>0</v>
      </c>
      <c r="AG44" s="214">
        <f t="shared" si="31"/>
        <v>0</v>
      </c>
    </row>
    <row r="45" spans="1:33" s="11" customFormat="1" ht="21" customHeight="1" thickTop="1" x14ac:dyDescent="0.2">
      <c r="B45" s="604" t="s">
        <v>6</v>
      </c>
      <c r="C45" s="604"/>
      <c r="D45" s="604"/>
      <c r="E45" s="604"/>
      <c r="F45" s="604"/>
      <c r="G45" s="604"/>
      <c r="H45" s="604"/>
      <c r="I45" s="604"/>
      <c r="J45" s="604"/>
      <c r="K45" s="82">
        <f t="shared" ref="K45:AD45" si="45">SUM(K20:K44)</f>
        <v>0</v>
      </c>
      <c r="L45" s="84">
        <f t="shared" si="45"/>
        <v>0</v>
      </c>
      <c r="M45" s="82">
        <f t="shared" si="45"/>
        <v>0</v>
      </c>
      <c r="N45" s="84">
        <f t="shared" si="45"/>
        <v>0</v>
      </c>
      <c r="O45" s="82">
        <f t="shared" si="45"/>
        <v>0</v>
      </c>
      <c r="P45" s="84">
        <f t="shared" si="45"/>
        <v>0</v>
      </c>
      <c r="Q45" s="82">
        <f t="shared" si="45"/>
        <v>0</v>
      </c>
      <c r="R45" s="84">
        <f t="shared" si="45"/>
        <v>0</v>
      </c>
      <c r="S45" s="82">
        <f t="shared" si="45"/>
        <v>0</v>
      </c>
      <c r="T45" s="84">
        <f t="shared" si="45"/>
        <v>0</v>
      </c>
      <c r="U45" s="82">
        <f t="shared" si="45"/>
        <v>0</v>
      </c>
      <c r="V45" s="84">
        <f t="shared" si="45"/>
        <v>0</v>
      </c>
      <c r="W45" s="82">
        <f t="shared" si="45"/>
        <v>0</v>
      </c>
      <c r="X45" s="84">
        <f t="shared" si="45"/>
        <v>0</v>
      </c>
      <c r="Y45" s="82">
        <f t="shared" si="45"/>
        <v>0</v>
      </c>
      <c r="Z45" s="84">
        <f t="shared" si="45"/>
        <v>0</v>
      </c>
      <c r="AA45" s="82">
        <f t="shared" si="45"/>
        <v>0</v>
      </c>
      <c r="AB45" s="84">
        <f t="shared" si="45"/>
        <v>0</v>
      </c>
      <c r="AC45" s="82">
        <f t="shared" si="45"/>
        <v>0</v>
      </c>
      <c r="AD45" s="84">
        <f t="shared" si="45"/>
        <v>0</v>
      </c>
      <c r="AE45" s="37"/>
      <c r="AF45" s="82">
        <f>SUM(AF20:AF44)</f>
        <v>0</v>
      </c>
      <c r="AG45" s="103">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609" t="s">
        <v>0</v>
      </c>
      <c r="C47" s="609"/>
      <c r="D47" s="596" t="s">
        <v>193</v>
      </c>
      <c r="E47" s="597"/>
      <c r="F47" s="597"/>
      <c r="G47" s="597"/>
      <c r="H47" s="597"/>
      <c r="I47" s="597"/>
      <c r="J47" s="598"/>
      <c r="K47" s="74"/>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601" t="str">
        <f>IF(COUNTIF(E50:E65,"err")&gt;0,"グレードと一致しない登録番号があります。確認して下さい。","")</f>
        <v/>
      </c>
      <c r="C48" s="601"/>
      <c r="D48" s="601"/>
      <c r="E48" s="601"/>
      <c r="F48" s="601"/>
      <c r="G48" s="601"/>
      <c r="H48" s="601"/>
      <c r="I48" s="601"/>
      <c r="J48" s="601"/>
      <c r="K48" s="42" t="s">
        <v>12</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54" t="s">
        <v>1</v>
      </c>
      <c r="C49" s="255" t="s">
        <v>68</v>
      </c>
      <c r="D49" s="252" t="s">
        <v>152</v>
      </c>
      <c r="E49" s="241" t="s">
        <v>35</v>
      </c>
      <c r="F49" s="613" t="s">
        <v>14</v>
      </c>
      <c r="G49" s="613"/>
      <c r="H49" s="613"/>
      <c r="I49" s="614"/>
      <c r="J49" s="241" t="s">
        <v>3</v>
      </c>
      <c r="K49" s="253" t="s">
        <v>29</v>
      </c>
      <c r="L49" s="241" t="s">
        <v>5</v>
      </c>
      <c r="M49" s="253" t="s">
        <v>29</v>
      </c>
      <c r="N49" s="241" t="s">
        <v>5</v>
      </c>
      <c r="O49" s="253" t="s">
        <v>29</v>
      </c>
      <c r="P49" s="241" t="s">
        <v>5</v>
      </c>
      <c r="Q49" s="253" t="s">
        <v>29</v>
      </c>
      <c r="R49" s="241" t="s">
        <v>5</v>
      </c>
      <c r="S49" s="253" t="s">
        <v>29</v>
      </c>
      <c r="T49" s="241" t="s">
        <v>5</v>
      </c>
      <c r="U49" s="253" t="s">
        <v>29</v>
      </c>
      <c r="V49" s="241" t="s">
        <v>5</v>
      </c>
      <c r="W49" s="253" t="s">
        <v>29</v>
      </c>
      <c r="X49" s="241" t="s">
        <v>5</v>
      </c>
      <c r="Y49" s="253" t="s">
        <v>29</v>
      </c>
      <c r="Z49" s="241" t="s">
        <v>5</v>
      </c>
      <c r="AA49" s="253" t="s">
        <v>29</v>
      </c>
      <c r="AB49" s="241" t="s">
        <v>5</v>
      </c>
      <c r="AC49" s="253" t="s">
        <v>29</v>
      </c>
      <c r="AD49" s="241" t="s">
        <v>5</v>
      </c>
      <c r="AE49" s="23"/>
      <c r="AF49" s="242" t="s">
        <v>41</v>
      </c>
      <c r="AG49" s="243" t="s">
        <v>40</v>
      </c>
    </row>
    <row r="50" spans="1:33" s="12" customFormat="1" ht="21" customHeight="1" thickTop="1" x14ac:dyDescent="0.2">
      <c r="A50" s="11" t="str">
        <f>IF(D50="","",MAX($A$49:$A49)+1)</f>
        <v/>
      </c>
      <c r="B50" s="86"/>
      <c r="C50" s="90"/>
      <c r="D50" s="87"/>
      <c r="E50" s="389" t="str">
        <f>IF(D50="","",IF(AND(LEFT(D50,1)&amp;RIGHT(D50,1)&lt;&gt;"G0",LEFT(D50,1)&amp;RIGHT(D50,1)&lt;&gt;"G1",LEFT(D50,1)&amp;RIGHT(D50,1)&lt;&gt;"G2"),"err",LEFT(D50,1)&amp;RIGHT(D50,1)))</f>
        <v/>
      </c>
      <c r="F50" s="99"/>
      <c r="G50" s="199" t="s">
        <v>2</v>
      </c>
      <c r="H50" s="101"/>
      <c r="I50" s="202" t="s">
        <v>4</v>
      </c>
      <c r="J50" s="203" t="str">
        <f>IF(AND(F50&lt;&gt;"",H50&lt;&gt;""),ROUNDDOWN(F50*H50/1000000,2),"")</f>
        <v/>
      </c>
      <c r="K50" s="95"/>
      <c r="L50" s="217">
        <f>IF(AND($J50&lt;&gt;"",K50&lt;&gt;""),$J50*K50,0)</f>
        <v>0</v>
      </c>
      <c r="M50" s="95"/>
      <c r="N50" s="217">
        <f>IF(AND($J50&lt;&gt;"",M50&lt;&gt;""),$J50*M50,0)</f>
        <v>0</v>
      </c>
      <c r="O50" s="95"/>
      <c r="P50" s="217">
        <f>IF(AND($J50&lt;&gt;"",O50&lt;&gt;""),$J50*O50,0)</f>
        <v>0</v>
      </c>
      <c r="Q50" s="95"/>
      <c r="R50" s="217">
        <f>IF(AND($J50&lt;&gt;"",Q50&lt;&gt;""),$J50*Q50,0)</f>
        <v>0</v>
      </c>
      <c r="S50" s="95"/>
      <c r="T50" s="217">
        <f>IF(AND($J50&lt;&gt;"",S50&lt;&gt;""),$J50*S50,0)</f>
        <v>0</v>
      </c>
      <c r="U50" s="95"/>
      <c r="V50" s="217">
        <f>IF(AND($J50&lt;&gt;"",U50&lt;&gt;""),$J50*U50,0)</f>
        <v>0</v>
      </c>
      <c r="W50" s="95"/>
      <c r="X50" s="217">
        <f>IF(AND($J50&lt;&gt;"",W50&lt;&gt;""),$J50*W50,0)</f>
        <v>0</v>
      </c>
      <c r="Y50" s="95"/>
      <c r="Z50" s="217">
        <f>IF(AND($J50&lt;&gt;"",Y50&lt;&gt;""),$J50*Y50,0)</f>
        <v>0</v>
      </c>
      <c r="AA50" s="95"/>
      <c r="AB50" s="217">
        <f t="shared" ref="AB50:AB65" si="46">IF(AND($J50&lt;&gt;"",AA50&lt;&gt;""),$J50*AA50,0)</f>
        <v>0</v>
      </c>
      <c r="AC50" s="95"/>
      <c r="AD50" s="217">
        <f t="shared" ref="AD50:AD65" si="47">IF(AND($J50&lt;&gt;"",AC50&lt;&gt;""),$J50*AC50,0)</f>
        <v>0</v>
      </c>
      <c r="AE50" s="37"/>
      <c r="AF50" s="220">
        <f>SUM(K50*$K$8,M50*$M$8,O50*$O$8,Q50*$Q$8,S50*$S$8,U50*$U$8,W50*$W$8,Y50*$Y$8,AA50*$AA$8,AC50*$AC$8)</f>
        <v>0</v>
      </c>
      <c r="AG50" s="221">
        <f>SUM(L50*$K$8,N50*$M$8,P50*$O$8,R50*$Q$8,T50*$S$8,V50*$U$8,X50*$W$8,Z50*$Y$8,AB50*$AA$8,AD50*$AC$8,)</f>
        <v>0</v>
      </c>
    </row>
    <row r="51" spans="1:33" s="12" customFormat="1" ht="21" customHeight="1" x14ac:dyDescent="0.2">
      <c r="A51" s="11" t="str">
        <f>IF(D51="","",MAX($A$49:$A50)+1)</f>
        <v/>
      </c>
      <c r="B51" s="91"/>
      <c r="C51" s="92"/>
      <c r="D51" s="88"/>
      <c r="E51" s="215" t="str">
        <f t="shared" ref="E51:E65" si="48">IF(D51="","",IF(AND(LEFT(D51,1)&amp;RIGHT(D51,1)&lt;&gt;"G0",LEFT(D51,1)&amp;RIGHT(D51,1)&lt;&gt;"G1",LEFT(D51,1)&amp;RIGHT(D51,1)&lt;&gt;"G2"),"err",LEFT(D51,1)&amp;RIGHT(D51,1)))</f>
        <v/>
      </c>
      <c r="F51" s="98"/>
      <c r="G51" s="200" t="s">
        <v>2</v>
      </c>
      <c r="H51" s="98"/>
      <c r="I51" s="204" t="s">
        <v>4</v>
      </c>
      <c r="J51" s="205" t="str">
        <f t="shared" ref="J51:J64" si="49">IF(AND(F51&lt;&gt;"",H51&lt;&gt;""),ROUNDDOWN(F51*H51/1000000,2),"")</f>
        <v/>
      </c>
      <c r="K51" s="96"/>
      <c r="L51" s="218">
        <f t="shared" ref="L51:L65" si="50">IF(AND($J51&lt;&gt;"",K51&lt;&gt;""),$J51*K51,0)</f>
        <v>0</v>
      </c>
      <c r="M51" s="96"/>
      <c r="N51" s="218">
        <f t="shared" ref="N51:N65" si="51">IF(AND($J51&lt;&gt;"",M51&lt;&gt;""),$J51*M51,0)</f>
        <v>0</v>
      </c>
      <c r="O51" s="96"/>
      <c r="P51" s="218">
        <f t="shared" ref="P51:P65" si="52">IF(AND($J51&lt;&gt;"",O51&lt;&gt;""),$J51*O51,0)</f>
        <v>0</v>
      </c>
      <c r="Q51" s="96"/>
      <c r="R51" s="218">
        <f t="shared" ref="R51:R65" si="53">IF(AND($J51&lt;&gt;"",Q51&lt;&gt;""),$J51*Q51,0)</f>
        <v>0</v>
      </c>
      <c r="S51" s="96"/>
      <c r="T51" s="218">
        <f t="shared" ref="T51:T65" si="54">IF(AND($J51&lt;&gt;"",S51&lt;&gt;""),$J51*S51,0)</f>
        <v>0</v>
      </c>
      <c r="U51" s="96"/>
      <c r="V51" s="218">
        <f t="shared" ref="V51:V65" si="55">IF(AND($J51&lt;&gt;"",U51&lt;&gt;""),$J51*U51,0)</f>
        <v>0</v>
      </c>
      <c r="W51" s="96"/>
      <c r="X51" s="218">
        <f t="shared" ref="X51:X65" si="56">IF(AND($J51&lt;&gt;"",W51&lt;&gt;""),$J51*W51,0)</f>
        <v>0</v>
      </c>
      <c r="Y51" s="96"/>
      <c r="Z51" s="218">
        <f t="shared" ref="Z51:Z65" si="57">IF(AND($J51&lt;&gt;"",Y51&lt;&gt;""),$J51*Y51,0)</f>
        <v>0</v>
      </c>
      <c r="AA51" s="96"/>
      <c r="AB51" s="218">
        <f t="shared" si="46"/>
        <v>0</v>
      </c>
      <c r="AC51" s="96"/>
      <c r="AD51" s="218">
        <f t="shared" si="47"/>
        <v>0</v>
      </c>
      <c r="AE51" s="210"/>
      <c r="AF51" s="220">
        <f t="shared" ref="AF51:AF65" si="58">SUM(K51*$K$8,M51*$M$8,O51*$O$8,Q51*$Q$8,S51*$S$8,U51*$U$8,W51*$W$8,Y51*$Y$8,AA51*$AA$8,AC51*$AC$8)</f>
        <v>0</v>
      </c>
      <c r="AG51" s="221">
        <f t="shared" ref="AG51:AG65" si="59">SUM(L51*$K$8,N51*$M$8,P51*$O$8,R51*$Q$8,T51*$S$8,V51*$U$8,X51*$W$8,Z51*$Y$8,AB51*$AA$8,AD51*$AC$8,)</f>
        <v>0</v>
      </c>
    </row>
    <row r="52" spans="1:33" s="12" customFormat="1" ht="21" customHeight="1" x14ac:dyDescent="0.2">
      <c r="A52" s="11" t="str">
        <f>IF(D52="","",MAX($A$49:$A51)+1)</f>
        <v/>
      </c>
      <c r="B52" s="91"/>
      <c r="C52" s="92"/>
      <c r="D52" s="88"/>
      <c r="E52" s="215" t="str">
        <f t="shared" si="48"/>
        <v/>
      </c>
      <c r="F52" s="98"/>
      <c r="G52" s="200" t="s">
        <v>2</v>
      </c>
      <c r="H52" s="98"/>
      <c r="I52" s="204" t="s">
        <v>4</v>
      </c>
      <c r="J52" s="205" t="str">
        <f t="shared" si="49"/>
        <v/>
      </c>
      <c r="K52" s="96"/>
      <c r="L52" s="218">
        <f t="shared" si="50"/>
        <v>0</v>
      </c>
      <c r="M52" s="96"/>
      <c r="N52" s="218">
        <f t="shared" si="51"/>
        <v>0</v>
      </c>
      <c r="O52" s="96"/>
      <c r="P52" s="218">
        <f t="shared" si="52"/>
        <v>0</v>
      </c>
      <c r="Q52" s="96"/>
      <c r="R52" s="218">
        <f t="shared" si="53"/>
        <v>0</v>
      </c>
      <c r="S52" s="96"/>
      <c r="T52" s="218">
        <f t="shared" si="54"/>
        <v>0</v>
      </c>
      <c r="U52" s="96"/>
      <c r="V52" s="218">
        <f t="shared" si="55"/>
        <v>0</v>
      </c>
      <c r="W52" s="96"/>
      <c r="X52" s="218">
        <f t="shared" si="56"/>
        <v>0</v>
      </c>
      <c r="Y52" s="96"/>
      <c r="Z52" s="218">
        <f t="shared" si="57"/>
        <v>0</v>
      </c>
      <c r="AA52" s="96"/>
      <c r="AB52" s="218">
        <f t="shared" si="46"/>
        <v>0</v>
      </c>
      <c r="AC52" s="96"/>
      <c r="AD52" s="218">
        <f t="shared" si="47"/>
        <v>0</v>
      </c>
      <c r="AE52" s="210"/>
      <c r="AF52" s="220">
        <f t="shared" si="58"/>
        <v>0</v>
      </c>
      <c r="AG52" s="221">
        <f t="shared" si="59"/>
        <v>0</v>
      </c>
    </row>
    <row r="53" spans="1:33" s="12" customFormat="1" ht="21" customHeight="1" x14ac:dyDescent="0.2">
      <c r="A53" s="11" t="str">
        <f>IF(D53="","",MAX($A$49:$A52)+1)</f>
        <v/>
      </c>
      <c r="B53" s="91"/>
      <c r="C53" s="92"/>
      <c r="D53" s="88"/>
      <c r="E53" s="215" t="str">
        <f t="shared" si="48"/>
        <v/>
      </c>
      <c r="F53" s="98"/>
      <c r="G53" s="200" t="s">
        <v>2</v>
      </c>
      <c r="H53" s="98"/>
      <c r="I53" s="204" t="s">
        <v>4</v>
      </c>
      <c r="J53" s="205" t="str">
        <f t="shared" si="49"/>
        <v/>
      </c>
      <c r="K53" s="96"/>
      <c r="L53" s="218">
        <f t="shared" si="50"/>
        <v>0</v>
      </c>
      <c r="M53" s="96"/>
      <c r="N53" s="218">
        <f t="shared" si="51"/>
        <v>0</v>
      </c>
      <c r="O53" s="96"/>
      <c r="P53" s="218">
        <f t="shared" si="52"/>
        <v>0</v>
      </c>
      <c r="Q53" s="96"/>
      <c r="R53" s="218">
        <f t="shared" si="53"/>
        <v>0</v>
      </c>
      <c r="S53" s="96"/>
      <c r="T53" s="218">
        <f t="shared" si="54"/>
        <v>0</v>
      </c>
      <c r="U53" s="96"/>
      <c r="V53" s="218">
        <f t="shared" si="55"/>
        <v>0</v>
      </c>
      <c r="W53" s="96"/>
      <c r="X53" s="218">
        <f t="shared" si="56"/>
        <v>0</v>
      </c>
      <c r="Y53" s="96"/>
      <c r="Z53" s="218">
        <f t="shared" si="57"/>
        <v>0</v>
      </c>
      <c r="AA53" s="96"/>
      <c r="AB53" s="218">
        <f t="shared" si="46"/>
        <v>0</v>
      </c>
      <c r="AC53" s="96"/>
      <c r="AD53" s="218">
        <f t="shared" si="47"/>
        <v>0</v>
      </c>
      <c r="AE53" s="210"/>
      <c r="AF53" s="220">
        <f t="shared" si="58"/>
        <v>0</v>
      </c>
      <c r="AG53" s="221">
        <f t="shared" si="59"/>
        <v>0</v>
      </c>
    </row>
    <row r="54" spans="1:33" s="12" customFormat="1" ht="21" customHeight="1" x14ac:dyDescent="0.2">
      <c r="A54" s="11" t="str">
        <f>IF(D54="","",MAX($A$49:$A53)+1)</f>
        <v/>
      </c>
      <c r="B54" s="91"/>
      <c r="C54" s="92"/>
      <c r="D54" s="88"/>
      <c r="E54" s="215" t="str">
        <f t="shared" si="48"/>
        <v/>
      </c>
      <c r="F54" s="98"/>
      <c r="G54" s="200" t="s">
        <v>2</v>
      </c>
      <c r="H54" s="98"/>
      <c r="I54" s="204" t="s">
        <v>4</v>
      </c>
      <c r="J54" s="205" t="str">
        <f t="shared" si="49"/>
        <v/>
      </c>
      <c r="K54" s="96"/>
      <c r="L54" s="218">
        <f t="shared" si="50"/>
        <v>0</v>
      </c>
      <c r="M54" s="96"/>
      <c r="N54" s="218">
        <f t="shared" si="51"/>
        <v>0</v>
      </c>
      <c r="O54" s="96"/>
      <c r="P54" s="218">
        <f t="shared" si="52"/>
        <v>0</v>
      </c>
      <c r="Q54" s="96"/>
      <c r="R54" s="218">
        <f t="shared" si="53"/>
        <v>0</v>
      </c>
      <c r="S54" s="96"/>
      <c r="T54" s="218">
        <f t="shared" si="54"/>
        <v>0</v>
      </c>
      <c r="U54" s="96"/>
      <c r="V54" s="218">
        <f t="shared" si="55"/>
        <v>0</v>
      </c>
      <c r="W54" s="96"/>
      <c r="X54" s="218">
        <f t="shared" si="56"/>
        <v>0</v>
      </c>
      <c r="Y54" s="96"/>
      <c r="Z54" s="218">
        <f t="shared" si="57"/>
        <v>0</v>
      </c>
      <c r="AA54" s="96"/>
      <c r="AB54" s="218">
        <f t="shared" si="46"/>
        <v>0</v>
      </c>
      <c r="AC54" s="96"/>
      <c r="AD54" s="218">
        <f t="shared" si="47"/>
        <v>0</v>
      </c>
      <c r="AE54" s="210"/>
      <c r="AF54" s="220">
        <f t="shared" si="58"/>
        <v>0</v>
      </c>
      <c r="AG54" s="221">
        <f t="shared" si="59"/>
        <v>0</v>
      </c>
    </row>
    <row r="55" spans="1:33" s="12" customFormat="1" ht="21" customHeight="1" x14ac:dyDescent="0.2">
      <c r="A55" s="11" t="str">
        <f>IF(D55="","",MAX($A$49:$A54)+1)</f>
        <v/>
      </c>
      <c r="B55" s="91"/>
      <c r="C55" s="92"/>
      <c r="D55" s="88"/>
      <c r="E55" s="215" t="str">
        <f t="shared" si="48"/>
        <v/>
      </c>
      <c r="F55" s="98"/>
      <c r="G55" s="200" t="s">
        <v>2</v>
      </c>
      <c r="H55" s="98"/>
      <c r="I55" s="204" t="s">
        <v>4</v>
      </c>
      <c r="J55" s="205" t="str">
        <f t="shared" si="49"/>
        <v/>
      </c>
      <c r="K55" s="96"/>
      <c r="L55" s="218">
        <f t="shared" si="50"/>
        <v>0</v>
      </c>
      <c r="M55" s="96"/>
      <c r="N55" s="218">
        <f t="shared" si="51"/>
        <v>0</v>
      </c>
      <c r="O55" s="96"/>
      <c r="P55" s="218">
        <f t="shared" si="52"/>
        <v>0</v>
      </c>
      <c r="Q55" s="96"/>
      <c r="R55" s="218">
        <f t="shared" si="53"/>
        <v>0</v>
      </c>
      <c r="S55" s="96"/>
      <c r="T55" s="218">
        <f t="shared" si="54"/>
        <v>0</v>
      </c>
      <c r="U55" s="96"/>
      <c r="V55" s="218">
        <f t="shared" si="55"/>
        <v>0</v>
      </c>
      <c r="W55" s="96"/>
      <c r="X55" s="218">
        <f t="shared" si="56"/>
        <v>0</v>
      </c>
      <c r="Y55" s="96"/>
      <c r="Z55" s="218">
        <f t="shared" si="57"/>
        <v>0</v>
      </c>
      <c r="AA55" s="96"/>
      <c r="AB55" s="218">
        <f t="shared" si="46"/>
        <v>0</v>
      </c>
      <c r="AC55" s="96"/>
      <c r="AD55" s="218">
        <f t="shared" si="47"/>
        <v>0</v>
      </c>
      <c r="AE55" s="210"/>
      <c r="AF55" s="220">
        <f t="shared" si="58"/>
        <v>0</v>
      </c>
      <c r="AG55" s="221">
        <f t="shared" si="59"/>
        <v>0</v>
      </c>
    </row>
    <row r="56" spans="1:33" s="12" customFormat="1" ht="21" customHeight="1" x14ac:dyDescent="0.2">
      <c r="A56" s="11" t="str">
        <f>IF(D56="","",MAX($A$49:$A55)+1)</f>
        <v/>
      </c>
      <c r="B56" s="91"/>
      <c r="C56" s="92"/>
      <c r="D56" s="88"/>
      <c r="E56" s="215" t="str">
        <f t="shared" si="48"/>
        <v/>
      </c>
      <c r="F56" s="98"/>
      <c r="G56" s="200" t="s">
        <v>2</v>
      </c>
      <c r="H56" s="98"/>
      <c r="I56" s="204" t="s">
        <v>4</v>
      </c>
      <c r="J56" s="205" t="str">
        <f t="shared" si="49"/>
        <v/>
      </c>
      <c r="K56" s="96"/>
      <c r="L56" s="218">
        <f t="shared" si="50"/>
        <v>0</v>
      </c>
      <c r="M56" s="96"/>
      <c r="N56" s="218">
        <f t="shared" si="51"/>
        <v>0</v>
      </c>
      <c r="O56" s="96"/>
      <c r="P56" s="218">
        <f t="shared" si="52"/>
        <v>0</v>
      </c>
      <c r="Q56" s="96"/>
      <c r="R56" s="218">
        <f t="shared" si="53"/>
        <v>0</v>
      </c>
      <c r="S56" s="96"/>
      <c r="T56" s="218">
        <f t="shared" si="54"/>
        <v>0</v>
      </c>
      <c r="U56" s="96"/>
      <c r="V56" s="218">
        <f t="shared" si="55"/>
        <v>0</v>
      </c>
      <c r="W56" s="96"/>
      <c r="X56" s="218">
        <f t="shared" si="56"/>
        <v>0</v>
      </c>
      <c r="Y56" s="96"/>
      <c r="Z56" s="218">
        <f t="shared" si="57"/>
        <v>0</v>
      </c>
      <c r="AA56" s="96"/>
      <c r="AB56" s="218">
        <f t="shared" si="46"/>
        <v>0</v>
      </c>
      <c r="AC56" s="96"/>
      <c r="AD56" s="218">
        <f t="shared" si="47"/>
        <v>0</v>
      </c>
      <c r="AE56" s="210"/>
      <c r="AF56" s="220">
        <f t="shared" si="58"/>
        <v>0</v>
      </c>
      <c r="AG56" s="221">
        <f t="shared" si="59"/>
        <v>0</v>
      </c>
    </row>
    <row r="57" spans="1:33" s="12" customFormat="1" ht="21" customHeight="1" x14ac:dyDescent="0.2">
      <c r="A57" s="11" t="str">
        <f>IF(D57="","",MAX($A$49:$A56)+1)</f>
        <v/>
      </c>
      <c r="B57" s="91"/>
      <c r="C57" s="92"/>
      <c r="D57" s="88"/>
      <c r="E57" s="215" t="str">
        <f t="shared" si="48"/>
        <v/>
      </c>
      <c r="F57" s="98"/>
      <c r="G57" s="200" t="s">
        <v>2</v>
      </c>
      <c r="H57" s="98"/>
      <c r="I57" s="204" t="s">
        <v>4</v>
      </c>
      <c r="J57" s="205" t="str">
        <f t="shared" si="49"/>
        <v/>
      </c>
      <c r="K57" s="96"/>
      <c r="L57" s="218">
        <f t="shared" si="50"/>
        <v>0</v>
      </c>
      <c r="M57" s="96"/>
      <c r="N57" s="218">
        <f t="shared" si="51"/>
        <v>0</v>
      </c>
      <c r="O57" s="96"/>
      <c r="P57" s="218">
        <f t="shared" si="52"/>
        <v>0</v>
      </c>
      <c r="Q57" s="96"/>
      <c r="R57" s="218">
        <f t="shared" si="53"/>
        <v>0</v>
      </c>
      <c r="S57" s="96"/>
      <c r="T57" s="218">
        <f t="shared" si="54"/>
        <v>0</v>
      </c>
      <c r="U57" s="96"/>
      <c r="V57" s="218">
        <f t="shared" si="55"/>
        <v>0</v>
      </c>
      <c r="W57" s="96"/>
      <c r="X57" s="218">
        <f t="shared" si="56"/>
        <v>0</v>
      </c>
      <c r="Y57" s="96"/>
      <c r="Z57" s="218">
        <f t="shared" si="57"/>
        <v>0</v>
      </c>
      <c r="AA57" s="96"/>
      <c r="AB57" s="218">
        <f t="shared" si="46"/>
        <v>0</v>
      </c>
      <c r="AC57" s="96"/>
      <c r="AD57" s="218">
        <f t="shared" si="47"/>
        <v>0</v>
      </c>
      <c r="AE57" s="210"/>
      <c r="AF57" s="220">
        <f t="shared" si="58"/>
        <v>0</v>
      </c>
      <c r="AG57" s="221">
        <f t="shared" si="59"/>
        <v>0</v>
      </c>
    </row>
    <row r="58" spans="1:33" s="12" customFormat="1" ht="21" customHeight="1" x14ac:dyDescent="0.2">
      <c r="A58" s="11" t="str">
        <f>IF(D58="","",MAX($A$49:$A57)+1)</f>
        <v/>
      </c>
      <c r="B58" s="91"/>
      <c r="C58" s="92"/>
      <c r="D58" s="88"/>
      <c r="E58" s="215" t="str">
        <f t="shared" si="48"/>
        <v/>
      </c>
      <c r="F58" s="98"/>
      <c r="G58" s="200" t="s">
        <v>2</v>
      </c>
      <c r="H58" s="98"/>
      <c r="I58" s="204" t="s">
        <v>4</v>
      </c>
      <c r="J58" s="205" t="str">
        <f>IF(AND(F58&lt;&gt;"",H58&lt;&gt;""),ROUNDDOWN(F58*H58/1000000,2),"")</f>
        <v/>
      </c>
      <c r="K58" s="96"/>
      <c r="L58" s="218">
        <f t="shared" si="50"/>
        <v>0</v>
      </c>
      <c r="M58" s="96"/>
      <c r="N58" s="218">
        <f t="shared" si="51"/>
        <v>0</v>
      </c>
      <c r="O58" s="96"/>
      <c r="P58" s="218">
        <f t="shared" si="52"/>
        <v>0</v>
      </c>
      <c r="Q58" s="96"/>
      <c r="R58" s="218">
        <f t="shared" si="53"/>
        <v>0</v>
      </c>
      <c r="S58" s="96"/>
      <c r="T58" s="218">
        <f t="shared" si="54"/>
        <v>0</v>
      </c>
      <c r="U58" s="96"/>
      <c r="V58" s="218">
        <f t="shared" si="55"/>
        <v>0</v>
      </c>
      <c r="W58" s="96"/>
      <c r="X58" s="218">
        <f t="shared" si="56"/>
        <v>0</v>
      </c>
      <c r="Y58" s="96"/>
      <c r="Z58" s="218">
        <f t="shared" si="57"/>
        <v>0</v>
      </c>
      <c r="AA58" s="96"/>
      <c r="AB58" s="218">
        <f t="shared" si="46"/>
        <v>0</v>
      </c>
      <c r="AC58" s="96"/>
      <c r="AD58" s="218">
        <f t="shared" si="47"/>
        <v>0</v>
      </c>
      <c r="AE58" s="210"/>
      <c r="AF58" s="220">
        <f t="shared" si="58"/>
        <v>0</v>
      </c>
      <c r="AG58" s="221">
        <f t="shared" si="59"/>
        <v>0</v>
      </c>
    </row>
    <row r="59" spans="1:33" s="12" customFormat="1" ht="21" customHeight="1" x14ac:dyDescent="0.2">
      <c r="A59" s="11" t="str">
        <f>IF(D59="","",MAX($A$49:$A58)+1)</f>
        <v/>
      </c>
      <c r="B59" s="91"/>
      <c r="C59" s="92"/>
      <c r="D59" s="88"/>
      <c r="E59" s="215" t="str">
        <f t="shared" si="48"/>
        <v/>
      </c>
      <c r="F59" s="98"/>
      <c r="G59" s="200" t="s">
        <v>2</v>
      </c>
      <c r="H59" s="98"/>
      <c r="I59" s="204" t="s">
        <v>4</v>
      </c>
      <c r="J59" s="205" t="str">
        <f t="shared" si="49"/>
        <v/>
      </c>
      <c r="K59" s="96"/>
      <c r="L59" s="218">
        <f t="shared" si="50"/>
        <v>0</v>
      </c>
      <c r="M59" s="96"/>
      <c r="N59" s="218">
        <f t="shared" si="51"/>
        <v>0</v>
      </c>
      <c r="O59" s="96"/>
      <c r="P59" s="218">
        <f t="shared" si="52"/>
        <v>0</v>
      </c>
      <c r="Q59" s="96"/>
      <c r="R59" s="218">
        <f t="shared" si="53"/>
        <v>0</v>
      </c>
      <c r="S59" s="96"/>
      <c r="T59" s="218">
        <f t="shared" si="54"/>
        <v>0</v>
      </c>
      <c r="U59" s="96"/>
      <c r="V59" s="218">
        <f t="shared" si="55"/>
        <v>0</v>
      </c>
      <c r="W59" s="96"/>
      <c r="X59" s="218">
        <f t="shared" si="56"/>
        <v>0</v>
      </c>
      <c r="Y59" s="96"/>
      <c r="Z59" s="218">
        <f t="shared" si="57"/>
        <v>0</v>
      </c>
      <c r="AA59" s="96"/>
      <c r="AB59" s="218">
        <f t="shared" si="46"/>
        <v>0</v>
      </c>
      <c r="AC59" s="96"/>
      <c r="AD59" s="218">
        <f t="shared" si="47"/>
        <v>0</v>
      </c>
      <c r="AE59" s="210"/>
      <c r="AF59" s="220">
        <f t="shared" si="58"/>
        <v>0</v>
      </c>
      <c r="AG59" s="221">
        <f t="shared" si="59"/>
        <v>0</v>
      </c>
    </row>
    <row r="60" spans="1:33" s="12" customFormat="1" ht="21" customHeight="1" x14ac:dyDescent="0.2">
      <c r="A60" s="11" t="str">
        <f>IF(D60="","",MAX($A$49:$A59)+1)</f>
        <v/>
      </c>
      <c r="B60" s="91"/>
      <c r="C60" s="92"/>
      <c r="D60" s="88"/>
      <c r="E60" s="215" t="str">
        <f t="shared" si="48"/>
        <v/>
      </c>
      <c r="F60" s="98"/>
      <c r="G60" s="200" t="s">
        <v>2</v>
      </c>
      <c r="H60" s="98"/>
      <c r="I60" s="204" t="s">
        <v>4</v>
      </c>
      <c r="J60" s="205" t="str">
        <f t="shared" si="49"/>
        <v/>
      </c>
      <c r="K60" s="96"/>
      <c r="L60" s="218">
        <f t="shared" si="50"/>
        <v>0</v>
      </c>
      <c r="M60" s="96"/>
      <c r="N60" s="218">
        <f t="shared" si="51"/>
        <v>0</v>
      </c>
      <c r="O60" s="96"/>
      <c r="P60" s="218">
        <f t="shared" si="52"/>
        <v>0</v>
      </c>
      <c r="Q60" s="96"/>
      <c r="R60" s="218">
        <f t="shared" si="53"/>
        <v>0</v>
      </c>
      <c r="S60" s="96"/>
      <c r="T60" s="218">
        <f t="shared" si="54"/>
        <v>0</v>
      </c>
      <c r="U60" s="96"/>
      <c r="V60" s="218">
        <f t="shared" si="55"/>
        <v>0</v>
      </c>
      <c r="W60" s="96"/>
      <c r="X60" s="218">
        <f t="shared" si="56"/>
        <v>0</v>
      </c>
      <c r="Y60" s="96"/>
      <c r="Z60" s="218">
        <f t="shared" si="57"/>
        <v>0</v>
      </c>
      <c r="AA60" s="96"/>
      <c r="AB60" s="218">
        <f t="shared" si="46"/>
        <v>0</v>
      </c>
      <c r="AC60" s="96"/>
      <c r="AD60" s="218">
        <f t="shared" si="47"/>
        <v>0</v>
      </c>
      <c r="AE60" s="210"/>
      <c r="AF60" s="220">
        <f t="shared" si="58"/>
        <v>0</v>
      </c>
      <c r="AG60" s="221">
        <f t="shared" si="59"/>
        <v>0</v>
      </c>
    </row>
    <row r="61" spans="1:33" s="12" customFormat="1" ht="21" customHeight="1" x14ac:dyDescent="0.2">
      <c r="A61" s="11" t="str">
        <f>IF(D61="","",MAX($A$49:$A60)+1)</f>
        <v/>
      </c>
      <c r="B61" s="91"/>
      <c r="C61" s="92"/>
      <c r="D61" s="88"/>
      <c r="E61" s="215" t="str">
        <f t="shared" si="48"/>
        <v/>
      </c>
      <c r="F61" s="98"/>
      <c r="G61" s="200" t="s">
        <v>2</v>
      </c>
      <c r="H61" s="98"/>
      <c r="I61" s="204" t="s">
        <v>4</v>
      </c>
      <c r="J61" s="205" t="str">
        <f t="shared" si="49"/>
        <v/>
      </c>
      <c r="K61" s="96"/>
      <c r="L61" s="218">
        <f t="shared" si="50"/>
        <v>0</v>
      </c>
      <c r="M61" s="96"/>
      <c r="N61" s="218">
        <f t="shared" si="51"/>
        <v>0</v>
      </c>
      <c r="O61" s="96"/>
      <c r="P61" s="218">
        <f t="shared" si="52"/>
        <v>0</v>
      </c>
      <c r="Q61" s="96"/>
      <c r="R61" s="218">
        <f t="shared" si="53"/>
        <v>0</v>
      </c>
      <c r="S61" s="96"/>
      <c r="T61" s="218">
        <f t="shared" si="54"/>
        <v>0</v>
      </c>
      <c r="U61" s="96"/>
      <c r="V61" s="218">
        <f t="shared" si="55"/>
        <v>0</v>
      </c>
      <c r="W61" s="96"/>
      <c r="X61" s="218">
        <f t="shared" si="56"/>
        <v>0</v>
      </c>
      <c r="Y61" s="96"/>
      <c r="Z61" s="218">
        <f t="shared" si="57"/>
        <v>0</v>
      </c>
      <c r="AA61" s="96"/>
      <c r="AB61" s="218">
        <f t="shared" si="46"/>
        <v>0</v>
      </c>
      <c r="AC61" s="96"/>
      <c r="AD61" s="218">
        <f t="shared" si="47"/>
        <v>0</v>
      </c>
      <c r="AE61" s="210"/>
      <c r="AF61" s="220">
        <f t="shared" si="58"/>
        <v>0</v>
      </c>
      <c r="AG61" s="221">
        <f t="shared" si="59"/>
        <v>0</v>
      </c>
    </row>
    <row r="62" spans="1:33" s="12" customFormat="1" ht="21" customHeight="1" x14ac:dyDescent="0.2">
      <c r="A62" s="11" t="str">
        <f>IF(D62="","",MAX($A$49:$A61)+1)</f>
        <v/>
      </c>
      <c r="B62" s="91"/>
      <c r="C62" s="92"/>
      <c r="D62" s="88"/>
      <c r="E62" s="215" t="str">
        <f t="shared" si="48"/>
        <v/>
      </c>
      <c r="F62" s="98"/>
      <c r="G62" s="200" t="s">
        <v>2</v>
      </c>
      <c r="H62" s="98"/>
      <c r="I62" s="204" t="s">
        <v>4</v>
      </c>
      <c r="J62" s="205" t="str">
        <f>IF(AND(F62&lt;&gt;"",H62&lt;&gt;""),ROUNDDOWN(F62*H62/1000000,2),"")</f>
        <v/>
      </c>
      <c r="K62" s="96"/>
      <c r="L62" s="218">
        <f t="shared" si="50"/>
        <v>0</v>
      </c>
      <c r="M62" s="96"/>
      <c r="N62" s="218">
        <f t="shared" si="51"/>
        <v>0</v>
      </c>
      <c r="O62" s="96"/>
      <c r="P62" s="218">
        <f t="shared" si="52"/>
        <v>0</v>
      </c>
      <c r="Q62" s="96"/>
      <c r="R62" s="218">
        <f t="shared" si="53"/>
        <v>0</v>
      </c>
      <c r="S62" s="96"/>
      <c r="T62" s="218">
        <f t="shared" si="54"/>
        <v>0</v>
      </c>
      <c r="U62" s="96"/>
      <c r="V62" s="218">
        <f t="shared" si="55"/>
        <v>0</v>
      </c>
      <c r="W62" s="96"/>
      <c r="X62" s="218">
        <f t="shared" si="56"/>
        <v>0</v>
      </c>
      <c r="Y62" s="96"/>
      <c r="Z62" s="218">
        <f t="shared" si="57"/>
        <v>0</v>
      </c>
      <c r="AA62" s="96"/>
      <c r="AB62" s="218">
        <f t="shared" si="46"/>
        <v>0</v>
      </c>
      <c r="AC62" s="96"/>
      <c r="AD62" s="218">
        <f t="shared" si="47"/>
        <v>0</v>
      </c>
      <c r="AE62" s="210"/>
      <c r="AF62" s="220">
        <f t="shared" si="58"/>
        <v>0</v>
      </c>
      <c r="AG62" s="221">
        <f t="shared" si="59"/>
        <v>0</v>
      </c>
    </row>
    <row r="63" spans="1:33" s="12" customFormat="1" ht="21" customHeight="1" x14ac:dyDescent="0.2">
      <c r="A63" s="11" t="str">
        <f>IF(D63="","",MAX($A$49:$A62)+1)</f>
        <v/>
      </c>
      <c r="B63" s="91"/>
      <c r="C63" s="92"/>
      <c r="D63" s="88"/>
      <c r="E63" s="215" t="str">
        <f t="shared" si="48"/>
        <v/>
      </c>
      <c r="F63" s="98"/>
      <c r="G63" s="200" t="s">
        <v>2</v>
      </c>
      <c r="H63" s="98"/>
      <c r="I63" s="204" t="s">
        <v>4</v>
      </c>
      <c r="J63" s="205" t="str">
        <f t="shared" si="49"/>
        <v/>
      </c>
      <c r="K63" s="96"/>
      <c r="L63" s="218">
        <f t="shared" si="50"/>
        <v>0</v>
      </c>
      <c r="M63" s="96"/>
      <c r="N63" s="218">
        <f t="shared" si="51"/>
        <v>0</v>
      </c>
      <c r="O63" s="96"/>
      <c r="P63" s="218">
        <f t="shared" si="52"/>
        <v>0</v>
      </c>
      <c r="Q63" s="96"/>
      <c r="R63" s="218">
        <f t="shared" si="53"/>
        <v>0</v>
      </c>
      <c r="S63" s="96"/>
      <c r="T63" s="218">
        <f t="shared" si="54"/>
        <v>0</v>
      </c>
      <c r="U63" s="96"/>
      <c r="V63" s="218">
        <f t="shared" si="55"/>
        <v>0</v>
      </c>
      <c r="W63" s="96"/>
      <c r="X63" s="218">
        <f t="shared" si="56"/>
        <v>0</v>
      </c>
      <c r="Y63" s="96"/>
      <c r="Z63" s="218">
        <f t="shared" si="57"/>
        <v>0</v>
      </c>
      <c r="AA63" s="96"/>
      <c r="AB63" s="218">
        <f t="shared" si="46"/>
        <v>0</v>
      </c>
      <c r="AC63" s="96"/>
      <c r="AD63" s="218">
        <f t="shared" si="47"/>
        <v>0</v>
      </c>
      <c r="AE63" s="210"/>
      <c r="AF63" s="220">
        <f t="shared" si="58"/>
        <v>0</v>
      </c>
      <c r="AG63" s="221">
        <f t="shared" si="59"/>
        <v>0</v>
      </c>
    </row>
    <row r="64" spans="1:33" s="12" customFormat="1" ht="21" customHeight="1" x14ac:dyDescent="0.2">
      <c r="A64" s="11" t="str">
        <f>IF(D64="","",MAX($A$49:$A63)+1)</f>
        <v/>
      </c>
      <c r="B64" s="91"/>
      <c r="C64" s="92"/>
      <c r="D64" s="88"/>
      <c r="E64" s="215" t="str">
        <f t="shared" si="48"/>
        <v/>
      </c>
      <c r="F64" s="98"/>
      <c r="G64" s="200" t="s">
        <v>2</v>
      </c>
      <c r="H64" s="98"/>
      <c r="I64" s="204" t="s">
        <v>4</v>
      </c>
      <c r="J64" s="205" t="str">
        <f t="shared" si="49"/>
        <v/>
      </c>
      <c r="K64" s="96"/>
      <c r="L64" s="218">
        <f t="shared" si="50"/>
        <v>0</v>
      </c>
      <c r="M64" s="96"/>
      <c r="N64" s="218">
        <f t="shared" si="51"/>
        <v>0</v>
      </c>
      <c r="O64" s="96"/>
      <c r="P64" s="218">
        <f t="shared" si="52"/>
        <v>0</v>
      </c>
      <c r="Q64" s="96"/>
      <c r="R64" s="218">
        <f t="shared" si="53"/>
        <v>0</v>
      </c>
      <c r="S64" s="96"/>
      <c r="T64" s="218">
        <f t="shared" si="54"/>
        <v>0</v>
      </c>
      <c r="U64" s="96"/>
      <c r="V64" s="218">
        <f t="shared" si="55"/>
        <v>0</v>
      </c>
      <c r="W64" s="96"/>
      <c r="X64" s="218">
        <f t="shared" si="56"/>
        <v>0</v>
      </c>
      <c r="Y64" s="96"/>
      <c r="Z64" s="218">
        <f t="shared" si="57"/>
        <v>0</v>
      </c>
      <c r="AA64" s="96"/>
      <c r="AB64" s="218">
        <f t="shared" si="46"/>
        <v>0</v>
      </c>
      <c r="AC64" s="96"/>
      <c r="AD64" s="218">
        <f t="shared" si="47"/>
        <v>0</v>
      </c>
      <c r="AE64" s="210"/>
      <c r="AF64" s="220">
        <f t="shared" si="58"/>
        <v>0</v>
      </c>
      <c r="AG64" s="221">
        <f t="shared" si="59"/>
        <v>0</v>
      </c>
    </row>
    <row r="65" spans="1:33" s="12" customFormat="1" ht="21" customHeight="1" thickBot="1" x14ac:dyDescent="0.25">
      <c r="A65" s="11" t="str">
        <f>IF(D65="","",MAX($A$49:$A64)+1)</f>
        <v/>
      </c>
      <c r="B65" s="93"/>
      <c r="C65" s="94"/>
      <c r="D65" s="89"/>
      <c r="E65" s="216" t="str">
        <f t="shared" si="48"/>
        <v/>
      </c>
      <c r="F65" s="100"/>
      <c r="G65" s="201" t="s">
        <v>2</v>
      </c>
      <c r="H65" s="102"/>
      <c r="I65" s="206" t="s">
        <v>4</v>
      </c>
      <c r="J65" s="207" t="str">
        <f>IF(AND(F65&lt;&gt;"",H65&lt;&gt;""),ROUNDDOWN(F65*H65/1000000,2),"")</f>
        <v/>
      </c>
      <c r="K65" s="97"/>
      <c r="L65" s="219">
        <f t="shared" si="50"/>
        <v>0</v>
      </c>
      <c r="M65" s="97"/>
      <c r="N65" s="219">
        <f t="shared" si="51"/>
        <v>0</v>
      </c>
      <c r="O65" s="97"/>
      <c r="P65" s="219">
        <f t="shared" si="52"/>
        <v>0</v>
      </c>
      <c r="Q65" s="97"/>
      <c r="R65" s="219">
        <f t="shared" si="53"/>
        <v>0</v>
      </c>
      <c r="S65" s="97"/>
      <c r="T65" s="219">
        <f t="shared" si="54"/>
        <v>0</v>
      </c>
      <c r="U65" s="97"/>
      <c r="V65" s="219">
        <f t="shared" si="55"/>
        <v>0</v>
      </c>
      <c r="W65" s="97"/>
      <c r="X65" s="219">
        <f t="shared" si="56"/>
        <v>0</v>
      </c>
      <c r="Y65" s="97"/>
      <c r="Z65" s="219">
        <f t="shared" si="57"/>
        <v>0</v>
      </c>
      <c r="AA65" s="97"/>
      <c r="AB65" s="219">
        <f t="shared" si="46"/>
        <v>0</v>
      </c>
      <c r="AC65" s="97"/>
      <c r="AD65" s="219">
        <f t="shared" si="47"/>
        <v>0</v>
      </c>
      <c r="AE65" s="210"/>
      <c r="AF65" s="222">
        <f t="shared" si="58"/>
        <v>0</v>
      </c>
      <c r="AG65" s="223">
        <f t="shared" si="59"/>
        <v>0</v>
      </c>
    </row>
    <row r="66" spans="1:33" s="11" customFormat="1" ht="21" customHeight="1" thickTop="1" x14ac:dyDescent="0.2">
      <c r="B66" s="604" t="s">
        <v>6</v>
      </c>
      <c r="C66" s="604"/>
      <c r="D66" s="604"/>
      <c r="E66" s="604"/>
      <c r="F66" s="604"/>
      <c r="G66" s="604"/>
      <c r="H66" s="604"/>
      <c r="I66" s="604"/>
      <c r="J66" s="604"/>
      <c r="K66" s="82">
        <f t="shared" ref="K66:AD66" si="60">SUM(K50:K65)</f>
        <v>0</v>
      </c>
      <c r="L66" s="84">
        <f t="shared" si="60"/>
        <v>0</v>
      </c>
      <c r="M66" s="82">
        <f t="shared" si="60"/>
        <v>0</v>
      </c>
      <c r="N66" s="84">
        <f t="shared" si="60"/>
        <v>0</v>
      </c>
      <c r="O66" s="82">
        <f t="shared" si="60"/>
        <v>0</v>
      </c>
      <c r="P66" s="84">
        <f t="shared" si="60"/>
        <v>0</v>
      </c>
      <c r="Q66" s="82">
        <f t="shared" si="60"/>
        <v>0</v>
      </c>
      <c r="R66" s="84">
        <f t="shared" si="60"/>
        <v>0</v>
      </c>
      <c r="S66" s="82">
        <f t="shared" si="60"/>
        <v>0</v>
      </c>
      <c r="T66" s="84">
        <f t="shared" si="60"/>
        <v>0</v>
      </c>
      <c r="U66" s="82">
        <f t="shared" si="60"/>
        <v>0</v>
      </c>
      <c r="V66" s="84">
        <f t="shared" si="60"/>
        <v>0</v>
      </c>
      <c r="W66" s="82">
        <f t="shared" si="60"/>
        <v>0</v>
      </c>
      <c r="X66" s="84">
        <f t="shared" si="60"/>
        <v>0</v>
      </c>
      <c r="Y66" s="82">
        <f t="shared" si="60"/>
        <v>0</v>
      </c>
      <c r="Z66" s="84">
        <f t="shared" si="60"/>
        <v>0</v>
      </c>
      <c r="AA66" s="82">
        <f t="shared" si="60"/>
        <v>0</v>
      </c>
      <c r="AB66" s="84">
        <f t="shared" si="60"/>
        <v>0</v>
      </c>
      <c r="AC66" s="82">
        <f t="shared" si="60"/>
        <v>0</v>
      </c>
      <c r="AD66" s="84">
        <f t="shared" si="60"/>
        <v>0</v>
      </c>
      <c r="AE66" s="37"/>
      <c r="AF66" s="85">
        <f>SUM(AF50:AF65)</f>
        <v>0</v>
      </c>
      <c r="AG66" s="104">
        <f>SUM(AG50:AG65)</f>
        <v>0</v>
      </c>
    </row>
    <row r="67" spans="1:33" s="11" customFormat="1" ht="19.5" customHeight="1" x14ac:dyDescent="0.2">
      <c r="B67" s="108" t="s">
        <v>57</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615" t="s">
        <v>31</v>
      </c>
      <c r="C68" s="615"/>
      <c r="D68" s="615"/>
      <c r="E68" s="615"/>
      <c r="F68" s="615"/>
      <c r="G68" s="615"/>
      <c r="H68" s="615"/>
      <c r="I68" s="615"/>
      <c r="J68" s="162" t="s">
        <v>32</v>
      </c>
      <c r="K68" s="245" t="s">
        <v>36</v>
      </c>
      <c r="L68" s="246" t="s">
        <v>58</v>
      </c>
      <c r="M68" s="245" t="s">
        <v>36</v>
      </c>
      <c r="N68" s="246" t="s">
        <v>58</v>
      </c>
      <c r="O68" s="245" t="s">
        <v>36</v>
      </c>
      <c r="P68" s="246" t="s">
        <v>58</v>
      </c>
      <c r="Q68" s="245" t="s">
        <v>36</v>
      </c>
      <c r="R68" s="246" t="s">
        <v>58</v>
      </c>
      <c r="S68" s="245" t="s">
        <v>36</v>
      </c>
      <c r="T68" s="246" t="s">
        <v>58</v>
      </c>
      <c r="U68" s="245" t="s">
        <v>36</v>
      </c>
      <c r="V68" s="246" t="s">
        <v>58</v>
      </c>
      <c r="W68" s="245" t="s">
        <v>36</v>
      </c>
      <c r="X68" s="246" t="s">
        <v>58</v>
      </c>
      <c r="Y68" s="245" t="s">
        <v>36</v>
      </c>
      <c r="Z68" s="246" t="s">
        <v>58</v>
      </c>
      <c r="AA68" s="245" t="s">
        <v>36</v>
      </c>
      <c r="AB68" s="246" t="s">
        <v>58</v>
      </c>
      <c r="AC68" s="245" t="s">
        <v>36</v>
      </c>
      <c r="AD68" s="246" t="s">
        <v>58</v>
      </c>
      <c r="AE68" s="379"/>
      <c r="AF68" s="616" t="s">
        <v>43</v>
      </c>
      <c r="AG68" s="616"/>
    </row>
    <row r="69" spans="1:33" s="11" customFormat="1" ht="20" customHeight="1" thickTop="1" x14ac:dyDescent="0.2">
      <c r="B69" s="617" t="s">
        <v>196</v>
      </c>
      <c r="C69" s="617"/>
      <c r="D69" s="617"/>
      <c r="E69" s="617"/>
      <c r="F69" s="617"/>
      <c r="G69" s="617"/>
      <c r="H69" s="617"/>
      <c r="I69" s="617"/>
      <c r="J69" s="161">
        <v>50000</v>
      </c>
      <c r="K69" s="380">
        <f>IF(OR(L45="",L66=""),"",SUM(SUMIF($E$20:$E$44,$B$69,L20:L44),SUMIF($E$50:$E$65,$B$69,L50:L65)))</f>
        <v>0</v>
      </c>
      <c r="L69" s="381">
        <f>IF(K69="","",$J$69*K69)</f>
        <v>0</v>
      </c>
      <c r="M69" s="380">
        <f>IF(OR(N45="",N66=""),"",SUM(SUMIF($E$20:$E$44,$B$69,N20:N44),SUMIF($E$50:$E$65,$B$69,N50:N65)))</f>
        <v>0</v>
      </c>
      <c r="N69" s="381">
        <f>IF(M69="","",$J$69*M69)</f>
        <v>0</v>
      </c>
      <c r="O69" s="380">
        <f>IF(OR(P45="",P66=""),"",SUM(SUMIF($E$20:$E$44,$B$69,P20:P44),SUMIF($E$50:$E$65,$B$69,P50:P65)))</f>
        <v>0</v>
      </c>
      <c r="P69" s="381">
        <f>IF(O69="","",$J$69*O69)</f>
        <v>0</v>
      </c>
      <c r="Q69" s="380">
        <f>IF(OR(R45="",R66=""),"",SUM(SUMIF($E$20:$E$44,$B$69,R20:R44),SUMIF($E$50:$E$65,$B$69,R50:R65)))</f>
        <v>0</v>
      </c>
      <c r="R69" s="381">
        <f>IF(Q69="","",$J$69*Q69)</f>
        <v>0</v>
      </c>
      <c r="S69" s="380">
        <f>IF(OR(T45="",T66=""),"",SUM(SUMIF($E$20:$E$44,$B$69,T20:T44),SUMIF($E$50:$E$65,$B$69,T50:T65)))</f>
        <v>0</v>
      </c>
      <c r="T69" s="381">
        <f>IF(S69="","",$J$69*S69)</f>
        <v>0</v>
      </c>
      <c r="U69" s="380">
        <f>IF(OR(V45="",V66=""),"",SUM(SUMIF($E$20:$E$44,$B$69,V20:V44),SUMIF($E$50:$E$65,$B$69,V50:V65)))</f>
        <v>0</v>
      </c>
      <c r="V69" s="381">
        <f>IF(U69="","",$J$69*U69)</f>
        <v>0</v>
      </c>
      <c r="W69" s="380">
        <f>IF(OR(X45="",X66=""),"",SUM(SUMIF($E$20:$E$44,$B$69,X20:X44),SUMIF($E$50:$E$65,$B$69,X50:X65)))</f>
        <v>0</v>
      </c>
      <c r="X69" s="381">
        <f>IF(W69="","",$J$69*W69)</f>
        <v>0</v>
      </c>
      <c r="Y69" s="380">
        <f>IF(OR(Z45="",Z66=""),"",SUM(SUMIF($E$20:$E$44,$B$69,Z20:Z44),SUMIF($E$50:$E$65,$B$69,Z50:Z65)))</f>
        <v>0</v>
      </c>
      <c r="Z69" s="381">
        <f>IF(Y69="","",$J$69*Y69)</f>
        <v>0</v>
      </c>
      <c r="AA69" s="380">
        <f>IF(OR(AB45="",AB66=""),"",SUM(SUMIF($E$20:$E$44,$B$69,AB20:AB44),SUMIF($E$50:$E$65,$B$69,AB50:AB65)))</f>
        <v>0</v>
      </c>
      <c r="AB69" s="381">
        <f>IF(AA69="","",$J$69*AA69)</f>
        <v>0</v>
      </c>
      <c r="AC69" s="380">
        <f>IF(OR(AD45="",AD66=""),"",SUM(SUMIF($E$20:$E$44,$B$69,AD20:AD44),SUMIF($E$50:$E$65,$B$69,AD50:AD65)))</f>
        <v>0</v>
      </c>
      <c r="AD69" s="381">
        <f>IF(AC69="","",$J$69*AC69)</f>
        <v>0</v>
      </c>
      <c r="AE69" s="382"/>
      <c r="AF69" s="383" t="s">
        <v>196</v>
      </c>
      <c r="AG69" s="384">
        <f>SUM(K69*$K$8,M69*$M$8,O69*$O$8,Q69*$Q$8,S69*$S$8,U69*$U$8,W69*$W$8,Y69*$Y$8,AA69*$AA$8,AC69*$AC$8)</f>
        <v>0</v>
      </c>
    </row>
    <row r="70" spans="1:33" s="11" customFormat="1" ht="20" customHeight="1" x14ac:dyDescent="0.2">
      <c r="B70" s="618" t="s">
        <v>33</v>
      </c>
      <c r="C70" s="618"/>
      <c r="D70" s="618"/>
      <c r="E70" s="618"/>
      <c r="F70" s="618"/>
      <c r="G70" s="618"/>
      <c r="H70" s="618"/>
      <c r="I70" s="618"/>
      <c r="J70" s="160">
        <v>40000</v>
      </c>
      <c r="K70" s="385">
        <f>IF(OR(L45="",L66=""),"",SUM(SUMIF($E$20:$E$44,$B$70,L20:L44),SUMIF($E$50:$E$65,$B$70,L50:L65)))</f>
        <v>0</v>
      </c>
      <c r="L70" s="386">
        <f>IF(K70="","",$J$70*K70)</f>
        <v>0</v>
      </c>
      <c r="M70" s="385">
        <f>IF(OR(N45="",N66=""),"",SUM(SUMIF($E$20:$E$44,$B$70,N20:N44),SUMIF($E$50:$E$65,$B$70,N50:N65)))</f>
        <v>0</v>
      </c>
      <c r="N70" s="386">
        <f>IF(M70="","",$J$70*M70)</f>
        <v>0</v>
      </c>
      <c r="O70" s="385">
        <f>IF(OR(P45="",P66=""),"",SUM(SUMIF($E$20:$E$44,$B$70,P20:P44),SUMIF($E$50:$E$65,$B$70,P50:P65)))</f>
        <v>0</v>
      </c>
      <c r="P70" s="386">
        <f>IF(O70="","",$J$70*O70)</f>
        <v>0</v>
      </c>
      <c r="Q70" s="385">
        <f>IF(OR(R45="",R66=""),"",SUM(SUMIF($E$20:$E$44,$B$70,R20:R44),SUMIF($E$50:$E$65,$B$70,R50:R65)))</f>
        <v>0</v>
      </c>
      <c r="R70" s="386">
        <f>IF(Q70="","",$J$70*Q70)</f>
        <v>0</v>
      </c>
      <c r="S70" s="385">
        <f>IF(OR(T45="",T66=""),"",SUM(SUMIF($E$20:$E$44,$B$70,T20:T44),SUMIF($E$50:$E$65,$B$70,T50:T65)))</f>
        <v>0</v>
      </c>
      <c r="T70" s="386">
        <f>IF(S70="","",$J$70*S70)</f>
        <v>0</v>
      </c>
      <c r="U70" s="385">
        <f>IF(OR(V45="",V66=""),"",SUM(SUMIF($E$20:$E$44,$B$70,V20:V44),SUMIF($E$50:$E$65,$B$70,V50:V65)))</f>
        <v>0</v>
      </c>
      <c r="V70" s="386">
        <f>IF(U70="","",$J$70*U70)</f>
        <v>0</v>
      </c>
      <c r="W70" s="385">
        <f>IF(OR(X45="",X66=""),"",SUM(SUMIF($E$20:$E$44,$B$70,X20:X44),SUMIF($E$50:$E$65,$B$70,X50:X65)))</f>
        <v>0</v>
      </c>
      <c r="X70" s="386">
        <f>IF(W70="","",$J$70*W70)</f>
        <v>0</v>
      </c>
      <c r="Y70" s="385">
        <f>IF(OR(Z45="",Z66=""),"",SUM(SUMIF($E$20:$E$44,$B$70,Z20:Z44),SUMIF($E$50:$E$65,$B$70,Z50:Z65)))</f>
        <v>0</v>
      </c>
      <c r="Z70" s="386">
        <f>IF(Y70="","",$J$70*Y70)</f>
        <v>0</v>
      </c>
      <c r="AA70" s="385">
        <f>IF(OR(AB45="",AB66=""),"",SUM(SUMIF($E$20:$E$44,$B$70,AB20:AB44),SUMIF($E$50:$E$65,$B$70,AB50:AB65)))</f>
        <v>0</v>
      </c>
      <c r="AB70" s="386">
        <f>IF(AA70="","",$J$70*AA70)</f>
        <v>0</v>
      </c>
      <c r="AC70" s="385">
        <f>IF(OR(AD45="",AD66=""),"",SUM(SUMIF($E$20:$E$44,$B$70,AD20:AD44),SUMIF($E$50:$E$65,$B$70,AD50:AD65)))</f>
        <v>0</v>
      </c>
      <c r="AD70" s="386">
        <f>IF(AC70="","",$J$70*AC70)</f>
        <v>0</v>
      </c>
      <c r="AE70" s="382"/>
      <c r="AF70" s="387" t="s">
        <v>33</v>
      </c>
      <c r="AG70" s="388">
        <f>SUM(K70*$K$8,M70*$M$8,O70*$O$8,Q70*$Q$8,S70*$S$8,U70*$U$8,W70*$W$8,Y70*$Y$8,AA70*$AA$8,AC70*$AC$8)</f>
        <v>0</v>
      </c>
    </row>
    <row r="71" spans="1:33" s="11" customFormat="1" ht="20" customHeight="1" x14ac:dyDescent="0.2">
      <c r="B71" s="618" t="s">
        <v>34</v>
      </c>
      <c r="C71" s="618"/>
      <c r="D71" s="618"/>
      <c r="E71" s="618"/>
      <c r="F71" s="618"/>
      <c r="G71" s="618"/>
      <c r="H71" s="618"/>
      <c r="I71" s="618"/>
      <c r="J71" s="160">
        <v>30000</v>
      </c>
      <c r="K71" s="385">
        <f>IF(OR(L45="",L66=""),"",SUM(SUMIF($E$20:$E$44,$B$71,L20:L44),SUMIF($E$50:$E$65,$B$71,L50:L65)))</f>
        <v>0</v>
      </c>
      <c r="L71" s="386">
        <f>IF(K71="","",$J$71*K71)</f>
        <v>0</v>
      </c>
      <c r="M71" s="385">
        <f>IF(OR(N45="",N66=""),"",SUM(SUMIF($E$20:$E$44,$B$71,N20:N44),SUMIF($E$50:$E$65,$B$71,N50:N65)))</f>
        <v>0</v>
      </c>
      <c r="N71" s="386">
        <f>IF(M71="","",$J$71*M71)</f>
        <v>0</v>
      </c>
      <c r="O71" s="385">
        <f>IF(OR(P45="",P66=""),"",SUM(SUMIF($E$20:$E$44,$B$71,P20:P44),SUMIF($E$50:$E$65,$B$71,P50:P65)))</f>
        <v>0</v>
      </c>
      <c r="P71" s="386">
        <f>IF(O71="","",$J$71*O71)</f>
        <v>0</v>
      </c>
      <c r="Q71" s="385">
        <f>IF(OR(R45="",R66=""),"",SUM(SUMIF($E$20:$E$44,$B$71,R20:R44),SUMIF($E$50:$E$65,$B$71,R50:R65)))</f>
        <v>0</v>
      </c>
      <c r="R71" s="386">
        <f>IF(Q71="","",$J$71*Q71)</f>
        <v>0</v>
      </c>
      <c r="S71" s="385">
        <f>IF(OR(T45="",T66=""),"",SUM(SUMIF($E$20:$E$44,$B$71,T20:T44),SUMIF($E$50:$E$65,$B$71,T50:T65)))</f>
        <v>0</v>
      </c>
      <c r="T71" s="386">
        <f>IF(S71="","",$J$71*S71)</f>
        <v>0</v>
      </c>
      <c r="U71" s="385">
        <f>IF(OR(V45="",V66=""),"",SUM(SUMIF($E$20:$E$44,$B$71,V20:V44),SUMIF($E$50:$E$65,$B$71,V50:V65)))</f>
        <v>0</v>
      </c>
      <c r="V71" s="386">
        <f>IF(U71="","",$J$71*U71)</f>
        <v>0</v>
      </c>
      <c r="W71" s="385">
        <f>IF(OR(X45="",X66=""),"",SUM(SUMIF($E$20:$E$44,$B$71,X20:X44),SUMIF($E$50:$E$65,$B$71,X50:X65)))</f>
        <v>0</v>
      </c>
      <c r="X71" s="386">
        <f>IF(W71="","",$J$71*W71)</f>
        <v>0</v>
      </c>
      <c r="Y71" s="385">
        <f>IF(OR(Z45="",Z66=""),"",SUM(SUMIF($E$20:$E$44,$B$71,Z20:Z44),SUMIF($E$50:$E$65,$B$71,Z50:Z65)))</f>
        <v>0</v>
      </c>
      <c r="Z71" s="386">
        <f>IF(Y71="","",$J$71*Y71)</f>
        <v>0</v>
      </c>
      <c r="AA71" s="385">
        <f>IF(OR(AB45="",AB66=""),"",SUM(SUMIF($E$20:$E$44,$B$71,AB20:AB44),SUMIF($E$50:$E$65,$B$71,AB50:AB65)))</f>
        <v>0</v>
      </c>
      <c r="AB71" s="386">
        <f>IF(AA71="","",$J$71*AA71)</f>
        <v>0</v>
      </c>
      <c r="AC71" s="385">
        <f>IF(OR(AD45="",AD66=""),"",SUM(SUMIF($E$20:$E$44,$B$71,AD20:AD44),SUMIF($E$50:$E$65,$B$71,AD50:AD65)))</f>
        <v>0</v>
      </c>
      <c r="AD71" s="386">
        <f>IF(AC71="","",$J$71*AC71)</f>
        <v>0</v>
      </c>
      <c r="AE71" s="382"/>
      <c r="AF71" s="387" t="s">
        <v>34</v>
      </c>
      <c r="AG71" s="388">
        <f>SUM(K71*$K$8,M71*$M$8,O71*$O$8,Q71*$Q$8,S71*$S$8,U71*$U$8,W71*$W$8,Y71*$Y$8,AA71*$AA$8,AC71*$AC$8)</f>
        <v>0</v>
      </c>
    </row>
    <row r="72" spans="1:33" s="11" customFormat="1" ht="15" customHeight="1" x14ac:dyDescent="0.2">
      <c r="B72" s="38"/>
      <c r="C72" s="38"/>
      <c r="D72" s="38"/>
      <c r="E72" s="38"/>
      <c r="F72" s="38"/>
      <c r="G72" s="38"/>
      <c r="H72" s="38"/>
      <c r="I72" s="38"/>
      <c r="J72" s="38"/>
      <c r="K72" s="36"/>
      <c r="L72" s="36"/>
      <c r="M72" s="36"/>
      <c r="N72" s="36"/>
      <c r="O72" s="36"/>
      <c r="P72" s="36"/>
      <c r="Q72" s="36"/>
      <c r="R72" s="36"/>
      <c r="S72" s="36"/>
      <c r="T72" s="36"/>
      <c r="U72" s="36"/>
      <c r="V72" s="36"/>
      <c r="W72" s="36"/>
      <c r="X72" s="36"/>
      <c r="Y72" s="36"/>
      <c r="Z72" s="36"/>
      <c r="AA72" s="36"/>
      <c r="AB72" s="36"/>
      <c r="AC72" s="36"/>
      <c r="AD72" s="36"/>
      <c r="AE72" s="37"/>
      <c r="AF72" s="75"/>
      <c r="AG72" s="75"/>
    </row>
    <row r="73" spans="1:33" ht="23.25" customHeight="1" x14ac:dyDescent="0.25">
      <c r="B73" s="609" t="s">
        <v>0</v>
      </c>
      <c r="C73" s="609"/>
      <c r="D73" s="620" t="s">
        <v>67</v>
      </c>
      <c r="E73" s="621"/>
      <c r="F73" s="621"/>
      <c r="G73" s="621"/>
      <c r="H73" s="621"/>
      <c r="I73" s="621"/>
      <c r="J73" s="622"/>
      <c r="K73" s="74"/>
      <c r="L73" s="9"/>
      <c r="M73" s="9"/>
      <c r="N73" s="9"/>
      <c r="O73" s="9"/>
      <c r="P73" s="9"/>
      <c r="Q73" s="9"/>
      <c r="R73" s="9"/>
      <c r="S73" s="9"/>
      <c r="T73" s="9"/>
      <c r="U73" s="9"/>
      <c r="V73" s="9"/>
      <c r="W73" s="9"/>
      <c r="X73" s="9"/>
      <c r="Y73" s="9"/>
      <c r="Z73" s="9"/>
      <c r="AA73" s="9"/>
      <c r="AB73" s="9"/>
      <c r="AC73" s="9"/>
      <c r="AD73" s="9"/>
      <c r="AE73" s="17"/>
      <c r="AF73" s="75"/>
      <c r="AG73" s="75"/>
    </row>
    <row r="74" spans="1:33" ht="21.75" customHeight="1" x14ac:dyDescent="0.2">
      <c r="B74" s="601" t="str">
        <f>IF(COUNTIF(E76:E83,"err")&gt;0,"グレードと一致しない登録番号があります。確認して下さい。","")</f>
        <v/>
      </c>
      <c r="C74" s="601"/>
      <c r="D74" s="601"/>
      <c r="E74" s="601"/>
      <c r="F74" s="601"/>
      <c r="G74" s="601"/>
      <c r="H74" s="601"/>
      <c r="I74" s="601"/>
      <c r="J74" s="601"/>
      <c r="K74" s="42" t="s">
        <v>12</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619" t="s">
        <v>1</v>
      </c>
      <c r="C75" s="614"/>
      <c r="D75" s="252" t="s">
        <v>152</v>
      </c>
      <c r="E75" s="241" t="s">
        <v>35</v>
      </c>
      <c r="F75" s="613" t="s">
        <v>15</v>
      </c>
      <c r="G75" s="613"/>
      <c r="H75" s="613"/>
      <c r="I75" s="614"/>
      <c r="J75" s="241" t="s">
        <v>3</v>
      </c>
      <c r="K75" s="253" t="s">
        <v>28</v>
      </c>
      <c r="L75" s="241" t="s">
        <v>5</v>
      </c>
      <c r="M75" s="253" t="s">
        <v>28</v>
      </c>
      <c r="N75" s="241" t="s">
        <v>5</v>
      </c>
      <c r="O75" s="253" t="s">
        <v>28</v>
      </c>
      <c r="P75" s="241" t="s">
        <v>5</v>
      </c>
      <c r="Q75" s="253" t="s">
        <v>28</v>
      </c>
      <c r="R75" s="241" t="s">
        <v>5</v>
      </c>
      <c r="S75" s="253" t="s">
        <v>28</v>
      </c>
      <c r="T75" s="241" t="s">
        <v>5</v>
      </c>
      <c r="U75" s="253" t="s">
        <v>28</v>
      </c>
      <c r="V75" s="241" t="s">
        <v>5</v>
      </c>
      <c r="W75" s="253" t="s">
        <v>28</v>
      </c>
      <c r="X75" s="241" t="s">
        <v>5</v>
      </c>
      <c r="Y75" s="253" t="s">
        <v>28</v>
      </c>
      <c r="Z75" s="241" t="s">
        <v>5</v>
      </c>
      <c r="AA75" s="253" t="s">
        <v>28</v>
      </c>
      <c r="AB75" s="241" t="s">
        <v>5</v>
      </c>
      <c r="AC75" s="253" t="s">
        <v>28</v>
      </c>
      <c r="AD75" s="241" t="s">
        <v>5</v>
      </c>
      <c r="AE75" s="23"/>
      <c r="AF75" s="242" t="s">
        <v>39</v>
      </c>
      <c r="AG75" s="243" t="s">
        <v>40</v>
      </c>
    </row>
    <row r="76" spans="1:33" s="12" customFormat="1" ht="21" customHeight="1" thickTop="1" x14ac:dyDescent="0.2">
      <c r="A76" s="11" t="str">
        <f>IF(D76="","",MAX($A$75:$A75)+1)</f>
        <v/>
      </c>
      <c r="B76" s="607"/>
      <c r="C76" s="608"/>
      <c r="D76" s="26"/>
      <c r="E76" s="224" t="str">
        <f>IF(D76="","",IF(LEFT(D76,1)&amp;RIGHT(D76,1)&lt;&gt;"W5","err",LEFT(D76,1)&amp;RIGHT(D76,1)))</f>
        <v/>
      </c>
      <c r="F76" s="101"/>
      <c r="G76" s="199" t="s">
        <v>2</v>
      </c>
      <c r="H76" s="101"/>
      <c r="I76" s="202" t="s">
        <v>4</v>
      </c>
      <c r="J76" s="227" t="str">
        <f>IF(AND(F76&lt;&gt;"",H76&lt;&gt;""),ROUNDDOWN(F76*H76/1000000,2),"")</f>
        <v/>
      </c>
      <c r="K76" s="79"/>
      <c r="L76" s="203">
        <f t="shared" ref="L76:L83" si="61">IF(AND($J76&lt;&gt;"",K76&lt;&gt;""),$J76*K76,0)</f>
        <v>0</v>
      </c>
      <c r="M76" s="79"/>
      <c r="N76" s="203">
        <f t="shared" ref="N76:N83" si="62">IF(AND($J76&lt;&gt;"",M76&lt;&gt;""),$J76*M76,0)</f>
        <v>0</v>
      </c>
      <c r="O76" s="79"/>
      <c r="P76" s="203">
        <f t="shared" ref="P76:P83" si="63">IF(AND($J76&lt;&gt;"",O76&lt;&gt;""),$J76*O76,0)</f>
        <v>0</v>
      </c>
      <c r="Q76" s="79"/>
      <c r="R76" s="203">
        <f t="shared" ref="R76:R83" si="64">IF(AND($J76&lt;&gt;"",Q76&lt;&gt;""),$J76*Q76,0)</f>
        <v>0</v>
      </c>
      <c r="S76" s="79"/>
      <c r="T76" s="203">
        <f t="shared" ref="T76:T83" si="65">IF(AND($J76&lt;&gt;"",S76&lt;&gt;""),$J76*S76,0)</f>
        <v>0</v>
      </c>
      <c r="U76" s="79"/>
      <c r="V76" s="203">
        <f t="shared" ref="V76:V83" si="66">IF(AND($J76&lt;&gt;"",U76&lt;&gt;""),$J76*U76,0)</f>
        <v>0</v>
      </c>
      <c r="W76" s="79"/>
      <c r="X76" s="203">
        <f t="shared" ref="X76:X83" si="67">IF(AND($J76&lt;&gt;"",W76&lt;&gt;""),$J76*W76,0)</f>
        <v>0</v>
      </c>
      <c r="Y76" s="79"/>
      <c r="Z76" s="203">
        <f t="shared" ref="Z76:Z83" si="68">IF(AND($J76&lt;&gt;"",Y76&lt;&gt;""),$J76*Y76,0)</f>
        <v>0</v>
      </c>
      <c r="AA76" s="79"/>
      <c r="AB76" s="203">
        <f t="shared" ref="AB76:AB83" si="69">IF(AND($J76&lt;&gt;"",AA76&lt;&gt;""),$J76*AA76,0)</f>
        <v>0</v>
      </c>
      <c r="AC76" s="79"/>
      <c r="AD76" s="203">
        <f t="shared" ref="AD76:AD83" si="70">IF(AND($J76&lt;&gt;"",AC76&lt;&gt;""),$J76*AC76,0)</f>
        <v>0</v>
      </c>
      <c r="AE76" s="37"/>
      <c r="AF76" s="220">
        <f>SUM(K76*$K$8,M76*$M$8,O76*$O$8,Q76*$Q$8,S76*$S$8,U76*$U$8,W76*$W$8,Y76*$Y$8,AA76*$AA$8,AC76*$AC$8)</f>
        <v>0</v>
      </c>
      <c r="AG76" s="221">
        <f>SUM(L76*$K$8,N76*$M$8,P76*$O$8,R76*$Q$8,T76*$S$8,V76*$U$8,X76*$W$8,Z76*$Y$8,AB76*$AA$8,AD76*$AC$8)</f>
        <v>0</v>
      </c>
    </row>
    <row r="77" spans="1:33" s="12" customFormat="1" ht="21" customHeight="1" x14ac:dyDescent="0.2">
      <c r="A77" s="11" t="str">
        <f>IF(D77="","",MAX($A$75:$A76)+1)</f>
        <v/>
      </c>
      <c r="B77" s="599"/>
      <c r="C77" s="600"/>
      <c r="D77" s="27"/>
      <c r="E77" s="225" t="str">
        <f t="shared" ref="E77:E83" si="71">IF(D77="","",IF(LEFT(D77,1)&amp;RIGHT(D77,1)&lt;&gt;"W5","err",LEFT(D77,1)&amp;RIGHT(D77,1)))</f>
        <v/>
      </c>
      <c r="F77" s="98"/>
      <c r="G77" s="200" t="s">
        <v>2</v>
      </c>
      <c r="H77" s="98"/>
      <c r="I77" s="204" t="s">
        <v>4</v>
      </c>
      <c r="J77" s="228" t="str">
        <f t="shared" ref="J77:J83" si="72">IF(AND(F77&lt;&gt;"",H77&lt;&gt;""),ROUNDDOWN(F77*H77/1000000,2),"")</f>
        <v/>
      </c>
      <c r="K77" s="80"/>
      <c r="L77" s="205">
        <f t="shared" si="61"/>
        <v>0</v>
      </c>
      <c r="M77" s="80"/>
      <c r="N77" s="205">
        <f t="shared" si="62"/>
        <v>0</v>
      </c>
      <c r="O77" s="80"/>
      <c r="P77" s="205">
        <f t="shared" si="63"/>
        <v>0</v>
      </c>
      <c r="Q77" s="80"/>
      <c r="R77" s="205">
        <f t="shared" si="64"/>
        <v>0</v>
      </c>
      <c r="S77" s="80"/>
      <c r="T77" s="205">
        <f t="shared" si="65"/>
        <v>0</v>
      </c>
      <c r="U77" s="80"/>
      <c r="V77" s="205">
        <f t="shared" si="66"/>
        <v>0</v>
      </c>
      <c r="W77" s="80"/>
      <c r="X77" s="205">
        <f t="shared" si="67"/>
        <v>0</v>
      </c>
      <c r="Y77" s="80"/>
      <c r="Z77" s="205">
        <f t="shared" si="68"/>
        <v>0</v>
      </c>
      <c r="AA77" s="80"/>
      <c r="AB77" s="205">
        <f t="shared" si="69"/>
        <v>0</v>
      </c>
      <c r="AC77" s="80"/>
      <c r="AD77" s="205">
        <f t="shared" si="70"/>
        <v>0</v>
      </c>
      <c r="AE77" s="210"/>
      <c r="AF77" s="220">
        <f t="shared" ref="AF77:AF83" si="73">SUM(K77*$K$8,M77*$M$8,O77*$O$8,Q77*$Q$8,S77*$S$8,U77*$U$8,W77*$W$8,Y77*$Y$8,AA77*$AA$8,AC77*$AC$8)</f>
        <v>0</v>
      </c>
      <c r="AG77" s="221">
        <f t="shared" ref="AG77:AG83" si="74">SUM(L77*$K$8,N77*$M$8,P77*$O$8,R77*$Q$8,T77*$S$8,V77*$U$8,X77*$W$8,Z77*$Y$8,AB77*$AA$8,AD77*$AC$8)</f>
        <v>0</v>
      </c>
    </row>
    <row r="78" spans="1:33" s="12" customFormat="1" ht="21" customHeight="1" x14ac:dyDescent="0.2">
      <c r="A78" s="11" t="str">
        <f>IF(D78="","",MAX($A$75:$A77)+1)</f>
        <v/>
      </c>
      <c r="B78" s="599"/>
      <c r="C78" s="600"/>
      <c r="D78" s="27"/>
      <c r="E78" s="225" t="str">
        <f t="shared" si="71"/>
        <v/>
      </c>
      <c r="F78" s="98"/>
      <c r="G78" s="200" t="s">
        <v>2</v>
      </c>
      <c r="H78" s="98"/>
      <c r="I78" s="204" t="s">
        <v>4</v>
      </c>
      <c r="J78" s="228" t="str">
        <f t="shared" si="72"/>
        <v/>
      </c>
      <c r="K78" s="80"/>
      <c r="L78" s="205">
        <f t="shared" si="61"/>
        <v>0</v>
      </c>
      <c r="M78" s="80"/>
      <c r="N78" s="205">
        <f t="shared" si="62"/>
        <v>0</v>
      </c>
      <c r="O78" s="80"/>
      <c r="P78" s="205">
        <f t="shared" si="63"/>
        <v>0</v>
      </c>
      <c r="Q78" s="80"/>
      <c r="R78" s="205">
        <f t="shared" si="64"/>
        <v>0</v>
      </c>
      <c r="S78" s="80"/>
      <c r="T78" s="205">
        <f t="shared" si="65"/>
        <v>0</v>
      </c>
      <c r="U78" s="80"/>
      <c r="V78" s="205">
        <f t="shared" si="66"/>
        <v>0</v>
      </c>
      <c r="W78" s="80"/>
      <c r="X78" s="205">
        <f t="shared" si="67"/>
        <v>0</v>
      </c>
      <c r="Y78" s="80"/>
      <c r="Z78" s="205">
        <f t="shared" si="68"/>
        <v>0</v>
      </c>
      <c r="AA78" s="80"/>
      <c r="AB78" s="205">
        <f t="shared" si="69"/>
        <v>0</v>
      </c>
      <c r="AC78" s="80"/>
      <c r="AD78" s="205">
        <f t="shared" si="70"/>
        <v>0</v>
      </c>
      <c r="AE78" s="210"/>
      <c r="AF78" s="220">
        <f t="shared" si="73"/>
        <v>0</v>
      </c>
      <c r="AG78" s="221">
        <f t="shared" si="74"/>
        <v>0</v>
      </c>
    </row>
    <row r="79" spans="1:33" s="12" customFormat="1" ht="21" customHeight="1" x14ac:dyDescent="0.2">
      <c r="A79" s="11" t="str">
        <f>IF(D79="","",MAX($A$75:$A78)+1)</f>
        <v/>
      </c>
      <c r="B79" s="599"/>
      <c r="C79" s="600"/>
      <c r="D79" s="27"/>
      <c r="E79" s="225" t="str">
        <f t="shared" si="71"/>
        <v/>
      </c>
      <c r="F79" s="98"/>
      <c r="G79" s="200" t="s">
        <v>2</v>
      </c>
      <c r="H79" s="98"/>
      <c r="I79" s="204" t="s">
        <v>4</v>
      </c>
      <c r="J79" s="228" t="str">
        <f t="shared" si="72"/>
        <v/>
      </c>
      <c r="K79" s="80"/>
      <c r="L79" s="205">
        <f t="shared" si="61"/>
        <v>0</v>
      </c>
      <c r="M79" s="80"/>
      <c r="N79" s="205">
        <f t="shared" si="62"/>
        <v>0</v>
      </c>
      <c r="O79" s="80"/>
      <c r="P79" s="205">
        <f t="shared" si="63"/>
        <v>0</v>
      </c>
      <c r="Q79" s="80"/>
      <c r="R79" s="205">
        <f t="shared" si="64"/>
        <v>0</v>
      </c>
      <c r="S79" s="80"/>
      <c r="T79" s="205">
        <f t="shared" si="65"/>
        <v>0</v>
      </c>
      <c r="U79" s="80"/>
      <c r="V79" s="205">
        <f t="shared" si="66"/>
        <v>0</v>
      </c>
      <c r="W79" s="80"/>
      <c r="X79" s="205">
        <f t="shared" si="67"/>
        <v>0</v>
      </c>
      <c r="Y79" s="80"/>
      <c r="Z79" s="205">
        <f t="shared" si="68"/>
        <v>0</v>
      </c>
      <c r="AA79" s="80"/>
      <c r="AB79" s="205">
        <f t="shared" si="69"/>
        <v>0</v>
      </c>
      <c r="AC79" s="80"/>
      <c r="AD79" s="205">
        <f t="shared" si="70"/>
        <v>0</v>
      </c>
      <c r="AE79" s="210"/>
      <c r="AF79" s="220">
        <f t="shared" si="73"/>
        <v>0</v>
      </c>
      <c r="AG79" s="221">
        <f t="shared" si="74"/>
        <v>0</v>
      </c>
    </row>
    <row r="80" spans="1:33" s="12" customFormat="1" ht="21" customHeight="1" x14ac:dyDescent="0.2">
      <c r="A80" s="11" t="str">
        <f>IF(D80="","",MAX($A$75:$A79)+1)</f>
        <v/>
      </c>
      <c r="B80" s="599"/>
      <c r="C80" s="600"/>
      <c r="D80" s="27"/>
      <c r="E80" s="225" t="str">
        <f t="shared" si="71"/>
        <v/>
      </c>
      <c r="F80" s="98"/>
      <c r="G80" s="200" t="s">
        <v>2</v>
      </c>
      <c r="H80" s="98"/>
      <c r="I80" s="204" t="s">
        <v>4</v>
      </c>
      <c r="J80" s="228" t="str">
        <f t="shared" si="72"/>
        <v/>
      </c>
      <c r="K80" s="80"/>
      <c r="L80" s="205">
        <f t="shared" si="61"/>
        <v>0</v>
      </c>
      <c r="M80" s="80"/>
      <c r="N80" s="205">
        <f t="shared" si="62"/>
        <v>0</v>
      </c>
      <c r="O80" s="80"/>
      <c r="P80" s="205">
        <f t="shared" si="63"/>
        <v>0</v>
      </c>
      <c r="Q80" s="80"/>
      <c r="R80" s="205">
        <f t="shared" si="64"/>
        <v>0</v>
      </c>
      <c r="S80" s="80"/>
      <c r="T80" s="205">
        <f t="shared" si="65"/>
        <v>0</v>
      </c>
      <c r="U80" s="80"/>
      <c r="V80" s="205">
        <f t="shared" si="66"/>
        <v>0</v>
      </c>
      <c r="W80" s="80"/>
      <c r="X80" s="205">
        <f t="shared" si="67"/>
        <v>0</v>
      </c>
      <c r="Y80" s="80"/>
      <c r="Z80" s="205">
        <f t="shared" si="68"/>
        <v>0</v>
      </c>
      <c r="AA80" s="80"/>
      <c r="AB80" s="205">
        <f t="shared" si="69"/>
        <v>0</v>
      </c>
      <c r="AC80" s="80"/>
      <c r="AD80" s="205">
        <f t="shared" si="70"/>
        <v>0</v>
      </c>
      <c r="AE80" s="210"/>
      <c r="AF80" s="220">
        <f t="shared" si="73"/>
        <v>0</v>
      </c>
      <c r="AG80" s="221">
        <f t="shared" si="74"/>
        <v>0</v>
      </c>
    </row>
    <row r="81" spans="1:33" s="12" customFormat="1" ht="21" customHeight="1" x14ac:dyDescent="0.2">
      <c r="A81" s="11" t="str">
        <f>IF(D81="","",MAX($A$75:$A80)+1)</f>
        <v/>
      </c>
      <c r="B81" s="599"/>
      <c r="C81" s="600"/>
      <c r="D81" s="27"/>
      <c r="E81" s="225" t="str">
        <f t="shared" si="71"/>
        <v/>
      </c>
      <c r="F81" s="98"/>
      <c r="G81" s="200" t="s">
        <v>2</v>
      </c>
      <c r="H81" s="98"/>
      <c r="I81" s="204" t="s">
        <v>4</v>
      </c>
      <c r="J81" s="228" t="str">
        <f t="shared" si="72"/>
        <v/>
      </c>
      <c r="K81" s="80"/>
      <c r="L81" s="205">
        <f t="shared" si="61"/>
        <v>0</v>
      </c>
      <c r="M81" s="80"/>
      <c r="N81" s="205">
        <f t="shared" si="62"/>
        <v>0</v>
      </c>
      <c r="O81" s="80"/>
      <c r="P81" s="205">
        <f t="shared" si="63"/>
        <v>0</v>
      </c>
      <c r="Q81" s="80"/>
      <c r="R81" s="205">
        <f t="shared" si="64"/>
        <v>0</v>
      </c>
      <c r="S81" s="80"/>
      <c r="T81" s="205">
        <f t="shared" si="65"/>
        <v>0</v>
      </c>
      <c r="U81" s="80"/>
      <c r="V81" s="205">
        <f t="shared" si="66"/>
        <v>0</v>
      </c>
      <c r="W81" s="80"/>
      <c r="X81" s="205">
        <f t="shared" si="67"/>
        <v>0</v>
      </c>
      <c r="Y81" s="80"/>
      <c r="Z81" s="205">
        <f t="shared" si="68"/>
        <v>0</v>
      </c>
      <c r="AA81" s="80"/>
      <c r="AB81" s="205">
        <f t="shared" si="69"/>
        <v>0</v>
      </c>
      <c r="AC81" s="80"/>
      <c r="AD81" s="205">
        <f t="shared" si="70"/>
        <v>0</v>
      </c>
      <c r="AE81" s="210"/>
      <c r="AF81" s="220">
        <f t="shared" si="73"/>
        <v>0</v>
      </c>
      <c r="AG81" s="221">
        <f t="shared" si="74"/>
        <v>0</v>
      </c>
    </row>
    <row r="82" spans="1:33" s="12" customFormat="1" ht="21" customHeight="1" x14ac:dyDescent="0.2">
      <c r="A82" s="11" t="str">
        <f>IF(D82="","",MAX($A$75:$A81)+1)</f>
        <v/>
      </c>
      <c r="B82" s="599"/>
      <c r="C82" s="600"/>
      <c r="D82" s="27"/>
      <c r="E82" s="225" t="str">
        <f t="shared" si="71"/>
        <v/>
      </c>
      <c r="F82" s="98"/>
      <c r="G82" s="200" t="s">
        <v>2</v>
      </c>
      <c r="H82" s="98"/>
      <c r="I82" s="204" t="s">
        <v>4</v>
      </c>
      <c r="J82" s="228" t="str">
        <f t="shared" si="72"/>
        <v/>
      </c>
      <c r="K82" s="80"/>
      <c r="L82" s="205">
        <f t="shared" si="61"/>
        <v>0</v>
      </c>
      <c r="M82" s="80"/>
      <c r="N82" s="205">
        <f t="shared" si="62"/>
        <v>0</v>
      </c>
      <c r="O82" s="80"/>
      <c r="P82" s="205">
        <f t="shared" si="63"/>
        <v>0</v>
      </c>
      <c r="Q82" s="80"/>
      <c r="R82" s="205">
        <f t="shared" si="64"/>
        <v>0</v>
      </c>
      <c r="S82" s="80"/>
      <c r="T82" s="205">
        <f t="shared" si="65"/>
        <v>0</v>
      </c>
      <c r="U82" s="80"/>
      <c r="V82" s="205">
        <f t="shared" si="66"/>
        <v>0</v>
      </c>
      <c r="W82" s="80"/>
      <c r="X82" s="205">
        <f t="shared" si="67"/>
        <v>0</v>
      </c>
      <c r="Y82" s="80"/>
      <c r="Z82" s="205">
        <f t="shared" si="68"/>
        <v>0</v>
      </c>
      <c r="AA82" s="80"/>
      <c r="AB82" s="205">
        <f t="shared" si="69"/>
        <v>0</v>
      </c>
      <c r="AC82" s="80"/>
      <c r="AD82" s="205">
        <f t="shared" si="70"/>
        <v>0</v>
      </c>
      <c r="AE82" s="210"/>
      <c r="AF82" s="220">
        <f t="shared" si="73"/>
        <v>0</v>
      </c>
      <c r="AG82" s="221">
        <f t="shared" si="74"/>
        <v>0</v>
      </c>
    </row>
    <row r="83" spans="1:33" s="12" customFormat="1" ht="21" customHeight="1" thickBot="1" x14ac:dyDescent="0.25">
      <c r="A83" s="11" t="str">
        <f>IF(D83="","",MAX($A$75:$A82)+1)</f>
        <v/>
      </c>
      <c r="B83" s="602"/>
      <c r="C83" s="603"/>
      <c r="D83" s="28"/>
      <c r="E83" s="226" t="str">
        <f t="shared" si="71"/>
        <v/>
      </c>
      <c r="F83" s="100"/>
      <c r="G83" s="201" t="s">
        <v>2</v>
      </c>
      <c r="H83" s="100"/>
      <c r="I83" s="206" t="s">
        <v>4</v>
      </c>
      <c r="J83" s="229" t="str">
        <f t="shared" si="72"/>
        <v/>
      </c>
      <c r="K83" s="81"/>
      <c r="L83" s="207">
        <f t="shared" si="61"/>
        <v>0</v>
      </c>
      <c r="M83" s="81"/>
      <c r="N83" s="207">
        <f t="shared" si="62"/>
        <v>0</v>
      </c>
      <c r="O83" s="81"/>
      <c r="P83" s="207">
        <f t="shared" si="63"/>
        <v>0</v>
      </c>
      <c r="Q83" s="81"/>
      <c r="R83" s="207">
        <f t="shared" si="64"/>
        <v>0</v>
      </c>
      <c r="S83" s="81"/>
      <c r="T83" s="207">
        <f t="shared" si="65"/>
        <v>0</v>
      </c>
      <c r="U83" s="81"/>
      <c r="V83" s="207">
        <f t="shared" si="66"/>
        <v>0</v>
      </c>
      <c r="W83" s="81"/>
      <c r="X83" s="207">
        <f t="shared" si="67"/>
        <v>0</v>
      </c>
      <c r="Y83" s="81"/>
      <c r="Z83" s="207">
        <f t="shared" si="68"/>
        <v>0</v>
      </c>
      <c r="AA83" s="81"/>
      <c r="AB83" s="207">
        <f t="shared" si="69"/>
        <v>0</v>
      </c>
      <c r="AC83" s="81"/>
      <c r="AD83" s="207">
        <f t="shared" si="70"/>
        <v>0</v>
      </c>
      <c r="AE83" s="210"/>
      <c r="AF83" s="230">
        <f t="shared" si="73"/>
        <v>0</v>
      </c>
      <c r="AG83" s="231">
        <f t="shared" si="74"/>
        <v>0</v>
      </c>
    </row>
    <row r="84" spans="1:33" s="11" customFormat="1" ht="21" customHeight="1" thickTop="1" x14ac:dyDescent="0.2">
      <c r="B84" s="604" t="s">
        <v>6</v>
      </c>
      <c r="C84" s="604"/>
      <c r="D84" s="604"/>
      <c r="E84" s="604"/>
      <c r="F84" s="604"/>
      <c r="G84" s="604"/>
      <c r="H84" s="604"/>
      <c r="I84" s="604"/>
      <c r="J84" s="604"/>
      <c r="K84" s="82">
        <f t="shared" ref="K84:AD84" si="75">SUM(K76:K83)</f>
        <v>0</v>
      </c>
      <c r="L84" s="84">
        <f t="shared" si="75"/>
        <v>0</v>
      </c>
      <c r="M84" s="82">
        <f t="shared" si="75"/>
        <v>0</v>
      </c>
      <c r="N84" s="84">
        <f t="shared" si="75"/>
        <v>0</v>
      </c>
      <c r="O84" s="82">
        <f t="shared" si="75"/>
        <v>0</v>
      </c>
      <c r="P84" s="84">
        <f t="shared" si="75"/>
        <v>0</v>
      </c>
      <c r="Q84" s="82">
        <f t="shared" si="75"/>
        <v>0</v>
      </c>
      <c r="R84" s="84">
        <f t="shared" si="75"/>
        <v>0</v>
      </c>
      <c r="S84" s="82">
        <f t="shared" si="75"/>
        <v>0</v>
      </c>
      <c r="T84" s="84">
        <f t="shared" si="75"/>
        <v>0</v>
      </c>
      <c r="U84" s="82">
        <f t="shared" si="75"/>
        <v>0</v>
      </c>
      <c r="V84" s="84">
        <f t="shared" si="75"/>
        <v>0</v>
      </c>
      <c r="W84" s="82">
        <f t="shared" si="75"/>
        <v>0</v>
      </c>
      <c r="X84" s="84">
        <f t="shared" si="75"/>
        <v>0</v>
      </c>
      <c r="Y84" s="82">
        <f t="shared" si="75"/>
        <v>0</v>
      </c>
      <c r="Z84" s="84">
        <f t="shared" si="75"/>
        <v>0</v>
      </c>
      <c r="AA84" s="82">
        <f t="shared" si="75"/>
        <v>0</v>
      </c>
      <c r="AB84" s="84">
        <f t="shared" si="75"/>
        <v>0</v>
      </c>
      <c r="AC84" s="82">
        <f t="shared" si="75"/>
        <v>0</v>
      </c>
      <c r="AD84" s="84">
        <f t="shared" si="75"/>
        <v>0</v>
      </c>
      <c r="AE84" s="37"/>
      <c r="AF84" s="83">
        <f>SUM(AF76:AF83)</f>
        <v>0</v>
      </c>
      <c r="AG84" s="109">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609" t="s">
        <v>0</v>
      </c>
      <c r="C86" s="609"/>
      <c r="D86" s="596" t="s">
        <v>77</v>
      </c>
      <c r="E86" s="597"/>
      <c r="F86" s="597"/>
      <c r="G86" s="597"/>
      <c r="H86" s="597"/>
      <c r="I86" s="597"/>
      <c r="J86" s="598"/>
      <c r="K86" s="74"/>
      <c r="L86" s="9"/>
      <c r="M86" s="9"/>
      <c r="N86" s="9"/>
      <c r="O86" s="9"/>
      <c r="P86" s="9"/>
      <c r="Q86" s="9"/>
      <c r="R86" s="9"/>
      <c r="S86" s="9"/>
      <c r="T86" s="9"/>
      <c r="U86" s="9"/>
      <c r="V86" s="9"/>
      <c r="W86" s="9"/>
      <c r="X86" s="9"/>
      <c r="Y86" s="9"/>
      <c r="Z86" s="9"/>
      <c r="AA86" s="9"/>
      <c r="AB86" s="9"/>
      <c r="AC86" s="9"/>
      <c r="AD86" s="9"/>
      <c r="AE86" s="17"/>
      <c r="AF86" s="75"/>
      <c r="AG86" s="75"/>
    </row>
    <row r="87" spans="1:33" ht="21.75" customHeight="1" x14ac:dyDescent="0.2">
      <c r="B87" s="601" t="str">
        <f>IF(COUNTIF(E89:E108,"err")&gt;0,"グレードと一致しない登録番号があります。確認して下さい。","")</f>
        <v/>
      </c>
      <c r="C87" s="601"/>
      <c r="D87" s="601"/>
      <c r="E87" s="601"/>
      <c r="F87" s="601"/>
      <c r="G87" s="601"/>
      <c r="H87" s="601"/>
      <c r="I87" s="601"/>
      <c r="J87" s="601"/>
      <c r="K87" s="42" t="s">
        <v>12</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610" t="s">
        <v>1</v>
      </c>
      <c r="C88" s="611"/>
      <c r="D88" s="256" t="s">
        <v>152</v>
      </c>
      <c r="E88" s="247" t="s">
        <v>35</v>
      </c>
      <c r="F88" s="612" t="s">
        <v>15</v>
      </c>
      <c r="G88" s="612"/>
      <c r="H88" s="612"/>
      <c r="I88" s="611"/>
      <c r="J88" s="247" t="s">
        <v>3</v>
      </c>
      <c r="K88" s="257" t="s">
        <v>28</v>
      </c>
      <c r="L88" s="247" t="s">
        <v>5</v>
      </c>
      <c r="M88" s="257" t="s">
        <v>28</v>
      </c>
      <c r="N88" s="247" t="s">
        <v>5</v>
      </c>
      <c r="O88" s="257" t="s">
        <v>28</v>
      </c>
      <c r="P88" s="247" t="s">
        <v>5</v>
      </c>
      <c r="Q88" s="257" t="s">
        <v>28</v>
      </c>
      <c r="R88" s="247" t="s">
        <v>5</v>
      </c>
      <c r="S88" s="257" t="s">
        <v>28</v>
      </c>
      <c r="T88" s="247" t="s">
        <v>5</v>
      </c>
      <c r="U88" s="257" t="s">
        <v>28</v>
      </c>
      <c r="V88" s="247" t="s">
        <v>5</v>
      </c>
      <c r="W88" s="257" t="s">
        <v>28</v>
      </c>
      <c r="X88" s="247" t="s">
        <v>5</v>
      </c>
      <c r="Y88" s="257" t="s">
        <v>28</v>
      </c>
      <c r="Z88" s="247" t="s">
        <v>5</v>
      </c>
      <c r="AA88" s="257" t="s">
        <v>28</v>
      </c>
      <c r="AB88" s="247" t="s">
        <v>5</v>
      </c>
      <c r="AC88" s="257" t="s">
        <v>28</v>
      </c>
      <c r="AD88" s="247" t="s">
        <v>5</v>
      </c>
      <c r="AE88" s="23"/>
      <c r="AF88" s="242" t="s">
        <v>39</v>
      </c>
      <c r="AG88" s="243" t="s">
        <v>40</v>
      </c>
    </row>
    <row r="89" spans="1:33" s="12" customFormat="1" ht="21" customHeight="1" thickTop="1" x14ac:dyDescent="0.2">
      <c r="A89" s="11" t="str">
        <f>IF(D89="","",MAX($A$88:$A88)+1)</f>
        <v/>
      </c>
      <c r="B89" s="607"/>
      <c r="C89" s="608"/>
      <c r="D89" s="26"/>
      <c r="E89" s="163" t="str">
        <f>IF(D89="","",IF(AND(LEFT(D89,1)&amp;RIGHT(D89,1)&lt;&gt;"W6"),"err",LEFT(D89,1)&amp;RIGHT(D89,1)))</f>
        <v/>
      </c>
      <c r="F89" s="101"/>
      <c r="G89" s="199" t="s">
        <v>2</v>
      </c>
      <c r="H89" s="101"/>
      <c r="I89" s="202" t="s">
        <v>4</v>
      </c>
      <c r="J89" s="227" t="str">
        <f>IF(AND(F89&lt;&gt;"",H89&lt;&gt;""),ROUNDDOWN(F89*H89/1000000,2),"")</f>
        <v/>
      </c>
      <c r="K89" s="79"/>
      <c r="L89" s="203">
        <f t="shared" ref="L89:L108" si="76">IF(AND($J89&lt;&gt;"",K89&lt;&gt;""),$J89*K89,0)</f>
        <v>0</v>
      </c>
      <c r="M89" s="79"/>
      <c r="N89" s="203">
        <f t="shared" ref="N89:N108" si="77">IF(AND($J89&lt;&gt;"",M89&lt;&gt;""),$J89*M89,0)</f>
        <v>0</v>
      </c>
      <c r="O89" s="79"/>
      <c r="P89" s="203">
        <f t="shared" ref="P89:P108" si="78">IF(AND($J89&lt;&gt;"",O89&lt;&gt;""),$J89*O89,0)</f>
        <v>0</v>
      </c>
      <c r="Q89" s="79"/>
      <c r="R89" s="203">
        <f t="shared" ref="R89:R108" si="79">IF(AND($J89&lt;&gt;"",Q89&lt;&gt;""),$J89*Q89,0)</f>
        <v>0</v>
      </c>
      <c r="S89" s="79"/>
      <c r="T89" s="203">
        <f t="shared" ref="T89:T108" si="80">IF(AND($J89&lt;&gt;"",S89&lt;&gt;""),$J89*S89,0)</f>
        <v>0</v>
      </c>
      <c r="U89" s="79"/>
      <c r="V89" s="203">
        <f t="shared" ref="V89:V108" si="81">IF(AND($J89&lt;&gt;"",U89&lt;&gt;""),$J89*U89,0)</f>
        <v>0</v>
      </c>
      <c r="W89" s="79"/>
      <c r="X89" s="203">
        <f t="shared" ref="X89:X108" si="82">IF(AND($J89&lt;&gt;"",W89&lt;&gt;""),$J89*W89,0)</f>
        <v>0</v>
      </c>
      <c r="Y89" s="79"/>
      <c r="Z89" s="203">
        <f t="shared" ref="Z89:Z108" si="83">IF(AND($J89&lt;&gt;"",Y89&lt;&gt;""),$J89*Y89,0)</f>
        <v>0</v>
      </c>
      <c r="AA89" s="79"/>
      <c r="AB89" s="203">
        <f t="shared" ref="AB89:AB108" si="84">IF(AND($J89&lt;&gt;"",AA89&lt;&gt;""),$J89*AA89,0)</f>
        <v>0</v>
      </c>
      <c r="AC89" s="79"/>
      <c r="AD89" s="203">
        <f t="shared" ref="AD89:AD108" si="85">IF(AND($J89&lt;&gt;"",AC89&lt;&gt;""),$J89*AC89,0)</f>
        <v>0</v>
      </c>
      <c r="AE89" s="37"/>
      <c r="AF89" s="220">
        <f>SUM(K89*$K$8,M89*$M$8,O89*$O$8,Q89*$Q$8,S89*$S$8,U89*$U$8,W89*$W$8,Y89*$Y$8,AA89*$AA$8,AC89*$AC$8)</f>
        <v>0</v>
      </c>
      <c r="AG89" s="221">
        <f>SUM(L89*$K$8,N89*$M$8,P89*$O$8,R89*$Q$8,T89*$S$8,V89*$U$8,X89*$W$8,Z89*$Y$8,AB89*$AA$8,AD89*$AC$8)</f>
        <v>0</v>
      </c>
    </row>
    <row r="90" spans="1:33" s="12" customFormat="1" ht="21" customHeight="1" x14ac:dyDescent="0.2">
      <c r="A90" s="11" t="str">
        <f>IF(D90="","",MAX($A$88:$A89)+1)</f>
        <v/>
      </c>
      <c r="B90" s="599"/>
      <c r="C90" s="600"/>
      <c r="D90" s="27"/>
      <c r="E90" s="164" t="str">
        <f t="shared" ref="E90:E108" si="86">IF(D90="","",IF(AND(LEFT(D90,1)&amp;RIGHT(D90,1)&lt;&gt;"W6"),"err",LEFT(D90,1)&amp;RIGHT(D90,1)))</f>
        <v/>
      </c>
      <c r="F90" s="98"/>
      <c r="G90" s="200" t="s">
        <v>2</v>
      </c>
      <c r="H90" s="98"/>
      <c r="I90" s="204" t="s">
        <v>4</v>
      </c>
      <c r="J90" s="228" t="str">
        <f t="shared" ref="J90:J108" si="87">IF(AND(F90&lt;&gt;"",H90&lt;&gt;""),ROUNDDOWN(F90*H90/1000000,2),"")</f>
        <v/>
      </c>
      <c r="K90" s="80"/>
      <c r="L90" s="205">
        <f t="shared" si="76"/>
        <v>0</v>
      </c>
      <c r="M90" s="80"/>
      <c r="N90" s="205">
        <f t="shared" si="77"/>
        <v>0</v>
      </c>
      <c r="O90" s="80"/>
      <c r="P90" s="205">
        <f t="shared" si="78"/>
        <v>0</v>
      </c>
      <c r="Q90" s="80"/>
      <c r="R90" s="205">
        <f t="shared" si="79"/>
        <v>0</v>
      </c>
      <c r="S90" s="80"/>
      <c r="T90" s="205">
        <f t="shared" si="80"/>
        <v>0</v>
      </c>
      <c r="U90" s="80"/>
      <c r="V90" s="205">
        <f t="shared" si="81"/>
        <v>0</v>
      </c>
      <c r="W90" s="80"/>
      <c r="X90" s="205">
        <f t="shared" si="82"/>
        <v>0</v>
      </c>
      <c r="Y90" s="80"/>
      <c r="Z90" s="205">
        <f t="shared" si="83"/>
        <v>0</v>
      </c>
      <c r="AA90" s="80"/>
      <c r="AB90" s="205">
        <f t="shared" si="84"/>
        <v>0</v>
      </c>
      <c r="AC90" s="80"/>
      <c r="AD90" s="205">
        <f t="shared" si="85"/>
        <v>0</v>
      </c>
      <c r="AE90" s="210"/>
      <c r="AF90" s="220">
        <f t="shared" ref="AF90:AF108" si="88">SUM(K90*$K$8,M90*$M$8,O90*$O$8,Q90*$Q$8,S90*$S$8,U90*$U$8,W90*$W$8,Y90*$Y$8,AA90*$AA$8,AC90*$AC$8)</f>
        <v>0</v>
      </c>
      <c r="AG90" s="221">
        <f t="shared" ref="AG90:AG108" si="89">SUM(L90*$K$8,N90*$M$8,P90*$O$8,R90*$Q$8,T90*$S$8,V90*$U$8,X90*$W$8,Z90*$Y$8,AB90*$AA$8,AD90*$AC$8)</f>
        <v>0</v>
      </c>
    </row>
    <row r="91" spans="1:33" s="12" customFormat="1" ht="21" customHeight="1" x14ac:dyDescent="0.2">
      <c r="A91" s="11" t="str">
        <f>IF(D91="","",MAX($A$88:$A90)+1)</f>
        <v/>
      </c>
      <c r="B91" s="599"/>
      <c r="C91" s="600"/>
      <c r="D91" s="27"/>
      <c r="E91" s="164" t="str">
        <f t="shared" si="86"/>
        <v/>
      </c>
      <c r="F91" s="98"/>
      <c r="G91" s="200" t="s">
        <v>2</v>
      </c>
      <c r="H91" s="98"/>
      <c r="I91" s="204" t="s">
        <v>4</v>
      </c>
      <c r="J91" s="228" t="str">
        <f t="shared" ref="J91:J98" si="90">IF(AND(F91&lt;&gt;"",H91&lt;&gt;""),ROUNDDOWN(F91*H91/1000000,2),"")</f>
        <v/>
      </c>
      <c r="K91" s="80"/>
      <c r="L91" s="205">
        <f t="shared" si="76"/>
        <v>0</v>
      </c>
      <c r="M91" s="80"/>
      <c r="N91" s="205">
        <f t="shared" si="77"/>
        <v>0</v>
      </c>
      <c r="O91" s="80"/>
      <c r="P91" s="205">
        <f t="shared" si="78"/>
        <v>0</v>
      </c>
      <c r="Q91" s="80"/>
      <c r="R91" s="205">
        <f t="shared" si="79"/>
        <v>0</v>
      </c>
      <c r="S91" s="80"/>
      <c r="T91" s="205">
        <f t="shared" si="80"/>
        <v>0</v>
      </c>
      <c r="U91" s="80"/>
      <c r="V91" s="205">
        <f t="shared" si="81"/>
        <v>0</v>
      </c>
      <c r="W91" s="80"/>
      <c r="X91" s="205">
        <f t="shared" si="82"/>
        <v>0</v>
      </c>
      <c r="Y91" s="80"/>
      <c r="Z91" s="205">
        <f t="shared" si="83"/>
        <v>0</v>
      </c>
      <c r="AA91" s="80"/>
      <c r="AB91" s="205">
        <f t="shared" si="84"/>
        <v>0</v>
      </c>
      <c r="AC91" s="80"/>
      <c r="AD91" s="205">
        <f t="shared" si="85"/>
        <v>0</v>
      </c>
      <c r="AE91" s="210"/>
      <c r="AF91" s="220">
        <f t="shared" si="88"/>
        <v>0</v>
      </c>
      <c r="AG91" s="221">
        <f t="shared" si="89"/>
        <v>0</v>
      </c>
    </row>
    <row r="92" spans="1:33" s="12" customFormat="1" ht="21" customHeight="1" x14ac:dyDescent="0.2">
      <c r="A92" s="11" t="str">
        <f>IF(D92="","",MAX($A$88:$A91)+1)</f>
        <v/>
      </c>
      <c r="B92" s="599"/>
      <c r="C92" s="600"/>
      <c r="D92" s="27"/>
      <c r="E92" s="164" t="str">
        <f t="shared" si="86"/>
        <v/>
      </c>
      <c r="F92" s="98"/>
      <c r="G92" s="200" t="s">
        <v>2</v>
      </c>
      <c r="H92" s="98"/>
      <c r="I92" s="204" t="s">
        <v>4</v>
      </c>
      <c r="J92" s="228" t="str">
        <f t="shared" si="90"/>
        <v/>
      </c>
      <c r="K92" s="80"/>
      <c r="L92" s="205">
        <f t="shared" si="76"/>
        <v>0</v>
      </c>
      <c r="M92" s="80"/>
      <c r="N92" s="205">
        <f t="shared" si="77"/>
        <v>0</v>
      </c>
      <c r="O92" s="80"/>
      <c r="P92" s="205">
        <f t="shared" si="78"/>
        <v>0</v>
      </c>
      <c r="Q92" s="80"/>
      <c r="R92" s="205">
        <f t="shared" si="79"/>
        <v>0</v>
      </c>
      <c r="S92" s="80"/>
      <c r="T92" s="205">
        <f t="shared" si="80"/>
        <v>0</v>
      </c>
      <c r="U92" s="80"/>
      <c r="V92" s="205">
        <f t="shared" si="81"/>
        <v>0</v>
      </c>
      <c r="W92" s="80"/>
      <c r="X92" s="205">
        <f t="shared" si="82"/>
        <v>0</v>
      </c>
      <c r="Y92" s="80"/>
      <c r="Z92" s="205">
        <f t="shared" si="83"/>
        <v>0</v>
      </c>
      <c r="AA92" s="80"/>
      <c r="AB92" s="205">
        <f t="shared" si="84"/>
        <v>0</v>
      </c>
      <c r="AC92" s="80"/>
      <c r="AD92" s="205">
        <f t="shared" si="85"/>
        <v>0</v>
      </c>
      <c r="AE92" s="210"/>
      <c r="AF92" s="220">
        <f t="shared" si="88"/>
        <v>0</v>
      </c>
      <c r="AG92" s="221">
        <f t="shared" si="89"/>
        <v>0</v>
      </c>
    </row>
    <row r="93" spans="1:33" s="12" customFormat="1" ht="21" customHeight="1" x14ac:dyDescent="0.2">
      <c r="A93" s="11" t="str">
        <f>IF(D93="","",MAX($A$88:$A92)+1)</f>
        <v/>
      </c>
      <c r="B93" s="599"/>
      <c r="C93" s="600"/>
      <c r="D93" s="27"/>
      <c r="E93" s="164" t="str">
        <f t="shared" si="86"/>
        <v/>
      </c>
      <c r="F93" s="98"/>
      <c r="G93" s="200" t="s">
        <v>2</v>
      </c>
      <c r="H93" s="98"/>
      <c r="I93" s="204" t="s">
        <v>4</v>
      </c>
      <c r="J93" s="228" t="str">
        <f t="shared" si="90"/>
        <v/>
      </c>
      <c r="K93" s="80"/>
      <c r="L93" s="205">
        <f t="shared" si="76"/>
        <v>0</v>
      </c>
      <c r="M93" s="80"/>
      <c r="N93" s="205">
        <f t="shared" si="77"/>
        <v>0</v>
      </c>
      <c r="O93" s="80"/>
      <c r="P93" s="205">
        <f t="shared" si="78"/>
        <v>0</v>
      </c>
      <c r="Q93" s="80"/>
      <c r="R93" s="205">
        <f t="shared" si="79"/>
        <v>0</v>
      </c>
      <c r="S93" s="80"/>
      <c r="T93" s="205">
        <f t="shared" si="80"/>
        <v>0</v>
      </c>
      <c r="U93" s="80"/>
      <c r="V93" s="205">
        <f t="shared" si="81"/>
        <v>0</v>
      </c>
      <c r="W93" s="80"/>
      <c r="X93" s="205">
        <f t="shared" si="82"/>
        <v>0</v>
      </c>
      <c r="Y93" s="80"/>
      <c r="Z93" s="205">
        <f t="shared" si="83"/>
        <v>0</v>
      </c>
      <c r="AA93" s="80"/>
      <c r="AB93" s="205">
        <f t="shared" si="84"/>
        <v>0</v>
      </c>
      <c r="AC93" s="80"/>
      <c r="AD93" s="205">
        <f t="shared" si="85"/>
        <v>0</v>
      </c>
      <c r="AE93" s="210"/>
      <c r="AF93" s="220">
        <f t="shared" si="88"/>
        <v>0</v>
      </c>
      <c r="AG93" s="221">
        <f t="shared" si="89"/>
        <v>0</v>
      </c>
    </row>
    <row r="94" spans="1:33" s="12" customFormat="1" ht="21" customHeight="1" x14ac:dyDescent="0.2">
      <c r="A94" s="11" t="str">
        <f>IF(D94="","",MAX($A$88:$A93)+1)</f>
        <v/>
      </c>
      <c r="B94" s="599"/>
      <c r="C94" s="600"/>
      <c r="D94" s="27"/>
      <c r="E94" s="164" t="str">
        <f t="shared" si="86"/>
        <v/>
      </c>
      <c r="F94" s="98"/>
      <c r="G94" s="200" t="s">
        <v>2</v>
      </c>
      <c r="H94" s="98"/>
      <c r="I94" s="204" t="s">
        <v>4</v>
      </c>
      <c r="J94" s="228" t="str">
        <f t="shared" si="90"/>
        <v/>
      </c>
      <c r="K94" s="80"/>
      <c r="L94" s="205">
        <f t="shared" si="76"/>
        <v>0</v>
      </c>
      <c r="M94" s="80"/>
      <c r="N94" s="205">
        <f t="shared" si="77"/>
        <v>0</v>
      </c>
      <c r="O94" s="80"/>
      <c r="P94" s="205">
        <f t="shared" si="78"/>
        <v>0</v>
      </c>
      <c r="Q94" s="80"/>
      <c r="R94" s="205">
        <f t="shared" si="79"/>
        <v>0</v>
      </c>
      <c r="S94" s="80"/>
      <c r="T94" s="205">
        <f t="shared" si="80"/>
        <v>0</v>
      </c>
      <c r="U94" s="80"/>
      <c r="V94" s="205">
        <f t="shared" si="81"/>
        <v>0</v>
      </c>
      <c r="W94" s="80"/>
      <c r="X94" s="205">
        <f t="shared" si="82"/>
        <v>0</v>
      </c>
      <c r="Y94" s="80"/>
      <c r="Z94" s="205">
        <f t="shared" si="83"/>
        <v>0</v>
      </c>
      <c r="AA94" s="80"/>
      <c r="AB94" s="205">
        <f t="shared" si="84"/>
        <v>0</v>
      </c>
      <c r="AC94" s="80"/>
      <c r="AD94" s="205">
        <f t="shared" si="85"/>
        <v>0</v>
      </c>
      <c r="AE94" s="210"/>
      <c r="AF94" s="220">
        <f t="shared" si="88"/>
        <v>0</v>
      </c>
      <c r="AG94" s="221">
        <f t="shared" si="89"/>
        <v>0</v>
      </c>
    </row>
    <row r="95" spans="1:33" s="12" customFormat="1" ht="21" customHeight="1" x14ac:dyDescent="0.2">
      <c r="A95" s="11" t="str">
        <f>IF(D95="","",MAX($A$88:$A94)+1)</f>
        <v/>
      </c>
      <c r="B95" s="599"/>
      <c r="C95" s="600"/>
      <c r="D95" s="27"/>
      <c r="E95" s="164" t="str">
        <f t="shared" si="86"/>
        <v/>
      </c>
      <c r="F95" s="98"/>
      <c r="G95" s="200" t="s">
        <v>2</v>
      </c>
      <c r="H95" s="98"/>
      <c r="I95" s="204" t="s">
        <v>4</v>
      </c>
      <c r="J95" s="228" t="str">
        <f t="shared" si="90"/>
        <v/>
      </c>
      <c r="K95" s="80"/>
      <c r="L95" s="205">
        <f t="shared" si="76"/>
        <v>0</v>
      </c>
      <c r="M95" s="80"/>
      <c r="N95" s="205">
        <f t="shared" si="77"/>
        <v>0</v>
      </c>
      <c r="O95" s="80"/>
      <c r="P95" s="205">
        <f t="shared" si="78"/>
        <v>0</v>
      </c>
      <c r="Q95" s="80"/>
      <c r="R95" s="205">
        <f t="shared" si="79"/>
        <v>0</v>
      </c>
      <c r="S95" s="80"/>
      <c r="T95" s="205">
        <f t="shared" si="80"/>
        <v>0</v>
      </c>
      <c r="U95" s="80"/>
      <c r="V95" s="205">
        <f t="shared" si="81"/>
        <v>0</v>
      </c>
      <c r="W95" s="80"/>
      <c r="X95" s="205">
        <f t="shared" si="82"/>
        <v>0</v>
      </c>
      <c r="Y95" s="80"/>
      <c r="Z95" s="205">
        <f t="shared" si="83"/>
        <v>0</v>
      </c>
      <c r="AA95" s="80"/>
      <c r="AB95" s="205">
        <f t="shared" si="84"/>
        <v>0</v>
      </c>
      <c r="AC95" s="80"/>
      <c r="AD95" s="205">
        <f t="shared" si="85"/>
        <v>0</v>
      </c>
      <c r="AE95" s="210"/>
      <c r="AF95" s="220">
        <f t="shared" si="88"/>
        <v>0</v>
      </c>
      <c r="AG95" s="221">
        <f t="shared" si="89"/>
        <v>0</v>
      </c>
    </row>
    <row r="96" spans="1:33" s="12" customFormat="1" ht="21" customHeight="1" x14ac:dyDescent="0.2">
      <c r="A96" s="11" t="str">
        <f>IF(D96="","",MAX($A$88:$A95)+1)</f>
        <v/>
      </c>
      <c r="B96" s="599"/>
      <c r="C96" s="600"/>
      <c r="D96" s="27"/>
      <c r="E96" s="164" t="str">
        <f t="shared" si="86"/>
        <v/>
      </c>
      <c r="F96" s="98"/>
      <c r="G96" s="200" t="s">
        <v>2</v>
      </c>
      <c r="H96" s="98"/>
      <c r="I96" s="204" t="s">
        <v>4</v>
      </c>
      <c r="J96" s="228" t="str">
        <f t="shared" si="90"/>
        <v/>
      </c>
      <c r="K96" s="80"/>
      <c r="L96" s="205">
        <f t="shared" si="76"/>
        <v>0</v>
      </c>
      <c r="M96" s="80"/>
      <c r="N96" s="205">
        <f t="shared" si="77"/>
        <v>0</v>
      </c>
      <c r="O96" s="80"/>
      <c r="P96" s="205">
        <f t="shared" si="78"/>
        <v>0</v>
      </c>
      <c r="Q96" s="80"/>
      <c r="R96" s="205">
        <f t="shared" si="79"/>
        <v>0</v>
      </c>
      <c r="S96" s="80"/>
      <c r="T96" s="205">
        <f t="shared" si="80"/>
        <v>0</v>
      </c>
      <c r="U96" s="80"/>
      <c r="V96" s="205">
        <f t="shared" si="81"/>
        <v>0</v>
      </c>
      <c r="W96" s="80"/>
      <c r="X96" s="205">
        <f t="shared" si="82"/>
        <v>0</v>
      </c>
      <c r="Y96" s="80"/>
      <c r="Z96" s="205">
        <f t="shared" si="83"/>
        <v>0</v>
      </c>
      <c r="AA96" s="80"/>
      <c r="AB96" s="205">
        <f t="shared" si="84"/>
        <v>0</v>
      </c>
      <c r="AC96" s="80"/>
      <c r="AD96" s="205">
        <f t="shared" si="85"/>
        <v>0</v>
      </c>
      <c r="AE96" s="210"/>
      <c r="AF96" s="220">
        <f t="shared" si="88"/>
        <v>0</v>
      </c>
      <c r="AG96" s="221">
        <f t="shared" si="89"/>
        <v>0</v>
      </c>
    </row>
    <row r="97" spans="1:33" s="12" customFormat="1" ht="21" customHeight="1" x14ac:dyDescent="0.2">
      <c r="A97" s="11" t="str">
        <f>IF(D97="","",MAX($A$88:$A96)+1)</f>
        <v/>
      </c>
      <c r="B97" s="599"/>
      <c r="C97" s="600"/>
      <c r="D97" s="27"/>
      <c r="E97" s="164" t="str">
        <f t="shared" si="86"/>
        <v/>
      </c>
      <c r="F97" s="98"/>
      <c r="G97" s="200" t="s">
        <v>2</v>
      </c>
      <c r="H97" s="98"/>
      <c r="I97" s="204" t="s">
        <v>4</v>
      </c>
      <c r="J97" s="228" t="str">
        <f t="shared" si="90"/>
        <v/>
      </c>
      <c r="K97" s="80"/>
      <c r="L97" s="205">
        <f t="shared" si="76"/>
        <v>0</v>
      </c>
      <c r="M97" s="80"/>
      <c r="N97" s="205">
        <f t="shared" si="77"/>
        <v>0</v>
      </c>
      <c r="O97" s="80"/>
      <c r="P97" s="205">
        <f t="shared" si="78"/>
        <v>0</v>
      </c>
      <c r="Q97" s="80"/>
      <c r="R97" s="205">
        <f t="shared" si="79"/>
        <v>0</v>
      </c>
      <c r="S97" s="80"/>
      <c r="T97" s="205">
        <f t="shared" si="80"/>
        <v>0</v>
      </c>
      <c r="U97" s="80"/>
      <c r="V97" s="205">
        <f t="shared" si="81"/>
        <v>0</v>
      </c>
      <c r="W97" s="80"/>
      <c r="X97" s="205">
        <f t="shared" si="82"/>
        <v>0</v>
      </c>
      <c r="Y97" s="80"/>
      <c r="Z97" s="205">
        <f t="shared" si="83"/>
        <v>0</v>
      </c>
      <c r="AA97" s="80"/>
      <c r="AB97" s="205">
        <f t="shared" si="84"/>
        <v>0</v>
      </c>
      <c r="AC97" s="80"/>
      <c r="AD97" s="205">
        <f t="shared" si="85"/>
        <v>0</v>
      </c>
      <c r="AE97" s="210"/>
      <c r="AF97" s="220">
        <f t="shared" si="88"/>
        <v>0</v>
      </c>
      <c r="AG97" s="221">
        <f t="shared" si="89"/>
        <v>0</v>
      </c>
    </row>
    <row r="98" spans="1:33" s="12" customFormat="1" ht="21" customHeight="1" x14ac:dyDescent="0.2">
      <c r="A98" s="11" t="str">
        <f>IF(D98="","",MAX($A$88:$A97)+1)</f>
        <v/>
      </c>
      <c r="B98" s="599"/>
      <c r="C98" s="600"/>
      <c r="D98" s="27"/>
      <c r="E98" s="164" t="str">
        <f t="shared" si="86"/>
        <v/>
      </c>
      <c r="F98" s="98"/>
      <c r="G98" s="200" t="s">
        <v>2</v>
      </c>
      <c r="H98" s="98"/>
      <c r="I98" s="204" t="s">
        <v>4</v>
      </c>
      <c r="J98" s="228" t="str">
        <f t="shared" si="90"/>
        <v/>
      </c>
      <c r="K98" s="80"/>
      <c r="L98" s="205">
        <f t="shared" si="76"/>
        <v>0</v>
      </c>
      <c r="M98" s="80"/>
      <c r="N98" s="205">
        <f t="shared" si="77"/>
        <v>0</v>
      </c>
      <c r="O98" s="80"/>
      <c r="P98" s="205">
        <f t="shared" si="78"/>
        <v>0</v>
      </c>
      <c r="Q98" s="80"/>
      <c r="R98" s="205">
        <f t="shared" si="79"/>
        <v>0</v>
      </c>
      <c r="S98" s="80"/>
      <c r="T98" s="205">
        <f t="shared" si="80"/>
        <v>0</v>
      </c>
      <c r="U98" s="80"/>
      <c r="V98" s="205">
        <f t="shared" si="81"/>
        <v>0</v>
      </c>
      <c r="W98" s="80"/>
      <c r="X98" s="205">
        <f t="shared" si="82"/>
        <v>0</v>
      </c>
      <c r="Y98" s="80"/>
      <c r="Z98" s="205">
        <f t="shared" si="83"/>
        <v>0</v>
      </c>
      <c r="AA98" s="80"/>
      <c r="AB98" s="205">
        <f t="shared" si="84"/>
        <v>0</v>
      </c>
      <c r="AC98" s="80"/>
      <c r="AD98" s="205">
        <f t="shared" si="85"/>
        <v>0</v>
      </c>
      <c r="AE98" s="210"/>
      <c r="AF98" s="220">
        <f t="shared" si="88"/>
        <v>0</v>
      </c>
      <c r="AG98" s="221">
        <f t="shared" si="89"/>
        <v>0</v>
      </c>
    </row>
    <row r="99" spans="1:33" s="12" customFormat="1" ht="21" customHeight="1" x14ac:dyDescent="0.2">
      <c r="A99" s="11" t="str">
        <f>IF(D99="","",MAX($A$88:$A98)+1)</f>
        <v/>
      </c>
      <c r="B99" s="599"/>
      <c r="C99" s="600"/>
      <c r="D99" s="27"/>
      <c r="E99" s="164" t="str">
        <f t="shared" si="86"/>
        <v/>
      </c>
      <c r="F99" s="98"/>
      <c r="G99" s="200" t="s">
        <v>2</v>
      </c>
      <c r="H99" s="98"/>
      <c r="I99" s="204" t="s">
        <v>4</v>
      </c>
      <c r="J99" s="228" t="str">
        <f t="shared" si="87"/>
        <v/>
      </c>
      <c r="K99" s="80"/>
      <c r="L99" s="205">
        <f t="shared" si="76"/>
        <v>0</v>
      </c>
      <c r="M99" s="80"/>
      <c r="N99" s="205">
        <f t="shared" si="77"/>
        <v>0</v>
      </c>
      <c r="O99" s="80"/>
      <c r="P99" s="205">
        <f t="shared" si="78"/>
        <v>0</v>
      </c>
      <c r="Q99" s="80"/>
      <c r="R99" s="205">
        <f t="shared" si="79"/>
        <v>0</v>
      </c>
      <c r="S99" s="80"/>
      <c r="T99" s="205">
        <f t="shared" si="80"/>
        <v>0</v>
      </c>
      <c r="U99" s="80"/>
      <c r="V99" s="205">
        <f t="shared" si="81"/>
        <v>0</v>
      </c>
      <c r="W99" s="80"/>
      <c r="X99" s="205">
        <f t="shared" si="82"/>
        <v>0</v>
      </c>
      <c r="Y99" s="80"/>
      <c r="Z99" s="205">
        <f t="shared" si="83"/>
        <v>0</v>
      </c>
      <c r="AA99" s="80"/>
      <c r="AB99" s="205">
        <f t="shared" si="84"/>
        <v>0</v>
      </c>
      <c r="AC99" s="80"/>
      <c r="AD99" s="205">
        <f t="shared" si="85"/>
        <v>0</v>
      </c>
      <c r="AE99" s="210"/>
      <c r="AF99" s="220">
        <f t="shared" si="88"/>
        <v>0</v>
      </c>
      <c r="AG99" s="221">
        <f t="shared" si="89"/>
        <v>0</v>
      </c>
    </row>
    <row r="100" spans="1:33" s="12" customFormat="1" ht="21" customHeight="1" x14ac:dyDescent="0.2">
      <c r="A100" s="11" t="str">
        <f>IF(D100="","",MAX($A$88:$A99)+1)</f>
        <v/>
      </c>
      <c r="B100" s="599"/>
      <c r="C100" s="600"/>
      <c r="D100" s="27"/>
      <c r="E100" s="164" t="str">
        <f t="shared" si="86"/>
        <v/>
      </c>
      <c r="F100" s="98"/>
      <c r="G100" s="200" t="s">
        <v>2</v>
      </c>
      <c r="H100" s="98"/>
      <c r="I100" s="204" t="s">
        <v>4</v>
      </c>
      <c r="J100" s="228" t="str">
        <f t="shared" si="87"/>
        <v/>
      </c>
      <c r="K100" s="80"/>
      <c r="L100" s="205">
        <f t="shared" si="76"/>
        <v>0</v>
      </c>
      <c r="M100" s="80"/>
      <c r="N100" s="205">
        <f t="shared" si="77"/>
        <v>0</v>
      </c>
      <c r="O100" s="80"/>
      <c r="P100" s="205">
        <f t="shared" si="78"/>
        <v>0</v>
      </c>
      <c r="Q100" s="80"/>
      <c r="R100" s="205">
        <f t="shared" si="79"/>
        <v>0</v>
      </c>
      <c r="S100" s="80"/>
      <c r="T100" s="205">
        <f t="shared" si="80"/>
        <v>0</v>
      </c>
      <c r="U100" s="80"/>
      <c r="V100" s="205">
        <f t="shared" si="81"/>
        <v>0</v>
      </c>
      <c r="W100" s="80"/>
      <c r="X100" s="205">
        <f t="shared" si="82"/>
        <v>0</v>
      </c>
      <c r="Y100" s="80"/>
      <c r="Z100" s="205">
        <f t="shared" si="83"/>
        <v>0</v>
      </c>
      <c r="AA100" s="80"/>
      <c r="AB100" s="205">
        <f t="shared" si="84"/>
        <v>0</v>
      </c>
      <c r="AC100" s="80"/>
      <c r="AD100" s="205">
        <f t="shared" si="85"/>
        <v>0</v>
      </c>
      <c r="AE100" s="210"/>
      <c r="AF100" s="220">
        <f t="shared" si="88"/>
        <v>0</v>
      </c>
      <c r="AG100" s="221">
        <f t="shared" si="89"/>
        <v>0</v>
      </c>
    </row>
    <row r="101" spans="1:33" s="12" customFormat="1" ht="21" customHeight="1" x14ac:dyDescent="0.2">
      <c r="A101" s="11" t="str">
        <f>IF(D101="","",MAX($A$88:$A100)+1)</f>
        <v/>
      </c>
      <c r="B101" s="599"/>
      <c r="C101" s="600"/>
      <c r="D101" s="27"/>
      <c r="E101" s="164" t="str">
        <f t="shared" si="86"/>
        <v/>
      </c>
      <c r="F101" s="98"/>
      <c r="G101" s="200" t="s">
        <v>2</v>
      </c>
      <c r="H101" s="98"/>
      <c r="I101" s="204" t="s">
        <v>4</v>
      </c>
      <c r="J101" s="228" t="str">
        <f>IF(AND(F101&lt;&gt;"",H101&lt;&gt;""),ROUNDDOWN(F101*H101/1000000,2),"")</f>
        <v/>
      </c>
      <c r="K101" s="80"/>
      <c r="L101" s="205">
        <f t="shared" si="76"/>
        <v>0</v>
      </c>
      <c r="M101" s="80"/>
      <c r="N101" s="205">
        <f t="shared" si="77"/>
        <v>0</v>
      </c>
      <c r="O101" s="80"/>
      <c r="P101" s="205">
        <f t="shared" si="78"/>
        <v>0</v>
      </c>
      <c r="Q101" s="80"/>
      <c r="R101" s="205">
        <f t="shared" si="79"/>
        <v>0</v>
      </c>
      <c r="S101" s="80"/>
      <c r="T101" s="205">
        <f t="shared" si="80"/>
        <v>0</v>
      </c>
      <c r="U101" s="80"/>
      <c r="V101" s="205">
        <f t="shared" si="81"/>
        <v>0</v>
      </c>
      <c r="W101" s="80"/>
      <c r="X101" s="205">
        <f t="shared" si="82"/>
        <v>0</v>
      </c>
      <c r="Y101" s="80"/>
      <c r="Z101" s="205">
        <f t="shared" si="83"/>
        <v>0</v>
      </c>
      <c r="AA101" s="80"/>
      <c r="AB101" s="205">
        <f t="shared" si="84"/>
        <v>0</v>
      </c>
      <c r="AC101" s="80"/>
      <c r="AD101" s="205">
        <f t="shared" si="85"/>
        <v>0</v>
      </c>
      <c r="AE101" s="210"/>
      <c r="AF101" s="220">
        <f t="shared" si="88"/>
        <v>0</v>
      </c>
      <c r="AG101" s="221">
        <f t="shared" si="89"/>
        <v>0</v>
      </c>
    </row>
    <row r="102" spans="1:33" s="12" customFormat="1" ht="21" customHeight="1" x14ac:dyDescent="0.2">
      <c r="A102" s="11" t="str">
        <f>IF(D102="","",MAX($A$88:$A101)+1)</f>
        <v/>
      </c>
      <c r="B102" s="599"/>
      <c r="C102" s="600"/>
      <c r="D102" s="27"/>
      <c r="E102" s="164" t="str">
        <f t="shared" si="86"/>
        <v/>
      </c>
      <c r="F102" s="98"/>
      <c r="G102" s="200" t="s">
        <v>2</v>
      </c>
      <c r="H102" s="98"/>
      <c r="I102" s="204" t="s">
        <v>4</v>
      </c>
      <c r="J102" s="228" t="str">
        <f>IF(AND(F102&lt;&gt;"",H102&lt;&gt;""),ROUNDDOWN(F102*H102/1000000,2),"")</f>
        <v/>
      </c>
      <c r="K102" s="80"/>
      <c r="L102" s="205">
        <f t="shared" si="76"/>
        <v>0</v>
      </c>
      <c r="M102" s="80"/>
      <c r="N102" s="205">
        <f t="shared" si="77"/>
        <v>0</v>
      </c>
      <c r="O102" s="80"/>
      <c r="P102" s="205">
        <f t="shared" si="78"/>
        <v>0</v>
      </c>
      <c r="Q102" s="80"/>
      <c r="R102" s="205">
        <f t="shared" si="79"/>
        <v>0</v>
      </c>
      <c r="S102" s="80"/>
      <c r="T102" s="205">
        <f t="shared" si="80"/>
        <v>0</v>
      </c>
      <c r="U102" s="80"/>
      <c r="V102" s="205">
        <f t="shared" si="81"/>
        <v>0</v>
      </c>
      <c r="W102" s="80"/>
      <c r="X102" s="205">
        <f t="shared" si="82"/>
        <v>0</v>
      </c>
      <c r="Y102" s="80"/>
      <c r="Z102" s="205">
        <f t="shared" si="83"/>
        <v>0</v>
      </c>
      <c r="AA102" s="80"/>
      <c r="AB102" s="205">
        <f t="shared" si="84"/>
        <v>0</v>
      </c>
      <c r="AC102" s="80"/>
      <c r="AD102" s="205">
        <f t="shared" si="85"/>
        <v>0</v>
      </c>
      <c r="AE102" s="210"/>
      <c r="AF102" s="220">
        <f t="shared" si="88"/>
        <v>0</v>
      </c>
      <c r="AG102" s="221">
        <f t="shared" si="89"/>
        <v>0</v>
      </c>
    </row>
    <row r="103" spans="1:33" s="12" customFormat="1" ht="21" customHeight="1" x14ac:dyDescent="0.2">
      <c r="A103" s="11" t="str">
        <f>IF(D103="","",MAX($A$88:$A102)+1)</f>
        <v/>
      </c>
      <c r="B103" s="599"/>
      <c r="C103" s="600"/>
      <c r="D103" s="27"/>
      <c r="E103" s="164" t="str">
        <f t="shared" si="86"/>
        <v/>
      </c>
      <c r="F103" s="98"/>
      <c r="G103" s="200" t="s">
        <v>2</v>
      </c>
      <c r="H103" s="98"/>
      <c r="I103" s="204" t="s">
        <v>4</v>
      </c>
      <c r="J103" s="228" t="str">
        <f t="shared" si="87"/>
        <v/>
      </c>
      <c r="K103" s="80"/>
      <c r="L103" s="205">
        <f t="shared" si="76"/>
        <v>0</v>
      </c>
      <c r="M103" s="80"/>
      <c r="N103" s="205">
        <f t="shared" si="77"/>
        <v>0</v>
      </c>
      <c r="O103" s="80"/>
      <c r="P103" s="205">
        <f t="shared" si="78"/>
        <v>0</v>
      </c>
      <c r="Q103" s="80"/>
      <c r="R103" s="205">
        <f t="shared" si="79"/>
        <v>0</v>
      </c>
      <c r="S103" s="80"/>
      <c r="T103" s="205">
        <f t="shared" si="80"/>
        <v>0</v>
      </c>
      <c r="U103" s="80"/>
      <c r="V103" s="205">
        <f t="shared" si="81"/>
        <v>0</v>
      </c>
      <c r="W103" s="80"/>
      <c r="X103" s="205">
        <f t="shared" si="82"/>
        <v>0</v>
      </c>
      <c r="Y103" s="80"/>
      <c r="Z103" s="205">
        <f t="shared" si="83"/>
        <v>0</v>
      </c>
      <c r="AA103" s="80"/>
      <c r="AB103" s="205">
        <f t="shared" si="84"/>
        <v>0</v>
      </c>
      <c r="AC103" s="80"/>
      <c r="AD103" s="205">
        <f t="shared" si="85"/>
        <v>0</v>
      </c>
      <c r="AE103" s="210"/>
      <c r="AF103" s="220">
        <f t="shared" si="88"/>
        <v>0</v>
      </c>
      <c r="AG103" s="221">
        <f t="shared" si="89"/>
        <v>0</v>
      </c>
    </row>
    <row r="104" spans="1:33" s="12" customFormat="1" ht="21" customHeight="1" x14ac:dyDescent="0.2">
      <c r="A104" s="11" t="str">
        <f>IF(D104="","",MAX($A$88:$A103)+1)</f>
        <v/>
      </c>
      <c r="B104" s="599"/>
      <c r="C104" s="600"/>
      <c r="D104" s="27"/>
      <c r="E104" s="164" t="str">
        <f t="shared" si="86"/>
        <v/>
      </c>
      <c r="F104" s="98"/>
      <c r="G104" s="200" t="s">
        <v>2</v>
      </c>
      <c r="H104" s="98"/>
      <c r="I104" s="204" t="s">
        <v>4</v>
      </c>
      <c r="J104" s="228" t="str">
        <f t="shared" si="87"/>
        <v/>
      </c>
      <c r="K104" s="80"/>
      <c r="L104" s="205">
        <f t="shared" si="76"/>
        <v>0</v>
      </c>
      <c r="M104" s="80"/>
      <c r="N104" s="205">
        <f t="shared" si="77"/>
        <v>0</v>
      </c>
      <c r="O104" s="80"/>
      <c r="P104" s="205">
        <f t="shared" si="78"/>
        <v>0</v>
      </c>
      <c r="Q104" s="80"/>
      <c r="R104" s="205">
        <f t="shared" si="79"/>
        <v>0</v>
      </c>
      <c r="S104" s="80"/>
      <c r="T104" s="205">
        <f t="shared" si="80"/>
        <v>0</v>
      </c>
      <c r="U104" s="80"/>
      <c r="V104" s="205">
        <f t="shared" si="81"/>
        <v>0</v>
      </c>
      <c r="W104" s="80"/>
      <c r="X104" s="205">
        <f t="shared" si="82"/>
        <v>0</v>
      </c>
      <c r="Y104" s="80"/>
      <c r="Z104" s="205">
        <f t="shared" si="83"/>
        <v>0</v>
      </c>
      <c r="AA104" s="80"/>
      <c r="AB104" s="205">
        <f t="shared" si="84"/>
        <v>0</v>
      </c>
      <c r="AC104" s="80"/>
      <c r="AD104" s="205">
        <f t="shared" si="85"/>
        <v>0</v>
      </c>
      <c r="AE104" s="210"/>
      <c r="AF104" s="220">
        <f t="shared" si="88"/>
        <v>0</v>
      </c>
      <c r="AG104" s="221">
        <f t="shared" si="89"/>
        <v>0</v>
      </c>
    </row>
    <row r="105" spans="1:33" s="12" customFormat="1" ht="21" customHeight="1" x14ac:dyDescent="0.2">
      <c r="A105" s="11" t="str">
        <f>IF(D105="","",MAX($A$88:$A104)+1)</f>
        <v/>
      </c>
      <c r="B105" s="599"/>
      <c r="C105" s="600"/>
      <c r="D105" s="27"/>
      <c r="E105" s="164" t="str">
        <f t="shared" si="86"/>
        <v/>
      </c>
      <c r="F105" s="98"/>
      <c r="G105" s="200" t="s">
        <v>2</v>
      </c>
      <c r="H105" s="98"/>
      <c r="I105" s="204" t="s">
        <v>4</v>
      </c>
      <c r="J105" s="228" t="str">
        <f t="shared" si="87"/>
        <v/>
      </c>
      <c r="K105" s="80"/>
      <c r="L105" s="205">
        <f t="shared" si="76"/>
        <v>0</v>
      </c>
      <c r="M105" s="80"/>
      <c r="N105" s="205">
        <f t="shared" si="77"/>
        <v>0</v>
      </c>
      <c r="O105" s="80"/>
      <c r="P105" s="205">
        <f t="shared" si="78"/>
        <v>0</v>
      </c>
      <c r="Q105" s="80"/>
      <c r="R105" s="205">
        <f t="shared" si="79"/>
        <v>0</v>
      </c>
      <c r="S105" s="80"/>
      <c r="T105" s="205">
        <f t="shared" si="80"/>
        <v>0</v>
      </c>
      <c r="U105" s="80"/>
      <c r="V105" s="205">
        <f t="shared" si="81"/>
        <v>0</v>
      </c>
      <c r="W105" s="80"/>
      <c r="X105" s="205">
        <f t="shared" si="82"/>
        <v>0</v>
      </c>
      <c r="Y105" s="80"/>
      <c r="Z105" s="205">
        <f t="shared" si="83"/>
        <v>0</v>
      </c>
      <c r="AA105" s="80"/>
      <c r="AB105" s="205">
        <f t="shared" si="84"/>
        <v>0</v>
      </c>
      <c r="AC105" s="80"/>
      <c r="AD105" s="205">
        <f t="shared" si="85"/>
        <v>0</v>
      </c>
      <c r="AE105" s="210"/>
      <c r="AF105" s="220">
        <f t="shared" si="88"/>
        <v>0</v>
      </c>
      <c r="AG105" s="221">
        <f t="shared" si="89"/>
        <v>0</v>
      </c>
    </row>
    <row r="106" spans="1:33" s="12" customFormat="1" ht="21" customHeight="1" x14ac:dyDescent="0.2">
      <c r="A106" s="11" t="str">
        <f>IF(D106="","",MAX($A$88:$A105)+1)</f>
        <v/>
      </c>
      <c r="B106" s="599"/>
      <c r="C106" s="600"/>
      <c r="D106" s="27"/>
      <c r="E106" s="164" t="str">
        <f t="shared" si="86"/>
        <v/>
      </c>
      <c r="F106" s="98"/>
      <c r="G106" s="200" t="s">
        <v>2</v>
      </c>
      <c r="H106" s="98"/>
      <c r="I106" s="204" t="s">
        <v>4</v>
      </c>
      <c r="J106" s="228" t="str">
        <f t="shared" si="87"/>
        <v/>
      </c>
      <c r="K106" s="80"/>
      <c r="L106" s="205">
        <f t="shared" si="76"/>
        <v>0</v>
      </c>
      <c r="M106" s="80"/>
      <c r="N106" s="205">
        <f t="shared" si="77"/>
        <v>0</v>
      </c>
      <c r="O106" s="80"/>
      <c r="P106" s="205">
        <f t="shared" si="78"/>
        <v>0</v>
      </c>
      <c r="Q106" s="80"/>
      <c r="R106" s="205">
        <f t="shared" si="79"/>
        <v>0</v>
      </c>
      <c r="S106" s="80"/>
      <c r="T106" s="205">
        <f t="shared" si="80"/>
        <v>0</v>
      </c>
      <c r="U106" s="80"/>
      <c r="V106" s="205">
        <f t="shared" si="81"/>
        <v>0</v>
      </c>
      <c r="W106" s="80"/>
      <c r="X106" s="205">
        <f t="shared" si="82"/>
        <v>0</v>
      </c>
      <c r="Y106" s="80"/>
      <c r="Z106" s="205">
        <f t="shared" si="83"/>
        <v>0</v>
      </c>
      <c r="AA106" s="80"/>
      <c r="AB106" s="205">
        <f t="shared" si="84"/>
        <v>0</v>
      </c>
      <c r="AC106" s="80"/>
      <c r="AD106" s="205">
        <f t="shared" si="85"/>
        <v>0</v>
      </c>
      <c r="AE106" s="210"/>
      <c r="AF106" s="220">
        <f t="shared" si="88"/>
        <v>0</v>
      </c>
      <c r="AG106" s="221">
        <f t="shared" si="89"/>
        <v>0</v>
      </c>
    </row>
    <row r="107" spans="1:33" s="12" customFormat="1" ht="21" customHeight="1" x14ac:dyDescent="0.2">
      <c r="A107" s="11" t="str">
        <f>IF(D107="","",MAX($A$88:$A106)+1)</f>
        <v/>
      </c>
      <c r="B107" s="599"/>
      <c r="C107" s="600"/>
      <c r="D107" s="27"/>
      <c r="E107" s="164" t="str">
        <f t="shared" si="86"/>
        <v/>
      </c>
      <c r="F107" s="98"/>
      <c r="G107" s="200" t="s">
        <v>2</v>
      </c>
      <c r="H107" s="98"/>
      <c r="I107" s="204" t="s">
        <v>4</v>
      </c>
      <c r="J107" s="228" t="str">
        <f t="shared" si="87"/>
        <v/>
      </c>
      <c r="K107" s="80"/>
      <c r="L107" s="205">
        <f t="shared" si="76"/>
        <v>0</v>
      </c>
      <c r="M107" s="80"/>
      <c r="N107" s="205">
        <f t="shared" si="77"/>
        <v>0</v>
      </c>
      <c r="O107" s="80"/>
      <c r="P107" s="205">
        <f t="shared" si="78"/>
        <v>0</v>
      </c>
      <c r="Q107" s="80"/>
      <c r="R107" s="205">
        <f t="shared" si="79"/>
        <v>0</v>
      </c>
      <c r="S107" s="80"/>
      <c r="T107" s="205">
        <f t="shared" si="80"/>
        <v>0</v>
      </c>
      <c r="U107" s="80"/>
      <c r="V107" s="205">
        <f t="shared" si="81"/>
        <v>0</v>
      </c>
      <c r="W107" s="80"/>
      <c r="X107" s="205">
        <f t="shared" si="82"/>
        <v>0</v>
      </c>
      <c r="Y107" s="80"/>
      <c r="Z107" s="205">
        <f t="shared" si="83"/>
        <v>0</v>
      </c>
      <c r="AA107" s="80"/>
      <c r="AB107" s="205">
        <f t="shared" si="84"/>
        <v>0</v>
      </c>
      <c r="AC107" s="80"/>
      <c r="AD107" s="205">
        <f t="shared" si="85"/>
        <v>0</v>
      </c>
      <c r="AE107" s="210"/>
      <c r="AF107" s="220">
        <f t="shared" si="88"/>
        <v>0</v>
      </c>
      <c r="AG107" s="221">
        <f t="shared" si="89"/>
        <v>0</v>
      </c>
    </row>
    <row r="108" spans="1:33" s="12" customFormat="1" ht="21" customHeight="1" thickBot="1" x14ac:dyDescent="0.25">
      <c r="A108" s="11" t="str">
        <f>IF(D108="","",MAX($A$88:$A107)+1)</f>
        <v/>
      </c>
      <c r="B108" s="602"/>
      <c r="C108" s="603"/>
      <c r="D108" s="28"/>
      <c r="E108" s="165" t="str">
        <f t="shared" si="86"/>
        <v/>
      </c>
      <c r="F108" s="100"/>
      <c r="G108" s="201" t="s">
        <v>2</v>
      </c>
      <c r="H108" s="100"/>
      <c r="I108" s="206" t="s">
        <v>4</v>
      </c>
      <c r="J108" s="229" t="str">
        <f t="shared" si="87"/>
        <v/>
      </c>
      <c r="K108" s="81"/>
      <c r="L108" s="207">
        <f t="shared" si="76"/>
        <v>0</v>
      </c>
      <c r="M108" s="81"/>
      <c r="N108" s="207">
        <f t="shared" si="77"/>
        <v>0</v>
      </c>
      <c r="O108" s="81"/>
      <c r="P108" s="207">
        <f t="shared" si="78"/>
        <v>0</v>
      </c>
      <c r="Q108" s="81"/>
      <c r="R108" s="207">
        <f t="shared" si="79"/>
        <v>0</v>
      </c>
      <c r="S108" s="81"/>
      <c r="T108" s="207">
        <f t="shared" si="80"/>
        <v>0</v>
      </c>
      <c r="U108" s="81"/>
      <c r="V108" s="207">
        <f t="shared" si="81"/>
        <v>0</v>
      </c>
      <c r="W108" s="81"/>
      <c r="X108" s="207">
        <f t="shared" si="82"/>
        <v>0</v>
      </c>
      <c r="Y108" s="81"/>
      <c r="Z108" s="207">
        <f t="shared" si="83"/>
        <v>0</v>
      </c>
      <c r="AA108" s="81"/>
      <c r="AB108" s="207">
        <f t="shared" si="84"/>
        <v>0</v>
      </c>
      <c r="AC108" s="81"/>
      <c r="AD108" s="207">
        <f t="shared" si="85"/>
        <v>0</v>
      </c>
      <c r="AE108" s="210"/>
      <c r="AF108" s="230">
        <f t="shared" si="88"/>
        <v>0</v>
      </c>
      <c r="AG108" s="231">
        <f t="shared" si="89"/>
        <v>0</v>
      </c>
    </row>
    <row r="109" spans="1:33" s="11" customFormat="1" ht="21" customHeight="1" thickTop="1" x14ac:dyDescent="0.2">
      <c r="B109" s="604" t="s">
        <v>6</v>
      </c>
      <c r="C109" s="604"/>
      <c r="D109" s="604"/>
      <c r="E109" s="604"/>
      <c r="F109" s="604"/>
      <c r="G109" s="604"/>
      <c r="H109" s="604"/>
      <c r="I109" s="604"/>
      <c r="J109" s="604"/>
      <c r="K109" s="82">
        <f t="shared" ref="K109:AD109" si="91">SUM(K89:K108)</f>
        <v>0</v>
      </c>
      <c r="L109" s="84">
        <f t="shared" si="91"/>
        <v>0</v>
      </c>
      <c r="M109" s="82">
        <f t="shared" si="91"/>
        <v>0</v>
      </c>
      <c r="N109" s="84">
        <f t="shared" si="91"/>
        <v>0</v>
      </c>
      <c r="O109" s="82">
        <f t="shared" si="91"/>
        <v>0</v>
      </c>
      <c r="P109" s="84">
        <f t="shared" si="91"/>
        <v>0</v>
      </c>
      <c r="Q109" s="82">
        <f t="shared" si="91"/>
        <v>0</v>
      </c>
      <c r="R109" s="84">
        <f t="shared" si="91"/>
        <v>0</v>
      </c>
      <c r="S109" s="82">
        <f t="shared" si="91"/>
        <v>0</v>
      </c>
      <c r="T109" s="84">
        <f t="shared" si="91"/>
        <v>0</v>
      </c>
      <c r="U109" s="82">
        <f t="shared" si="91"/>
        <v>0</v>
      </c>
      <c r="V109" s="84">
        <f t="shared" si="91"/>
        <v>0</v>
      </c>
      <c r="W109" s="82">
        <f t="shared" si="91"/>
        <v>0</v>
      </c>
      <c r="X109" s="84">
        <f t="shared" si="91"/>
        <v>0</v>
      </c>
      <c r="Y109" s="82">
        <f t="shared" si="91"/>
        <v>0</v>
      </c>
      <c r="Z109" s="84">
        <f t="shared" si="91"/>
        <v>0</v>
      </c>
      <c r="AA109" s="82">
        <f t="shared" si="91"/>
        <v>0</v>
      </c>
      <c r="AB109" s="84">
        <f t="shared" si="91"/>
        <v>0</v>
      </c>
      <c r="AC109" s="82">
        <f t="shared" si="91"/>
        <v>0</v>
      </c>
      <c r="AD109" s="84">
        <f t="shared" si="91"/>
        <v>0</v>
      </c>
      <c r="AE109" s="37"/>
      <c r="AF109" s="83">
        <f>SUM(AF89:AF108)</f>
        <v>0</v>
      </c>
      <c r="AG109" s="109">
        <f>SUM(AG89:AG108)</f>
        <v>0</v>
      </c>
    </row>
    <row r="110" spans="1:33" s="11" customFormat="1" ht="19.5" customHeight="1" x14ac:dyDescent="0.2">
      <c r="B110" s="108" t="s">
        <v>57</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605" t="s">
        <v>31</v>
      </c>
      <c r="C111" s="605"/>
      <c r="D111" s="605"/>
      <c r="E111" s="605"/>
      <c r="F111" s="605"/>
      <c r="G111" s="605"/>
      <c r="H111" s="605"/>
      <c r="I111" s="605"/>
      <c r="J111" s="232" t="s">
        <v>32</v>
      </c>
      <c r="K111" s="248" t="s">
        <v>36</v>
      </c>
      <c r="L111" s="249" t="s">
        <v>58</v>
      </c>
      <c r="M111" s="248" t="s">
        <v>36</v>
      </c>
      <c r="N111" s="249" t="s">
        <v>58</v>
      </c>
      <c r="O111" s="248" t="s">
        <v>36</v>
      </c>
      <c r="P111" s="249" t="s">
        <v>58</v>
      </c>
      <c r="Q111" s="248" t="s">
        <v>36</v>
      </c>
      <c r="R111" s="249" t="s">
        <v>58</v>
      </c>
      <c r="S111" s="248" t="s">
        <v>36</v>
      </c>
      <c r="T111" s="249" t="s">
        <v>58</v>
      </c>
      <c r="U111" s="248" t="s">
        <v>36</v>
      </c>
      <c r="V111" s="249" t="s">
        <v>58</v>
      </c>
      <c r="W111" s="248" t="s">
        <v>36</v>
      </c>
      <c r="X111" s="249" t="s">
        <v>58</v>
      </c>
      <c r="Y111" s="248" t="s">
        <v>36</v>
      </c>
      <c r="Z111" s="249" t="s">
        <v>58</v>
      </c>
      <c r="AA111" s="248" t="s">
        <v>36</v>
      </c>
      <c r="AB111" s="249" t="s">
        <v>58</v>
      </c>
      <c r="AC111" s="248" t="s">
        <v>36</v>
      </c>
      <c r="AD111" s="249" t="s">
        <v>58</v>
      </c>
      <c r="AE111" s="16"/>
      <c r="AF111" s="606" t="s">
        <v>43</v>
      </c>
      <c r="AG111" s="606"/>
    </row>
    <row r="112" spans="1:33" s="11" customFormat="1" ht="20.25" customHeight="1" thickTop="1" x14ac:dyDescent="0.2">
      <c r="B112" s="595" t="s">
        <v>74</v>
      </c>
      <c r="C112" s="595"/>
      <c r="D112" s="595"/>
      <c r="E112" s="595"/>
      <c r="F112" s="595"/>
      <c r="G112" s="595"/>
      <c r="H112" s="595"/>
      <c r="I112" s="595"/>
      <c r="J112" s="233">
        <v>30000</v>
      </c>
      <c r="K112" s="157">
        <f>IF(L84="","",SUMIF($E$76:$E$83,$B$112,L76:L83))</f>
        <v>0</v>
      </c>
      <c r="L112" s="105">
        <f>IF(K112="","",$J$112*K112)</f>
        <v>0</v>
      </c>
      <c r="M112" s="157">
        <f>IF(N84="","",SUMIF($E$76:$E$83,$B$112,N76:N83))</f>
        <v>0</v>
      </c>
      <c r="N112" s="105">
        <f>IF(M112="","",$J$112*M112)</f>
        <v>0</v>
      </c>
      <c r="O112" s="157">
        <f>IF(P84="","",SUMIF($E$76:$E$83,$B$112,P76:P83))</f>
        <v>0</v>
      </c>
      <c r="P112" s="105">
        <f>IF(O112="","",$J$112*O112)</f>
        <v>0</v>
      </c>
      <c r="Q112" s="157">
        <f>IF(R84="","",SUMIF($E$76:$E$83,$B$112,R76:R83))</f>
        <v>0</v>
      </c>
      <c r="R112" s="105">
        <f>IF(Q112="","",$J$112*Q112)</f>
        <v>0</v>
      </c>
      <c r="S112" s="157">
        <f>IF(T84="","",SUMIF($E$76:$E$83,$B$112,T76:T83))</f>
        <v>0</v>
      </c>
      <c r="T112" s="105">
        <f>IF(S112="","",$J$112*S112)</f>
        <v>0</v>
      </c>
      <c r="U112" s="157">
        <f>IF(V84="","",SUMIF($E$76:$E$83,$B$112,V76:V83))</f>
        <v>0</v>
      </c>
      <c r="V112" s="105">
        <f>IF(U112="","",$J$112*U112)</f>
        <v>0</v>
      </c>
      <c r="W112" s="157">
        <f>IF(X84="","",SUMIF($E$76:$E$83,$B$112,X76:X83))</f>
        <v>0</v>
      </c>
      <c r="X112" s="105">
        <f>IF(W112="","",$J$112*W112)</f>
        <v>0</v>
      </c>
      <c r="Y112" s="157">
        <f>IF(Z84="","",SUMIF($E$76:$E$83,$B$112,Z76:Z83))</f>
        <v>0</v>
      </c>
      <c r="Z112" s="105">
        <f>IF(Y112="","",$J$112*Y112)</f>
        <v>0</v>
      </c>
      <c r="AA112" s="157">
        <f>IF(AB84="","",SUMIF($E$76:$E$83,$B$112,AB76:AB83))</f>
        <v>0</v>
      </c>
      <c r="AB112" s="105">
        <f>IF(AA112="","",$J$112*AA112)</f>
        <v>0</v>
      </c>
      <c r="AC112" s="157">
        <f>IF(AD84="","",SUMIF($E$76:$E$83,$B$112,AD76:AD83))</f>
        <v>0</v>
      </c>
      <c r="AD112" s="105">
        <f>IF(AC112="","",$J$112*AC112)</f>
        <v>0</v>
      </c>
      <c r="AE112" s="16"/>
      <c r="AF112" s="112" t="s">
        <v>69</v>
      </c>
      <c r="AG112" s="158">
        <f>SUM(K112*$K$8,M112*$M$8,O112*$O$8,Q112*$Q$8,S112*$S$8,U112*$U$8,W112*$W$8,Y112*$Y$8,AA112*$AA$8,AC112*$AC$8)</f>
        <v>0</v>
      </c>
    </row>
    <row r="113" spans="1:33" s="11" customFormat="1" ht="20.25" customHeight="1" x14ac:dyDescent="0.2">
      <c r="B113" s="595" t="s">
        <v>66</v>
      </c>
      <c r="C113" s="595"/>
      <c r="D113" s="595"/>
      <c r="E113" s="595"/>
      <c r="F113" s="595"/>
      <c r="G113" s="595"/>
      <c r="H113" s="595"/>
      <c r="I113" s="595"/>
      <c r="J113" s="233">
        <v>50000</v>
      </c>
      <c r="K113" s="157">
        <f>IF(L109="","",SUMIF($E$89:$E$108,$B$113,L89:L108))</f>
        <v>0</v>
      </c>
      <c r="L113" s="105">
        <f>IF(K113="","",$J$113*K113)</f>
        <v>0</v>
      </c>
      <c r="M113" s="157">
        <f>IF(N109="","",SUMIF($E$89:$E$108,$B$113,N89:N108))</f>
        <v>0</v>
      </c>
      <c r="N113" s="105">
        <f>IF(M113="","",$J$113*M113)</f>
        <v>0</v>
      </c>
      <c r="O113" s="157">
        <f>IF(P109="","",SUMIF($E$89:$E$108,$B$113,P89:P108))</f>
        <v>0</v>
      </c>
      <c r="P113" s="105">
        <f>IF(O113="","",$J$113*O113)</f>
        <v>0</v>
      </c>
      <c r="Q113" s="157">
        <f>IF(R109="","",SUMIF($E$89:$E$108,$B$113,R89:R108))</f>
        <v>0</v>
      </c>
      <c r="R113" s="105">
        <f>IF(Q113="","",$J$113*Q113)</f>
        <v>0</v>
      </c>
      <c r="S113" s="157">
        <f>IF(T109="","",SUMIF($E$89:$E$108,$B$113,T89:T108))</f>
        <v>0</v>
      </c>
      <c r="T113" s="105">
        <f>IF(S113="","",$J$113*S113)</f>
        <v>0</v>
      </c>
      <c r="U113" s="157">
        <f>IF(V109="","",SUMIF($E$89:$E$108,$B$113,V89:V108))</f>
        <v>0</v>
      </c>
      <c r="V113" s="105">
        <f>IF(U113="","",$J$113*U113)</f>
        <v>0</v>
      </c>
      <c r="W113" s="157">
        <f>IF(X109="","",SUMIF($E$89:$E$108,$B$113,X89:X108))</f>
        <v>0</v>
      </c>
      <c r="X113" s="105">
        <f>IF(W113="","",$J$113*W113)</f>
        <v>0</v>
      </c>
      <c r="Y113" s="157">
        <f>IF(Z109="","",SUMIF($E$89:$E$108,$B$113,Z89:Z108))</f>
        <v>0</v>
      </c>
      <c r="Z113" s="105">
        <f>IF(Y113="","",$J$113*Y113)</f>
        <v>0</v>
      </c>
      <c r="AA113" s="157">
        <f>IF(AB109="","",SUMIF($E$89:$E$108,$B$113,AB89:AB108))</f>
        <v>0</v>
      </c>
      <c r="AB113" s="105">
        <f>IF(AA113="","",$J$113*AA113)</f>
        <v>0</v>
      </c>
      <c r="AC113" s="157">
        <f>IF(AD109="","",SUMIF($E$89:$E$108,$B$113,AD89:AD108))</f>
        <v>0</v>
      </c>
      <c r="AD113" s="105">
        <f>IF(AC113="","",$J$113*AC113)</f>
        <v>0</v>
      </c>
      <c r="AE113" s="16"/>
      <c r="AF113" s="112" t="s">
        <v>66</v>
      </c>
      <c r="AG113" s="158">
        <f>SUM(K113*$K$8,M113*$M$8,O113*$O$8,Q113*$Q$8,S113*$S$8,U113*$U$8,W113*$W$8,Y113*$Y$8,AA113*$AA$8,AC113*$AC$8)</f>
        <v>0</v>
      </c>
    </row>
    <row r="114" spans="1:33" x14ac:dyDescent="0.2">
      <c r="A114" s="296"/>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row>
    <row r="115" spans="1:33" ht="23.25" customHeight="1" x14ac:dyDescent="0.25">
      <c r="A115" s="296"/>
      <c r="B115" s="609" t="s">
        <v>158</v>
      </c>
      <c r="C115" s="609"/>
      <c r="D115" s="662" t="s">
        <v>159</v>
      </c>
      <c r="E115" s="663"/>
      <c r="F115" s="663"/>
      <c r="G115" s="663"/>
      <c r="H115" s="663"/>
      <c r="I115" s="663"/>
      <c r="J115" s="664"/>
      <c r="K115" s="297"/>
      <c r="L115" s="298"/>
      <c r="M115" s="298"/>
      <c r="N115" s="298"/>
      <c r="O115" s="298"/>
      <c r="P115" s="298"/>
      <c r="Q115" s="298"/>
      <c r="R115" s="298"/>
      <c r="S115" s="298"/>
      <c r="T115" s="298"/>
      <c r="U115" s="298"/>
      <c r="V115" s="298"/>
      <c r="W115" s="298"/>
      <c r="X115" s="298"/>
      <c r="Y115" s="298"/>
      <c r="Z115" s="298"/>
      <c r="AA115" s="298"/>
      <c r="AB115" s="298"/>
      <c r="AC115" s="298"/>
      <c r="AD115" s="298"/>
      <c r="AE115" s="298"/>
      <c r="AF115" s="299"/>
      <c r="AG115" s="299"/>
    </row>
    <row r="116" spans="1:33" ht="20.149999999999999" customHeight="1" x14ac:dyDescent="0.2">
      <c r="A116" s="296"/>
      <c r="B116" s="300" t="s">
        <v>160</v>
      </c>
      <c r="C116" s="296"/>
      <c r="D116" s="296"/>
      <c r="E116" s="296"/>
      <c r="F116" s="296"/>
      <c r="G116" s="296"/>
      <c r="H116" s="296"/>
      <c r="I116" s="296"/>
      <c r="J116" s="296"/>
      <c r="K116" s="301" t="s">
        <v>12</v>
      </c>
      <c r="L116" s="296"/>
      <c r="M116" s="296"/>
      <c r="N116" s="296"/>
      <c r="O116" s="296"/>
      <c r="P116" s="296"/>
      <c r="Q116" s="296"/>
      <c r="R116" s="296"/>
      <c r="S116" s="296"/>
      <c r="T116" s="296"/>
      <c r="U116" s="296"/>
      <c r="V116" s="296"/>
      <c r="W116" s="296"/>
      <c r="X116" s="296"/>
      <c r="Y116" s="296"/>
      <c r="Z116" s="296"/>
      <c r="AA116" s="296"/>
      <c r="AB116" s="296"/>
      <c r="AC116" s="296"/>
      <c r="AD116" s="296"/>
      <c r="AE116" s="296"/>
      <c r="AF116" s="300"/>
      <c r="AG116" s="296"/>
    </row>
    <row r="117" spans="1:33" ht="21.65" customHeight="1" thickBot="1" x14ac:dyDescent="0.25">
      <c r="A117" s="296"/>
      <c r="B117" s="665" t="s">
        <v>161</v>
      </c>
      <c r="C117" s="666"/>
      <c r="D117" s="323" t="s">
        <v>169</v>
      </c>
      <c r="E117" s="324" t="s">
        <v>170</v>
      </c>
      <c r="F117" s="584" t="s">
        <v>171</v>
      </c>
      <c r="G117" s="585"/>
      <c r="H117" s="667" t="s">
        <v>172</v>
      </c>
      <c r="I117" s="668"/>
      <c r="J117" s="293" t="s">
        <v>162</v>
      </c>
      <c r="K117" s="294" t="s">
        <v>163</v>
      </c>
      <c r="L117" s="249" t="s">
        <v>58</v>
      </c>
      <c r="M117" s="295" t="s">
        <v>163</v>
      </c>
      <c r="N117" s="249" t="s">
        <v>58</v>
      </c>
      <c r="O117" s="295" t="s">
        <v>163</v>
      </c>
      <c r="P117" s="249" t="s">
        <v>58</v>
      </c>
      <c r="Q117" s="295" t="s">
        <v>163</v>
      </c>
      <c r="R117" s="249" t="s">
        <v>58</v>
      </c>
      <c r="S117" s="295" t="s">
        <v>163</v>
      </c>
      <c r="T117" s="249" t="s">
        <v>58</v>
      </c>
      <c r="U117" s="295" t="s">
        <v>163</v>
      </c>
      <c r="V117" s="249" t="s">
        <v>58</v>
      </c>
      <c r="W117" s="295" t="s">
        <v>163</v>
      </c>
      <c r="X117" s="249" t="s">
        <v>58</v>
      </c>
      <c r="Y117" s="295" t="s">
        <v>163</v>
      </c>
      <c r="Z117" s="249" t="s">
        <v>58</v>
      </c>
      <c r="AA117" s="295" t="s">
        <v>163</v>
      </c>
      <c r="AB117" s="249" t="s">
        <v>58</v>
      </c>
      <c r="AC117" s="295" t="s">
        <v>163</v>
      </c>
      <c r="AD117" s="249" t="s">
        <v>58</v>
      </c>
      <c r="AE117" s="296"/>
      <c r="AF117" s="371" t="s">
        <v>194</v>
      </c>
      <c r="AG117" s="372" t="s">
        <v>195</v>
      </c>
    </row>
    <row r="118" spans="1:33" ht="22.5" customHeight="1" thickTop="1" x14ac:dyDescent="0.2">
      <c r="A118" s="296" t="str">
        <f>IF(B118="","",MAX($A$112:$A117)+1)</f>
        <v/>
      </c>
      <c r="B118" s="669"/>
      <c r="C118" s="587"/>
      <c r="D118" s="325"/>
      <c r="E118" s="326"/>
      <c r="F118" s="586"/>
      <c r="G118" s="587"/>
      <c r="H118" s="670"/>
      <c r="I118" s="671"/>
      <c r="J118" s="302"/>
      <c r="K118" s="303"/>
      <c r="L118" s="319">
        <f>IF(AND(J118&lt;&gt;"", K118&lt;&gt;""), MIN(J118,150000)*K118, 0)</f>
        <v>0</v>
      </c>
      <c r="M118" s="304"/>
      <c r="N118" s="319">
        <f>IF(AND(J118&lt;&gt;"", M118&lt;&gt;""), MIN(J118,150000)*M118, 0)</f>
        <v>0</v>
      </c>
      <c r="O118" s="304"/>
      <c r="P118" s="319">
        <f>IF(AND(J118&lt;&gt;"", O118&lt;&gt;""), MIN(J118,150000)*O118, 0)</f>
        <v>0</v>
      </c>
      <c r="Q118" s="304"/>
      <c r="R118" s="319">
        <f>IF(AND(J118&lt;&gt;"", Q118&lt;&gt;""), MIN(J118,150000)*Q118, 0)</f>
        <v>0</v>
      </c>
      <c r="S118" s="304"/>
      <c r="T118" s="319">
        <f>IF(AND(J118&lt;&gt;"", S118&lt;&gt;""), MIN(J118,150000)*S118, 0)</f>
        <v>0</v>
      </c>
      <c r="U118" s="304"/>
      <c r="V118" s="319">
        <f>IF(AND(J118&lt;&gt;"", U118&lt;&gt;""), MIN(J118,150000)*U118,0)</f>
        <v>0</v>
      </c>
      <c r="W118" s="304"/>
      <c r="X118" s="319">
        <f>IF(AND(J118&lt;&gt;"", W118&lt;&gt;""), MIN(J118,150000)*W118, 0)</f>
        <v>0</v>
      </c>
      <c r="Y118" s="304"/>
      <c r="Z118" s="319">
        <f>IF(AND(J118&lt;&gt;"", Y118&lt;&gt;""), MIN(J118,150000)*Y118, 0)</f>
        <v>0</v>
      </c>
      <c r="AA118" s="304"/>
      <c r="AB118" s="319">
        <f>IF(AND(J118&lt;&gt;"", AA118&lt;&gt;""), MIN(J118,150000)*AA118, 0)</f>
        <v>0</v>
      </c>
      <c r="AC118" s="304"/>
      <c r="AD118" s="319">
        <f>IF(AND(J118&lt;&gt;"", AC118&lt;&gt;""), MIN(J118,150000)*AC118, 0)</f>
        <v>0</v>
      </c>
      <c r="AE118" s="296"/>
      <c r="AF118" s="373">
        <f>($K118*$K$8+$M118*$M$8+$O118*$O$8+$Q118*$Q$8+$S118*$S$8+$U118*$U$8+$W118*$W$8+$Y118*$Y$8+$AA118*$AA$8+$AC118*$AC$8)</f>
        <v>0</v>
      </c>
      <c r="AG118" s="374">
        <f>SUM(AF118:AF121)</f>
        <v>0</v>
      </c>
    </row>
    <row r="119" spans="1:33" ht="20.149999999999999" customHeight="1" x14ac:dyDescent="0.2">
      <c r="A119" s="296" t="str">
        <f>IF(B119="","",MAX($A$112:$A118)+1)</f>
        <v/>
      </c>
      <c r="B119" s="672"/>
      <c r="C119" s="589"/>
      <c r="D119" s="310"/>
      <c r="E119" s="327"/>
      <c r="F119" s="588"/>
      <c r="G119" s="589"/>
      <c r="H119" s="673"/>
      <c r="I119" s="674"/>
      <c r="J119" s="311"/>
      <c r="K119" s="312"/>
      <c r="L119" s="320">
        <f>IF(AND(J119&lt;&gt;"", K119&lt;&gt;""), MIN(J119,150000)*K119, 0)</f>
        <v>0</v>
      </c>
      <c r="M119" s="313"/>
      <c r="N119" s="320">
        <f>IF(AND(J119&lt;&gt;"", M119&lt;&gt;""), MIN(J119,150000)*M119, 0)</f>
        <v>0</v>
      </c>
      <c r="O119" s="313"/>
      <c r="P119" s="320">
        <f>IF(AND(J119&lt;&gt;"", O119&lt;&gt;""), MIN(J119,150000)*O119, 0)</f>
        <v>0</v>
      </c>
      <c r="Q119" s="313"/>
      <c r="R119" s="320">
        <f>IF(AND(J119&lt;&gt;"", Q119&lt;&gt;""), MIN(J119,150000)*Q119, 0)</f>
        <v>0</v>
      </c>
      <c r="S119" s="313"/>
      <c r="T119" s="320">
        <f>IF(AND(J119&lt;&gt;"", S119&lt;&gt;""), MIN(J119,150000)*S119, 0)</f>
        <v>0</v>
      </c>
      <c r="U119" s="313"/>
      <c r="V119" s="320">
        <f>IF(AND(J119&lt;&gt;"", U119&lt;&gt;""), MIN(J119,150000)*U119, 0)</f>
        <v>0</v>
      </c>
      <c r="W119" s="313"/>
      <c r="X119" s="320">
        <f>IF(AND(J119&lt;&gt;"", W119&lt;&gt;""), MIN(J119,150000)*W119, 0)</f>
        <v>0</v>
      </c>
      <c r="Y119" s="313"/>
      <c r="Z119" s="320">
        <f>IF(AND(J119&lt;&gt;"", Y119&lt;&gt;""), MIN(J119,150000)*Y119, 0)</f>
        <v>0</v>
      </c>
      <c r="AA119" s="313"/>
      <c r="AB119" s="320">
        <f>IF(AND(J119&lt;&gt;"", AA119&lt;&gt;""), MIN(J119,150000)*AA119, 0)</f>
        <v>0</v>
      </c>
      <c r="AC119" s="313"/>
      <c r="AD119" s="320">
        <f>IF(AND(J119&lt;&gt;"", AC119&lt;&gt;""), MIN(J119,150000)*AC119, 0)</f>
        <v>0</v>
      </c>
      <c r="AE119" s="296"/>
      <c r="AF119" s="375">
        <f t="shared" ref="AF119:AF121" si="92">($K119*$K$8+$M119*$M$8+$O119*$O$8+$Q119*$Q$8+$S119*$S$8+$U119*$U$8+$W119*$W$8+$Y119*$Y$8+$AA119*$AA$8+$AC119*$AC$8)</f>
        <v>0</v>
      </c>
      <c r="AG119" s="370"/>
    </row>
    <row r="120" spans="1:33" ht="20.149999999999999" customHeight="1" x14ac:dyDescent="0.2">
      <c r="A120" s="308" t="str">
        <f>IF(B120="","",MAX($A$112:$A119)+1)</f>
        <v/>
      </c>
      <c r="B120" s="685"/>
      <c r="C120" s="591"/>
      <c r="D120" s="328"/>
      <c r="E120" s="329"/>
      <c r="F120" s="590"/>
      <c r="G120" s="591"/>
      <c r="H120" s="686"/>
      <c r="I120" s="687"/>
      <c r="J120" s="305"/>
      <c r="K120" s="306"/>
      <c r="L120" s="321">
        <f>IF(AND(J120&lt;&gt;"", K120&lt;&gt;""), MIN(J120,150000)*K120, 0)</f>
        <v>0</v>
      </c>
      <c r="M120" s="307"/>
      <c r="N120" s="321">
        <f>IF(AND(J120&lt;&gt;"", M120&lt;&gt;""), MIN(J120,150000)*M120, 0)</f>
        <v>0</v>
      </c>
      <c r="O120" s="307"/>
      <c r="P120" s="321">
        <f>IF(AND(J120&lt;&gt;"", O120&lt;&gt;""), MIN(J120,150000)*O120, 0)</f>
        <v>0</v>
      </c>
      <c r="Q120" s="307"/>
      <c r="R120" s="321">
        <f>IF(AND(J120&lt;&gt;"", Q120&lt;&gt;""), MIN(J120,150000)*Q120, 0)</f>
        <v>0</v>
      </c>
      <c r="S120" s="307"/>
      <c r="T120" s="321">
        <f>IF(AND(J120&lt;&gt;"", S120&lt;&gt;""), MIN(J120,150000)*S120, 0)</f>
        <v>0</v>
      </c>
      <c r="U120" s="307"/>
      <c r="V120" s="321">
        <f>IF(AND(J120&lt;&gt;"", U120&lt;&gt;""), MIN(J120,150000)*U120, 0)</f>
        <v>0</v>
      </c>
      <c r="W120" s="307"/>
      <c r="X120" s="321">
        <f>IF(AND(J120&lt;&gt;"", W120&lt;&gt;""), MIN(J120,150000)*W120, 0)</f>
        <v>0</v>
      </c>
      <c r="Y120" s="307"/>
      <c r="Z120" s="321">
        <f>IF(AND(J120&lt;&gt;"", Y120&lt;&gt;""), MIN(J120,150000)*Y120, 0)</f>
        <v>0</v>
      </c>
      <c r="AA120" s="307"/>
      <c r="AB120" s="321">
        <f>IF(AND(J120&lt;&gt;"", AA120&lt;&gt;""), MIN(J120,150000)*AA120, 0)</f>
        <v>0</v>
      </c>
      <c r="AC120" s="307"/>
      <c r="AD120" s="321">
        <f>IF(AND(J120&lt;&gt;"", AC120&lt;&gt;""), MIN(J120,150000)*AC120, 0)</f>
        <v>0</v>
      </c>
      <c r="AE120" s="296"/>
      <c r="AF120" s="376">
        <f t="shared" si="92"/>
        <v>0</v>
      </c>
      <c r="AG120" s="370"/>
    </row>
    <row r="121" spans="1:33" ht="19.5" customHeight="1" x14ac:dyDescent="0.2">
      <c r="A121" s="296" t="str">
        <f>IF(B121="","",MAX($A$112:$A120)+1)</f>
        <v/>
      </c>
      <c r="B121" s="656"/>
      <c r="C121" s="593"/>
      <c r="D121" s="314"/>
      <c r="E121" s="330"/>
      <c r="F121" s="592"/>
      <c r="G121" s="593"/>
      <c r="H121" s="657"/>
      <c r="I121" s="658"/>
      <c r="J121" s="315"/>
      <c r="K121" s="316"/>
      <c r="L121" s="322">
        <f>IF(AND(J121&lt;&gt;"", K121&lt;&gt;""), MIN(J121,150000)*K121, 0)</f>
        <v>0</v>
      </c>
      <c r="M121" s="317"/>
      <c r="N121" s="322">
        <f>IF(AND(J121&lt;&gt;"", M121&lt;&gt;""), MIN(J121,150000)*M121, 0)</f>
        <v>0</v>
      </c>
      <c r="O121" s="317"/>
      <c r="P121" s="322">
        <f>IF(AND(J121&lt;&gt;"", O121&lt;&gt;""), MIN(J121,150000)*O121, 0)</f>
        <v>0</v>
      </c>
      <c r="Q121" s="317"/>
      <c r="R121" s="322">
        <f>IF(AND(J121&lt;&gt;"", Q121&lt;&gt;""), MIN(J121,150000)*Q121, 0)</f>
        <v>0</v>
      </c>
      <c r="S121" s="317"/>
      <c r="T121" s="322">
        <f>IF(AND(J121&lt;&gt;"", S121&lt;&gt;""), MIN(J121,150000)*S121, 0)</f>
        <v>0</v>
      </c>
      <c r="U121" s="317"/>
      <c r="V121" s="322">
        <f>IF(AND(J121&lt;&gt;"", U121&lt;&gt;""), MIN(J121,150000)*U121, 0)</f>
        <v>0</v>
      </c>
      <c r="W121" s="317"/>
      <c r="X121" s="322">
        <f>IF(AND(J121&lt;&gt;"", W121&lt;&gt;""), MIN(J121,150000)*W121, 0)</f>
        <v>0</v>
      </c>
      <c r="Y121" s="317"/>
      <c r="Z121" s="322">
        <f>IF(AND(J121&lt;&gt;"", Y121&lt;&gt;""), MIN(J121,150000)*Y121, 0)</f>
        <v>0</v>
      </c>
      <c r="AA121" s="317"/>
      <c r="AB121" s="322">
        <f>IF(AND(J121&lt;&gt;"", AA121&lt;&gt;""), MIN(J121,150000)*AA121, 0)</f>
        <v>0</v>
      </c>
      <c r="AC121" s="317"/>
      <c r="AD121" s="322">
        <f>IF(AND(J121&lt;&gt;"", AC121&lt;&gt;""), MIN(J121,150000)*AC121, 0)</f>
        <v>0</v>
      </c>
      <c r="AE121" s="309"/>
      <c r="AF121" s="377">
        <f t="shared" si="92"/>
        <v>0</v>
      </c>
      <c r="AG121" s="370"/>
    </row>
    <row r="150" spans="1:1" x14ac:dyDescent="0.2">
      <c r="A150" s="378">
        <f>SUM(AF15)</f>
        <v>0</v>
      </c>
    </row>
    <row r="151" spans="1:1" x14ac:dyDescent="0.2">
      <c r="A151" s="378">
        <f>SUM(AG118)</f>
        <v>0</v>
      </c>
    </row>
  </sheetData>
  <sheetProtection algorithmName="SHA-512" hashValue="CkMX/D+ETNqXyDua7WppqrtPl2udqT8q5iWLaeyRuXCF/2Ts16IVwv9tvYl5wRC2/dOXaG1sewYM3ebICPXhog==" saltValue="beMNEdiHaaWE6LtmY194xg==" spinCount="100000" sheet="1" objects="1" scenarios="1"/>
  <mergeCells count="206">
    <mergeCell ref="O11:P11"/>
    <mergeCell ref="Q11:R11"/>
    <mergeCell ref="S11:T11"/>
    <mergeCell ref="U11:V11"/>
    <mergeCell ref="W11:X11"/>
    <mergeCell ref="Y11:Z11"/>
    <mergeCell ref="AA11:AB11"/>
    <mergeCell ref="AC11:AD11"/>
    <mergeCell ref="B120:C120"/>
    <mergeCell ref="H120:I120"/>
    <mergeCell ref="Y12:Z12"/>
    <mergeCell ref="AA12:AB12"/>
    <mergeCell ref="AC12:AD12"/>
    <mergeCell ref="W13:X13"/>
    <mergeCell ref="Y13:Z13"/>
    <mergeCell ref="AA13:AB13"/>
    <mergeCell ref="AC13:AD13"/>
    <mergeCell ref="O13:P13"/>
    <mergeCell ref="Q13:R13"/>
    <mergeCell ref="S13:T13"/>
    <mergeCell ref="O12:P12"/>
    <mergeCell ref="Q12:R12"/>
    <mergeCell ref="S12:T12"/>
    <mergeCell ref="U13:V13"/>
    <mergeCell ref="B121:C121"/>
    <mergeCell ref="H121:I121"/>
    <mergeCell ref="B11:J11"/>
    <mergeCell ref="K11:L11"/>
    <mergeCell ref="M11:N11"/>
    <mergeCell ref="B115:C115"/>
    <mergeCell ref="D115:J115"/>
    <mergeCell ref="B117:C117"/>
    <mergeCell ref="H117:I117"/>
    <mergeCell ref="B118:C118"/>
    <mergeCell ref="H118:I118"/>
    <mergeCell ref="B119:C119"/>
    <mergeCell ref="H119:I119"/>
    <mergeCell ref="B13:J13"/>
    <mergeCell ref="K13:L13"/>
    <mergeCell ref="M13:N13"/>
    <mergeCell ref="B12:J12"/>
    <mergeCell ref="K12:L12"/>
    <mergeCell ref="M12:N12"/>
    <mergeCell ref="B17:C17"/>
    <mergeCell ref="B19:C19"/>
    <mergeCell ref="F19:I19"/>
    <mergeCell ref="B20:C20"/>
    <mergeCell ref="B42:C42"/>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B35:C35"/>
    <mergeCell ref="B32:C32"/>
    <mergeCell ref="B33:C33"/>
    <mergeCell ref="B34:C34"/>
    <mergeCell ref="B21:C21"/>
    <mergeCell ref="B22:C22"/>
    <mergeCell ref="B23:C23"/>
    <mergeCell ref="B29:C29"/>
    <mergeCell ref="B30:C30"/>
    <mergeCell ref="B31:C31"/>
    <mergeCell ref="D17:J17"/>
    <mergeCell ref="B18:J18"/>
    <mergeCell ref="B24:C24"/>
    <mergeCell ref="B25:C25"/>
    <mergeCell ref="B26:C26"/>
    <mergeCell ref="B27:C27"/>
    <mergeCell ref="B28:C28"/>
    <mergeCell ref="B43:C43"/>
    <mergeCell ref="B44:C44"/>
    <mergeCell ref="B45:J45"/>
    <mergeCell ref="B36:C36"/>
    <mergeCell ref="B37:C37"/>
    <mergeCell ref="B38:C38"/>
    <mergeCell ref="B39:C39"/>
    <mergeCell ref="B40:C40"/>
    <mergeCell ref="B41:C41"/>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71:I71"/>
    <mergeCell ref="B82:C82"/>
    <mergeCell ref="B107:C107"/>
    <mergeCell ref="B101:C101"/>
    <mergeCell ref="B89:C89"/>
    <mergeCell ref="B90:C90"/>
    <mergeCell ref="B99:C99"/>
    <mergeCell ref="B83:C83"/>
    <mergeCell ref="B84:J84"/>
    <mergeCell ref="B91:C91"/>
    <mergeCell ref="B92:C92"/>
    <mergeCell ref="B86:C86"/>
    <mergeCell ref="B88:C88"/>
    <mergeCell ref="F88:I88"/>
    <mergeCell ref="B93:C93"/>
    <mergeCell ref="B94:C94"/>
    <mergeCell ref="B95:C95"/>
    <mergeCell ref="B96:C96"/>
    <mergeCell ref="B97:C97"/>
    <mergeCell ref="B98:C98"/>
    <mergeCell ref="F117:G117"/>
    <mergeCell ref="F118:G118"/>
    <mergeCell ref="F119:G119"/>
    <mergeCell ref="F120:G120"/>
    <mergeCell ref="F121:G121"/>
    <mergeCell ref="AA1:AF1"/>
    <mergeCell ref="AA2:AF2"/>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s>
  <phoneticPr fontId="43"/>
  <conditionalFormatting sqref="B20:AD44">
    <cfRule type="expression" dxfId="55" priority="4" stopIfTrue="1">
      <formula>MOD(ROW()-21,2)=0</formula>
    </cfRule>
  </conditionalFormatting>
  <conditionalFormatting sqref="B50:AD65">
    <cfRule type="expression" dxfId="54" priority="3" stopIfTrue="1">
      <formula>MOD(ROW()-71,2)=0</formula>
    </cfRule>
  </conditionalFormatting>
  <conditionalFormatting sqref="B76:AD83 AF76:AG83">
    <cfRule type="expression" dxfId="53" priority="32" stopIfTrue="1">
      <formula>MOD(ROW()-111,2)=0</formula>
    </cfRule>
  </conditionalFormatting>
  <conditionalFormatting sqref="B89:AD108 AF89:AG108">
    <cfRule type="expression" dxfId="52" priority="15" stopIfTrue="1">
      <formula>MOD(ROW()-158,2)=0</formula>
    </cfRule>
  </conditionalFormatting>
  <conditionalFormatting sqref="D20:D44">
    <cfRule type="expression" dxfId="51" priority="2">
      <formula>AND($E20&lt;&gt;"",$E20&lt;&gt;"G0",$E20&lt;&gt;"G1",$E20&lt;&gt;"G2")</formula>
    </cfRule>
  </conditionalFormatting>
  <conditionalFormatting sqref="D50:D65">
    <cfRule type="expression" dxfId="50" priority="1">
      <formula>AND($E50&lt;&gt;"",$E50&lt;&gt;"G0",$E50&lt;&gt;"G1",$E50&lt;&gt;"G2")</formula>
    </cfRule>
  </conditionalFormatting>
  <conditionalFormatting sqref="D76:D83">
    <cfRule type="expression" dxfId="49" priority="26" stopIfTrue="1">
      <formula>AND($E76&lt;&gt;"",$E76&lt;&gt;"W5")</formula>
    </cfRule>
  </conditionalFormatting>
  <conditionalFormatting sqref="D89:D108">
    <cfRule type="expression" dxfId="48" priority="13" stopIfTrue="1">
      <formula>AND($E89&lt;&gt;"",$E89&lt;&gt;"W6")</formula>
    </cfRule>
  </conditionalFormatting>
  <conditionalFormatting sqref="K7:L7">
    <cfRule type="expression" dxfId="47" priority="7" stopIfTrue="1">
      <formula>$K$7=""</formula>
    </cfRule>
  </conditionalFormatting>
  <conditionalFormatting sqref="K8:L8">
    <cfRule type="expression" dxfId="46" priority="6" stopIfTrue="1">
      <formula>$K$8=""</formula>
    </cfRule>
  </conditionalFormatting>
  <conditionalFormatting sqref="AF20:AG44">
    <cfRule type="expression" dxfId="45" priority="9" stopIfTrue="1">
      <formula>MOD(ROW()-21,2)=0</formula>
    </cfRule>
  </conditionalFormatting>
  <conditionalFormatting sqref="AF50:AG65">
    <cfRule type="expression" dxfId="44" priority="33" stopIfTrue="1">
      <formula>MOD(ROW()-71,2)=0</formula>
    </cfRule>
  </conditionalFormatting>
  <dataValidations count="19">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B72:AB75 AD109:AD110 X72:X75 AB109:AB110 V72:V75 X109:X110 T72:T75 V109:V110 R72:R75 T109:T110 P72:P75 R109:R110 N72:N75 P109:P110 L72:L75 N109:N110 Z72:Z75 L109:L110 AD122:AD65522 Z109:Z110 P1:P4 L1:L4 N1:N6 AB3:AB6 X1:X6 V1:V6 T1:T6 R1:R6 AD3:AD6 M5 P6 L6 Z3:Z6 AD114:AD116 AB114:AB116 Z114:Z116 X114:X116 V114:V116 T114:T116 R114:R116 P114:P116 N114:N116 L114:L116 AD72:AD75 AB122:AB65522 L122:L65522 N122:N65522 P122:P65522 R122:R65522 T122:T65522 V122:V65522 X122:X65522 Z122:Z65522 Z9:Z19 X9:X19 V9:V19 T9:T19 R9:R19 P9:P19 N9:N19 AB9:AB19 AD9:AD19 L9:L19" xr:uid="{00000000-0002-0000-0200-000000000000}"/>
    <dataValidation type="custom" imeMode="disabled" allowBlank="1" showInputMessage="1" showErrorMessage="1" errorTitle="入力エラー" error="小数点以下第一位を切り捨てで入力して下さい。" sqref="H89:H108 F89:F108 M89:M108 O89:O108 Q89:Q108 S89:S108 U89:U108 W89:W108 Y89:Y108 K89:K108 AA89:AA108 AC89:AC108 AF89:AF108 AC20:AC44 AA20:AA44 K20:K44 Y20:Y44 W20:W44 U20:U44 S20:S44 Q20:Q44 O20:O44 M20:M44 F20:F44 H20:H44 AF20:AF44 AC50:AC65 AA50:AA65 K50:K65 Y50:Y65 W50:W65 U50:U65 S50:S65 Q50:Q65 O50:O65 M50:M65 F50:F65 H50:H65 AF50:AF65 H76:H83 F76:F83 M76:M83 O76:O83 Q76:Q83 S76:S83 U76:U83 W76:W83 Y76:Y83 K76:K83 AA76:AA83 AC76:AC83 AF76:AF83"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J89:J108 L89:L108 N89:N108 P89:P108 R89:R108 T89:T108 V89:V108 X89:X108 AG89:AG108 AB89:AB108 AD89:AD108 Z89:Z108 AD20:AD44 AB20:AB44 Z20:Z44 AG20:AG44 X20:X44 V20:V44 T20:T44 R20:R44 P20:P44 N20:N44 L20:L44 J20:J44 AD50:AD65 AB50:AB65 AG50:AG65 X50:X65 V50:V65 T50:T65 R50:R65 P50:P65 N50:N65 L50:L65 J50:J65 Z50:Z65 L76:L83 N76:N83 P76:P83 R76:R83 T76:T83 V76:V83 X76:X83 AG76:AG83 AB76:AB83 AD76:AD83 J76:J83 Z76:Z83" xr:uid="{00000000-0002-0000-0200-000002000000}">
      <formula1>J20-ROUNDDOWN(J20,2)=0</formula1>
    </dataValidation>
    <dataValidation type="custom" imeMode="disabled" operator="equal" showInputMessage="1" showErrorMessage="1" errorTitle="入力エラー" error="グレードがW6の登録番号10桁を入力してください。" sqref="D89:D108" xr:uid="{00000000-0002-0000-0200-000003000000}">
      <formula1>AND(LEN(INDIRECT("RC", FALSE))=10,LEFT(INDIRECT("RC", FALSE))="W",RIGHT(INDIRECT("RC", FALSE))="6")</formula1>
    </dataValidation>
    <dataValidation type="textLength" imeMode="disabled" operator="equal" allowBlank="1" showInputMessage="1" showErrorMessage="1" errorTitle="文字数エラー" error="8文字で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120 O120 Q120 S120 U120 W120 Y120 AA120 AC120" xr:uid="{37F6A4BE-40A3-4297-B0EC-5D3095DFD60E}">
      <formula1>AND(INT(M120)=M120,M118="",M119="",M121="")</formula1>
    </dataValidation>
    <dataValidation type="custom" imeMode="disabled" showInputMessage="1" showErrorMessage="1" errorTitle="入力エラー" error="「単住戸」当たりの数字を入力してください" sqref="M119 O119 Q119 S119 U119 W119 Y119 AA119 AC119" xr:uid="{8FB35262-EA44-4B81-85E4-253696E38B7D}">
      <formula1>AND(INT(M119)=M119,M118="",M120="",M121="")</formula1>
    </dataValidation>
    <dataValidation type="custom" imeMode="disabled" showInputMessage="1" showErrorMessage="1" errorTitle="入力エラー" error="「単住戸」当たりの数字を入力してください" sqref="M118 O118 Q118 S118 U118 W118 Y118 AA118 AC118" xr:uid="{63297920-12BF-43E2-B6BB-8B290CA76487}">
      <formula1>AND(INT(M118)=M118,M119="",M120="",M121="")</formula1>
    </dataValidation>
    <dataValidation type="custom" imeMode="disabled" showInputMessage="1" showErrorMessage="1" errorTitle="入力エラー" error="「単住戸」当たりの数字を入力してください" sqref="AC121 M121 O121 Q121 S121 U121 W121 Y121 AA121" xr:uid="{D41617F4-88ED-43B7-8EFD-30B70C565913}">
      <formula1>AND(INT(M121)=M121,M118="",M119="",M120="")</formula1>
    </dataValidation>
    <dataValidation type="custom" imeMode="disabled" operator="greaterThan" showInputMessage="1" showErrorMessage="1" errorTitle="入力エラー" error="「単住戸」当たりの数字を入力してください" sqref="K121" xr:uid="{6E3CBEAE-EC9D-4E01-8FC4-810CA420B8A0}">
      <formula1>AND(INT(K121)=K121,K118="",K119="",K120="")</formula1>
    </dataValidation>
    <dataValidation type="custom" imeMode="disabled" operator="greaterThan" showInputMessage="1" showErrorMessage="1" errorTitle="入力エラー" error="「単住戸」当たりの数字を入力してください" sqref="K120" xr:uid="{B2F4D152-B6EB-4CFE-8659-3284E4C3D069}">
      <formula1>AND(INT(K120)=K120,K118="",K119="",K121="")</formula1>
    </dataValidation>
    <dataValidation type="custom" imeMode="disabled" operator="greaterThan" showInputMessage="1" showErrorMessage="1" errorTitle="入力エラー" error="「単住戸」当たりの数字を入力してください" sqref="K119" xr:uid="{AE4F0088-FAB9-4003-A8F7-2D9EC845C329}">
      <formula1>AND(INT(K119)=K119,K118="",K120="",K121="")</formula1>
    </dataValidation>
    <dataValidation type="custom" imeMode="disabled" operator="greaterThan" showInputMessage="1" showErrorMessage="1" errorTitle="入力エラー" error="「単住戸」当たりの数字を入力してください" sqref="K118" xr:uid="{6EDFC33B-8CB2-400C-8344-D7B1D158282C}">
      <formula1>AND(INT(K118)=K118,K119="",K120="",K121="")</formula1>
    </dataValidation>
    <dataValidation type="custom" imeMode="disabled" operator="equal" showInputMessage="1" showErrorMessage="1" errorTitle="入力エラー" error="グレードがW5の登録番号10桁を入力してください。" sqref="D76:D83" xr:uid="{F5ED1B46-E707-4CCD-A091-3B1942F6C30F}">
      <formula1>AND(LEN(INDIRECT("RC", FALSE))=10,LEFT(INDIRECT("RC", FALSE))="W",RIGHT(INDIRECT("RC", FALSE))="5")</formula1>
    </dataValidation>
    <dataValidation type="list" allowBlank="1" showInputMessage="1" sqref="H118:I121" xr:uid="{56621EB3-38B2-4090-BA33-8E986C86E148}">
      <formula1>"A,B,C"</formula1>
    </dataValidation>
    <dataValidation type="textLength" imeMode="disabled" operator="equal" allowBlank="1" showInputMessage="1" showErrorMessage="1" error="登録番号に誤りがありますので確認してください。" sqref="E20:E44" xr:uid="{20620617-8BF8-48B4-A806-2C708B137A55}">
      <formula1>2</formula1>
    </dataValidation>
  </dataValidations>
  <printOptions horizontalCentered="1"/>
  <pageMargins left="0" right="0" top="0.19685039370078741" bottom="0" header="7.874015748031496E-2" footer="0"/>
  <pageSetup paperSize="8" scale="43" orientation="portrait" r:id="rId1"/>
  <headerFooter>
    <oddHeader>&amp;LVERSION 1.0</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5B011-5E40-413C-A3C7-663D64E23419}">
  <sheetPr codeName="Sheet5"/>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27" t="s">
        <v>183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31" t="s">
        <v>84</v>
      </c>
      <c r="AI1" s="2"/>
      <c r="AJ1" s="756" t="str">
        <f>'様式第8｜完了実績報告書'!$BL$2&amp;""</f>
        <v/>
      </c>
      <c r="AK1" s="756"/>
      <c r="AL1" s="756"/>
      <c r="AM1" s="756"/>
      <c r="AN1" s="756"/>
      <c r="AO1" s="756"/>
      <c r="AP1" s="756"/>
      <c r="AQ1" s="756"/>
      <c r="AR1" s="756"/>
      <c r="AS1" s="756"/>
      <c r="AT1" s="756"/>
      <c r="AU1" s="756"/>
      <c r="AV1" s="756"/>
      <c r="AW1" s="756"/>
      <c r="AX1" s="756"/>
      <c r="AY1" s="756"/>
      <c r="AZ1" s="756"/>
      <c r="BA1" s="756"/>
      <c r="BB1" s="756"/>
      <c r="BC1" s="332"/>
      <c r="BD1" s="332"/>
      <c r="BE1" s="332"/>
      <c r="BF1" s="332"/>
      <c r="BG1" s="332"/>
      <c r="BH1" s="332"/>
      <c r="BI1" s="332"/>
      <c r="BJ1" s="332"/>
      <c r="BK1" s="332"/>
      <c r="BL1" s="332"/>
      <c r="BM1" s="332"/>
      <c r="BN1" s="332"/>
      <c r="BO1" s="332"/>
    </row>
    <row r="2" spans="1:67" ht="18.75" customHeight="1" x14ac:dyDescent="0.2">
      <c r="AH2" s="331" t="s">
        <v>173</v>
      </c>
      <c r="AJ2" s="756" t="str">
        <f>'様式第8｜完了実績報告書'!$BD$15&amp;""</f>
        <v/>
      </c>
      <c r="AK2" s="756"/>
      <c r="AL2" s="756"/>
      <c r="AM2" s="756"/>
      <c r="AN2" s="756"/>
      <c r="AO2" s="756"/>
      <c r="AP2" s="756"/>
      <c r="AQ2" s="756"/>
      <c r="AR2" s="756"/>
      <c r="AS2" s="756"/>
      <c r="AT2" s="756"/>
      <c r="AU2" s="756"/>
      <c r="AV2" s="756"/>
      <c r="AW2" s="756"/>
      <c r="AX2" s="756"/>
      <c r="AY2" s="756"/>
      <c r="AZ2" s="756"/>
      <c r="BA2" s="756"/>
      <c r="BB2" s="756"/>
      <c r="BC2" s="332"/>
      <c r="BD2" s="332"/>
      <c r="BE2" s="332"/>
      <c r="BF2" s="332"/>
      <c r="BG2" s="332"/>
      <c r="BH2" s="332"/>
      <c r="BI2" s="332"/>
      <c r="BJ2" s="332"/>
      <c r="BK2" s="332"/>
      <c r="BL2" s="332"/>
      <c r="BM2" s="332"/>
      <c r="BN2" s="332"/>
      <c r="BO2" s="332"/>
    </row>
    <row r="3" spans="1:67" ht="30" customHeight="1" x14ac:dyDescent="0.2">
      <c r="A3" s="757" t="s">
        <v>174</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57"/>
      <c r="AV3" s="757"/>
      <c r="AW3" s="757"/>
      <c r="AX3" s="757"/>
      <c r="AY3" s="757"/>
      <c r="AZ3" s="757"/>
      <c r="BA3" s="757"/>
      <c r="BB3" s="757"/>
      <c r="BC3" s="757"/>
    </row>
    <row r="4" spans="1:67" ht="3" customHeight="1" x14ac:dyDescent="0.3">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row>
    <row r="5" spans="1:67" s="343" customFormat="1" ht="22" customHeight="1" x14ac:dyDescent="0.2">
      <c r="A5" s="334"/>
      <c r="B5" s="335"/>
      <c r="C5" s="236" t="s">
        <v>80</v>
      </c>
      <c r="D5" s="336"/>
      <c r="E5" s="336"/>
      <c r="F5" s="336"/>
      <c r="G5" s="337"/>
      <c r="H5" s="338"/>
      <c r="I5" s="236" t="s">
        <v>175</v>
      </c>
      <c r="J5" s="336"/>
      <c r="K5" s="339"/>
      <c r="L5" s="339"/>
      <c r="M5" s="339"/>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1"/>
      <c r="AT5" s="341"/>
      <c r="AU5" s="340"/>
      <c r="AV5" s="340"/>
      <c r="AW5" s="341"/>
      <c r="AX5" s="341"/>
      <c r="AY5" s="341"/>
      <c r="AZ5" s="341"/>
      <c r="BA5" s="341"/>
      <c r="BB5" s="341"/>
      <c r="BC5" s="342"/>
    </row>
    <row r="6" spans="1:67" ht="21.75" customHeight="1" x14ac:dyDescent="0.2">
      <c r="N6" s="339"/>
      <c r="O6" s="339"/>
      <c r="P6" s="339"/>
      <c r="Q6" s="339"/>
      <c r="R6" s="339"/>
      <c r="S6" s="339"/>
      <c r="T6" s="339"/>
      <c r="U6" s="339"/>
      <c r="V6" s="339"/>
      <c r="W6" s="339"/>
      <c r="X6" s="339"/>
      <c r="Y6" s="339"/>
      <c r="Z6" s="339"/>
      <c r="AA6" s="339"/>
      <c r="AP6" s="344"/>
      <c r="AU6" s="345"/>
      <c r="AV6" s="758"/>
      <c r="AW6" s="758"/>
      <c r="AX6" s="195"/>
      <c r="AY6" s="758"/>
      <c r="AZ6" s="758"/>
      <c r="BA6" s="566"/>
      <c r="BB6" s="566"/>
      <c r="BC6" s="566"/>
    </row>
    <row r="7" spans="1:67" ht="41.15" customHeight="1" thickBot="1" x14ac:dyDescent="0.25">
      <c r="A7" s="346" t="s">
        <v>176</v>
      </c>
      <c r="B7" s="347"/>
      <c r="C7" s="348"/>
      <c r="D7" s="348"/>
      <c r="E7" s="348"/>
      <c r="F7" s="348"/>
      <c r="G7" s="348"/>
      <c r="H7" s="348"/>
      <c r="I7" s="348"/>
      <c r="J7" s="348"/>
      <c r="K7" s="348"/>
      <c r="L7" s="348"/>
      <c r="M7" s="348"/>
      <c r="N7" s="348"/>
      <c r="O7" s="348"/>
      <c r="P7" s="348"/>
      <c r="Q7" s="122"/>
      <c r="R7" s="122"/>
      <c r="S7" s="122"/>
      <c r="T7" s="122"/>
      <c r="U7" s="348"/>
      <c r="V7" s="348"/>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row>
    <row r="8" spans="1:67" ht="28.5" customHeight="1" thickBot="1" x14ac:dyDescent="0.25">
      <c r="A8" s="759" t="s">
        <v>158</v>
      </c>
      <c r="B8" s="760"/>
      <c r="C8" s="760"/>
      <c r="D8" s="760"/>
      <c r="E8" s="761" t="s">
        <v>177</v>
      </c>
      <c r="F8" s="761"/>
      <c r="G8" s="761"/>
      <c r="H8" s="761"/>
      <c r="I8" s="761"/>
      <c r="J8" s="761"/>
      <c r="K8" s="761"/>
      <c r="L8" s="761"/>
      <c r="M8" s="761"/>
      <c r="N8" s="762"/>
      <c r="O8" s="349"/>
      <c r="P8" s="349"/>
      <c r="Q8" s="349"/>
      <c r="R8" s="349"/>
      <c r="S8" s="697" t="s">
        <v>178</v>
      </c>
      <c r="T8" s="698"/>
      <c r="U8" s="698"/>
      <c r="V8" s="698"/>
      <c r="W8" s="698"/>
      <c r="X8" s="698"/>
      <c r="Y8" s="698"/>
      <c r="Z8" s="698"/>
      <c r="AA8" s="698"/>
      <c r="AB8" s="698"/>
      <c r="AC8" s="698"/>
      <c r="AD8" s="698"/>
      <c r="AE8" s="698"/>
      <c r="AF8" s="698"/>
      <c r="AG8" s="698"/>
      <c r="AH8" s="698"/>
      <c r="AI8" s="698"/>
      <c r="AJ8" s="698"/>
      <c r="AK8" s="698"/>
      <c r="AL8" s="698"/>
      <c r="AM8" s="698"/>
      <c r="AN8" s="698"/>
      <c r="AO8" s="698"/>
      <c r="AP8" s="698"/>
      <c r="AQ8" s="698"/>
      <c r="AR8" s="698"/>
      <c r="AS8" s="699"/>
      <c r="AT8" s="763" t="s">
        <v>7</v>
      </c>
      <c r="AU8" s="764"/>
      <c r="AV8" s="764"/>
      <c r="AW8" s="764"/>
      <c r="AX8" s="764"/>
      <c r="AY8" s="764"/>
      <c r="AZ8" s="765"/>
      <c r="BA8" s="2"/>
      <c r="BB8" s="122"/>
      <c r="BC8" s="122"/>
    </row>
    <row r="9" spans="1:67" ht="14.25" customHeight="1" thickBot="1" x14ac:dyDescent="0.25">
      <c r="A9" s="127"/>
      <c r="B9" s="347"/>
      <c r="C9" s="348"/>
      <c r="D9" s="348"/>
      <c r="E9" s="348"/>
      <c r="F9" s="348"/>
      <c r="G9" s="348"/>
      <c r="H9" s="348"/>
      <c r="I9" s="348"/>
      <c r="J9" s="348"/>
      <c r="K9" s="348"/>
      <c r="L9" s="348"/>
      <c r="M9" s="348"/>
      <c r="N9" s="348"/>
      <c r="O9" s="348"/>
      <c r="P9" s="348"/>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1"/>
      <c r="AZ9" s="351"/>
      <c r="BA9" s="351"/>
      <c r="BB9" s="351"/>
      <c r="BC9" s="351"/>
    </row>
    <row r="10" spans="1:67" ht="69" customHeight="1" thickBot="1" x14ac:dyDescent="0.25">
      <c r="A10" s="730" t="s">
        <v>188</v>
      </c>
      <c r="B10" s="731"/>
      <c r="C10" s="731"/>
      <c r="D10" s="731"/>
      <c r="E10" s="732" t="s">
        <v>179</v>
      </c>
      <c r="F10" s="733"/>
      <c r="G10" s="733"/>
      <c r="H10" s="733"/>
      <c r="I10" s="733"/>
      <c r="J10" s="733"/>
      <c r="K10" s="733"/>
      <c r="L10" s="733"/>
      <c r="M10" s="733"/>
      <c r="N10" s="733"/>
      <c r="O10" s="733"/>
      <c r="P10" s="732" t="s">
        <v>189</v>
      </c>
      <c r="Q10" s="733"/>
      <c r="R10" s="733"/>
      <c r="S10" s="733"/>
      <c r="T10" s="733"/>
      <c r="U10" s="733"/>
      <c r="V10" s="733"/>
      <c r="W10" s="734"/>
      <c r="X10" s="732" t="s">
        <v>180</v>
      </c>
      <c r="Y10" s="733"/>
      <c r="Z10" s="733"/>
      <c r="AA10" s="733"/>
      <c r="AB10" s="733"/>
      <c r="AC10" s="734"/>
      <c r="AD10" s="732" t="s">
        <v>184</v>
      </c>
      <c r="AE10" s="733"/>
      <c r="AF10" s="733"/>
      <c r="AG10" s="733"/>
      <c r="AH10" s="733"/>
      <c r="AI10" s="734"/>
      <c r="AJ10" s="735" t="s">
        <v>185</v>
      </c>
      <c r="AK10" s="736"/>
      <c r="AL10" s="736"/>
      <c r="AM10" s="736"/>
      <c r="AN10" s="736"/>
      <c r="AO10" s="736"/>
      <c r="AP10" s="732" t="s">
        <v>186</v>
      </c>
      <c r="AQ10" s="733"/>
      <c r="AR10" s="733"/>
      <c r="AS10" s="734"/>
      <c r="AT10" s="736" t="s">
        <v>187</v>
      </c>
      <c r="AU10" s="736"/>
      <c r="AV10" s="736"/>
      <c r="AW10" s="736"/>
      <c r="AX10" s="736"/>
      <c r="AY10" s="736"/>
      <c r="AZ10" s="736"/>
      <c r="BA10" s="736"/>
      <c r="BB10" s="736"/>
      <c r="BC10" s="737"/>
    </row>
    <row r="11" spans="1:67" s="352" customFormat="1" ht="37.5" customHeight="1" thickTop="1" x14ac:dyDescent="0.2">
      <c r="A11" s="738"/>
      <c r="B11" s="739"/>
      <c r="C11" s="739"/>
      <c r="D11" s="739"/>
      <c r="E11" s="740"/>
      <c r="F11" s="741"/>
      <c r="G11" s="741"/>
      <c r="H11" s="741"/>
      <c r="I11" s="741"/>
      <c r="J11" s="741"/>
      <c r="K11" s="741"/>
      <c r="L11" s="741"/>
      <c r="M11" s="741"/>
      <c r="N11" s="741"/>
      <c r="O11" s="741"/>
      <c r="P11" s="742"/>
      <c r="Q11" s="742"/>
      <c r="R11" s="742"/>
      <c r="S11" s="742"/>
      <c r="T11" s="742"/>
      <c r="U11" s="742"/>
      <c r="V11" s="742"/>
      <c r="W11" s="742"/>
      <c r="X11" s="743"/>
      <c r="Y11" s="744"/>
      <c r="Z11" s="744"/>
      <c r="AA11" s="744"/>
      <c r="AB11" s="744"/>
      <c r="AC11" s="744"/>
      <c r="AD11" s="745"/>
      <c r="AE11" s="746"/>
      <c r="AF11" s="746"/>
      <c r="AG11" s="746"/>
      <c r="AH11" s="746"/>
      <c r="AI11" s="747"/>
      <c r="AJ11" s="748" t="str">
        <f>IF(AD11&lt;&gt;"",IF(AD11&lt;24000,AD11,24000),"")</f>
        <v/>
      </c>
      <c r="AK11" s="749"/>
      <c r="AL11" s="749"/>
      <c r="AM11" s="749"/>
      <c r="AN11" s="749"/>
      <c r="AO11" s="750"/>
      <c r="AP11" s="751"/>
      <c r="AQ11" s="752"/>
      <c r="AR11" s="752"/>
      <c r="AS11" s="753"/>
      <c r="AT11" s="754" t="str">
        <f>IF(AND(AJ11&lt;&gt;"",AP11&lt;&gt;""),AJ11*AP11,"")</f>
        <v/>
      </c>
      <c r="AU11" s="754"/>
      <c r="AV11" s="754"/>
      <c r="AW11" s="754"/>
      <c r="AX11" s="754"/>
      <c r="AY11" s="754"/>
      <c r="AZ11" s="754"/>
      <c r="BA11" s="754"/>
      <c r="BB11" s="754"/>
      <c r="BC11" s="755"/>
    </row>
    <row r="12" spans="1:67" s="352" customFormat="1" ht="37.5" customHeight="1" x14ac:dyDescent="0.2">
      <c r="A12" s="716"/>
      <c r="B12" s="717"/>
      <c r="C12" s="717"/>
      <c r="D12" s="717"/>
      <c r="E12" s="718"/>
      <c r="F12" s="719"/>
      <c r="G12" s="719"/>
      <c r="H12" s="719"/>
      <c r="I12" s="719"/>
      <c r="J12" s="719"/>
      <c r="K12" s="719"/>
      <c r="L12" s="719"/>
      <c r="M12" s="719"/>
      <c r="N12" s="719"/>
      <c r="O12" s="719"/>
      <c r="P12" s="720"/>
      <c r="Q12" s="720"/>
      <c r="R12" s="720"/>
      <c r="S12" s="720"/>
      <c r="T12" s="720"/>
      <c r="U12" s="720"/>
      <c r="V12" s="720"/>
      <c r="W12" s="720"/>
      <c r="X12" s="721"/>
      <c r="Y12" s="722"/>
      <c r="Z12" s="722"/>
      <c r="AA12" s="722"/>
      <c r="AB12" s="722"/>
      <c r="AC12" s="722"/>
      <c r="AD12" s="723"/>
      <c r="AE12" s="723"/>
      <c r="AF12" s="723"/>
      <c r="AG12" s="723"/>
      <c r="AH12" s="723"/>
      <c r="AI12" s="723"/>
      <c r="AJ12" s="724" t="str">
        <f t="shared" ref="AJ12:AJ46" si="0">IF(AD12&lt;&gt;"",IF(AD12&lt;24000,AD12,24000),"")</f>
        <v/>
      </c>
      <c r="AK12" s="725"/>
      <c r="AL12" s="725"/>
      <c r="AM12" s="725"/>
      <c r="AN12" s="725"/>
      <c r="AO12" s="726"/>
      <c r="AP12" s="727"/>
      <c r="AQ12" s="728"/>
      <c r="AR12" s="728"/>
      <c r="AS12" s="729"/>
      <c r="AT12" s="703" t="str">
        <f t="shared" ref="AT12:AT46" si="1">IF(AND(AJ12&lt;&gt;"",AP12&lt;&gt;""),AJ12*AP12,"")</f>
        <v/>
      </c>
      <c r="AU12" s="703"/>
      <c r="AV12" s="703"/>
      <c r="AW12" s="703"/>
      <c r="AX12" s="703"/>
      <c r="AY12" s="703"/>
      <c r="AZ12" s="703"/>
      <c r="BA12" s="703"/>
      <c r="BB12" s="703"/>
      <c r="BC12" s="704"/>
    </row>
    <row r="13" spans="1:67" s="352" customFormat="1" ht="37.5" customHeight="1" x14ac:dyDescent="0.2">
      <c r="A13" s="716"/>
      <c r="B13" s="717"/>
      <c r="C13" s="717"/>
      <c r="D13" s="717"/>
      <c r="E13" s="718"/>
      <c r="F13" s="719"/>
      <c r="G13" s="719"/>
      <c r="H13" s="719"/>
      <c r="I13" s="719"/>
      <c r="J13" s="719"/>
      <c r="K13" s="719"/>
      <c r="L13" s="719"/>
      <c r="M13" s="719"/>
      <c r="N13" s="719"/>
      <c r="O13" s="719"/>
      <c r="P13" s="720"/>
      <c r="Q13" s="720"/>
      <c r="R13" s="720"/>
      <c r="S13" s="720"/>
      <c r="T13" s="720"/>
      <c r="U13" s="720"/>
      <c r="V13" s="720"/>
      <c r="W13" s="720"/>
      <c r="X13" s="721"/>
      <c r="Y13" s="722"/>
      <c r="Z13" s="722"/>
      <c r="AA13" s="722"/>
      <c r="AB13" s="722"/>
      <c r="AC13" s="722"/>
      <c r="AD13" s="723"/>
      <c r="AE13" s="723"/>
      <c r="AF13" s="723"/>
      <c r="AG13" s="723"/>
      <c r="AH13" s="723"/>
      <c r="AI13" s="723"/>
      <c r="AJ13" s="724" t="str">
        <f t="shared" si="0"/>
        <v/>
      </c>
      <c r="AK13" s="725"/>
      <c r="AL13" s="725"/>
      <c r="AM13" s="725"/>
      <c r="AN13" s="725"/>
      <c r="AO13" s="726"/>
      <c r="AP13" s="727"/>
      <c r="AQ13" s="728"/>
      <c r="AR13" s="728"/>
      <c r="AS13" s="729"/>
      <c r="AT13" s="703" t="str">
        <f t="shared" si="1"/>
        <v/>
      </c>
      <c r="AU13" s="703"/>
      <c r="AV13" s="703"/>
      <c r="AW13" s="703"/>
      <c r="AX13" s="703"/>
      <c r="AY13" s="703"/>
      <c r="AZ13" s="703"/>
      <c r="BA13" s="703"/>
      <c r="BB13" s="703"/>
      <c r="BC13" s="704"/>
    </row>
    <row r="14" spans="1:67" s="352" customFormat="1" ht="37.5" customHeight="1" x14ac:dyDescent="0.2">
      <c r="A14" s="716"/>
      <c r="B14" s="717"/>
      <c r="C14" s="717"/>
      <c r="D14" s="717"/>
      <c r="E14" s="718"/>
      <c r="F14" s="719"/>
      <c r="G14" s="719"/>
      <c r="H14" s="719"/>
      <c r="I14" s="719"/>
      <c r="J14" s="719"/>
      <c r="K14" s="719"/>
      <c r="L14" s="719"/>
      <c r="M14" s="719"/>
      <c r="N14" s="719"/>
      <c r="O14" s="719"/>
      <c r="P14" s="720"/>
      <c r="Q14" s="720"/>
      <c r="R14" s="720"/>
      <c r="S14" s="720"/>
      <c r="T14" s="720"/>
      <c r="U14" s="720"/>
      <c r="V14" s="720"/>
      <c r="W14" s="720"/>
      <c r="X14" s="721"/>
      <c r="Y14" s="722"/>
      <c r="Z14" s="722"/>
      <c r="AA14" s="722"/>
      <c r="AB14" s="722"/>
      <c r="AC14" s="722"/>
      <c r="AD14" s="723"/>
      <c r="AE14" s="723"/>
      <c r="AF14" s="723"/>
      <c r="AG14" s="723"/>
      <c r="AH14" s="723"/>
      <c r="AI14" s="723"/>
      <c r="AJ14" s="724" t="str">
        <f t="shared" si="0"/>
        <v/>
      </c>
      <c r="AK14" s="725"/>
      <c r="AL14" s="725"/>
      <c r="AM14" s="725"/>
      <c r="AN14" s="725"/>
      <c r="AO14" s="726"/>
      <c r="AP14" s="727"/>
      <c r="AQ14" s="728"/>
      <c r="AR14" s="728"/>
      <c r="AS14" s="729"/>
      <c r="AT14" s="703" t="str">
        <f t="shared" si="1"/>
        <v/>
      </c>
      <c r="AU14" s="703"/>
      <c r="AV14" s="703"/>
      <c r="AW14" s="703"/>
      <c r="AX14" s="703"/>
      <c r="AY14" s="703"/>
      <c r="AZ14" s="703"/>
      <c r="BA14" s="703"/>
      <c r="BB14" s="703"/>
      <c r="BC14" s="704"/>
    </row>
    <row r="15" spans="1:67" s="352" customFormat="1" ht="37.5" customHeight="1" x14ac:dyDescent="0.2">
      <c r="A15" s="716"/>
      <c r="B15" s="717"/>
      <c r="C15" s="717"/>
      <c r="D15" s="717"/>
      <c r="E15" s="718"/>
      <c r="F15" s="719"/>
      <c r="G15" s="719"/>
      <c r="H15" s="719"/>
      <c r="I15" s="719"/>
      <c r="J15" s="719"/>
      <c r="K15" s="719"/>
      <c r="L15" s="719"/>
      <c r="M15" s="719"/>
      <c r="N15" s="719"/>
      <c r="O15" s="719"/>
      <c r="P15" s="720"/>
      <c r="Q15" s="720"/>
      <c r="R15" s="720"/>
      <c r="S15" s="720"/>
      <c r="T15" s="720"/>
      <c r="U15" s="720"/>
      <c r="V15" s="720"/>
      <c r="W15" s="720"/>
      <c r="X15" s="721"/>
      <c r="Y15" s="722"/>
      <c r="Z15" s="722"/>
      <c r="AA15" s="722"/>
      <c r="AB15" s="722"/>
      <c r="AC15" s="722"/>
      <c r="AD15" s="723"/>
      <c r="AE15" s="723"/>
      <c r="AF15" s="723"/>
      <c r="AG15" s="723"/>
      <c r="AH15" s="723"/>
      <c r="AI15" s="723"/>
      <c r="AJ15" s="724" t="str">
        <f t="shared" si="0"/>
        <v/>
      </c>
      <c r="AK15" s="725"/>
      <c r="AL15" s="725"/>
      <c r="AM15" s="725"/>
      <c r="AN15" s="725"/>
      <c r="AO15" s="726"/>
      <c r="AP15" s="727"/>
      <c r="AQ15" s="728"/>
      <c r="AR15" s="728"/>
      <c r="AS15" s="729"/>
      <c r="AT15" s="703" t="str">
        <f t="shared" si="1"/>
        <v/>
      </c>
      <c r="AU15" s="703"/>
      <c r="AV15" s="703"/>
      <c r="AW15" s="703"/>
      <c r="AX15" s="703"/>
      <c r="AY15" s="703"/>
      <c r="AZ15" s="703"/>
      <c r="BA15" s="703"/>
      <c r="BB15" s="703"/>
      <c r="BC15" s="704"/>
    </row>
    <row r="16" spans="1:67" s="352" customFormat="1" ht="37.5" customHeight="1" x14ac:dyDescent="0.2">
      <c r="A16" s="716"/>
      <c r="B16" s="717"/>
      <c r="C16" s="717"/>
      <c r="D16" s="717"/>
      <c r="E16" s="718"/>
      <c r="F16" s="719"/>
      <c r="G16" s="719"/>
      <c r="H16" s="719"/>
      <c r="I16" s="719"/>
      <c r="J16" s="719"/>
      <c r="K16" s="719"/>
      <c r="L16" s="719"/>
      <c r="M16" s="719"/>
      <c r="N16" s="719"/>
      <c r="O16" s="719"/>
      <c r="P16" s="720"/>
      <c r="Q16" s="720"/>
      <c r="R16" s="720"/>
      <c r="S16" s="720"/>
      <c r="T16" s="720"/>
      <c r="U16" s="720"/>
      <c r="V16" s="720"/>
      <c r="W16" s="720"/>
      <c r="X16" s="721"/>
      <c r="Y16" s="722"/>
      <c r="Z16" s="722"/>
      <c r="AA16" s="722"/>
      <c r="AB16" s="722"/>
      <c r="AC16" s="722"/>
      <c r="AD16" s="723"/>
      <c r="AE16" s="723"/>
      <c r="AF16" s="723"/>
      <c r="AG16" s="723"/>
      <c r="AH16" s="723"/>
      <c r="AI16" s="723"/>
      <c r="AJ16" s="724" t="str">
        <f t="shared" si="0"/>
        <v/>
      </c>
      <c r="AK16" s="725"/>
      <c r="AL16" s="725"/>
      <c r="AM16" s="725"/>
      <c r="AN16" s="725"/>
      <c r="AO16" s="726"/>
      <c r="AP16" s="727"/>
      <c r="AQ16" s="728"/>
      <c r="AR16" s="728"/>
      <c r="AS16" s="729"/>
      <c r="AT16" s="703" t="str">
        <f t="shared" si="1"/>
        <v/>
      </c>
      <c r="AU16" s="703"/>
      <c r="AV16" s="703"/>
      <c r="AW16" s="703"/>
      <c r="AX16" s="703"/>
      <c r="AY16" s="703"/>
      <c r="AZ16" s="703"/>
      <c r="BA16" s="703"/>
      <c r="BB16" s="703"/>
      <c r="BC16" s="704"/>
    </row>
    <row r="17" spans="1:55" s="352" customFormat="1" ht="37.5" customHeight="1" x14ac:dyDescent="0.2">
      <c r="A17" s="716"/>
      <c r="B17" s="717"/>
      <c r="C17" s="717"/>
      <c r="D17" s="717"/>
      <c r="E17" s="718"/>
      <c r="F17" s="719"/>
      <c r="G17" s="719"/>
      <c r="H17" s="719"/>
      <c r="I17" s="719"/>
      <c r="J17" s="719"/>
      <c r="K17" s="719"/>
      <c r="L17" s="719"/>
      <c r="M17" s="719"/>
      <c r="N17" s="719"/>
      <c r="O17" s="719"/>
      <c r="P17" s="720"/>
      <c r="Q17" s="720"/>
      <c r="R17" s="720"/>
      <c r="S17" s="720"/>
      <c r="T17" s="720"/>
      <c r="U17" s="720"/>
      <c r="V17" s="720"/>
      <c r="W17" s="720"/>
      <c r="X17" s="721"/>
      <c r="Y17" s="722"/>
      <c r="Z17" s="722"/>
      <c r="AA17" s="722"/>
      <c r="AB17" s="722"/>
      <c r="AC17" s="722"/>
      <c r="AD17" s="723"/>
      <c r="AE17" s="723"/>
      <c r="AF17" s="723"/>
      <c r="AG17" s="723"/>
      <c r="AH17" s="723"/>
      <c r="AI17" s="723"/>
      <c r="AJ17" s="724" t="str">
        <f t="shared" si="0"/>
        <v/>
      </c>
      <c r="AK17" s="725"/>
      <c r="AL17" s="725"/>
      <c r="AM17" s="725"/>
      <c r="AN17" s="725"/>
      <c r="AO17" s="726"/>
      <c r="AP17" s="727"/>
      <c r="AQ17" s="728"/>
      <c r="AR17" s="728"/>
      <c r="AS17" s="729"/>
      <c r="AT17" s="703" t="str">
        <f t="shared" si="1"/>
        <v/>
      </c>
      <c r="AU17" s="703"/>
      <c r="AV17" s="703"/>
      <c r="AW17" s="703"/>
      <c r="AX17" s="703"/>
      <c r="AY17" s="703"/>
      <c r="AZ17" s="703"/>
      <c r="BA17" s="703"/>
      <c r="BB17" s="703"/>
      <c r="BC17" s="704"/>
    </row>
    <row r="18" spans="1:55" s="352" customFormat="1" ht="37.5" customHeight="1" x14ac:dyDescent="0.2">
      <c r="A18" s="716"/>
      <c r="B18" s="717"/>
      <c r="C18" s="717"/>
      <c r="D18" s="717"/>
      <c r="E18" s="718"/>
      <c r="F18" s="719"/>
      <c r="G18" s="719"/>
      <c r="H18" s="719"/>
      <c r="I18" s="719"/>
      <c r="J18" s="719"/>
      <c r="K18" s="719"/>
      <c r="L18" s="719"/>
      <c r="M18" s="719"/>
      <c r="N18" s="719"/>
      <c r="O18" s="719"/>
      <c r="P18" s="720"/>
      <c r="Q18" s="720"/>
      <c r="R18" s="720"/>
      <c r="S18" s="720"/>
      <c r="T18" s="720"/>
      <c r="U18" s="720"/>
      <c r="V18" s="720"/>
      <c r="W18" s="720"/>
      <c r="X18" s="721"/>
      <c r="Y18" s="722"/>
      <c r="Z18" s="722"/>
      <c r="AA18" s="722"/>
      <c r="AB18" s="722"/>
      <c r="AC18" s="722"/>
      <c r="AD18" s="723"/>
      <c r="AE18" s="723"/>
      <c r="AF18" s="723"/>
      <c r="AG18" s="723"/>
      <c r="AH18" s="723"/>
      <c r="AI18" s="723"/>
      <c r="AJ18" s="724" t="str">
        <f t="shared" si="0"/>
        <v/>
      </c>
      <c r="AK18" s="725"/>
      <c r="AL18" s="725"/>
      <c r="AM18" s="725"/>
      <c r="AN18" s="725"/>
      <c r="AO18" s="726"/>
      <c r="AP18" s="727"/>
      <c r="AQ18" s="728"/>
      <c r="AR18" s="728"/>
      <c r="AS18" s="729"/>
      <c r="AT18" s="703" t="str">
        <f t="shared" si="1"/>
        <v/>
      </c>
      <c r="AU18" s="703"/>
      <c r="AV18" s="703"/>
      <c r="AW18" s="703"/>
      <c r="AX18" s="703"/>
      <c r="AY18" s="703"/>
      <c r="AZ18" s="703"/>
      <c r="BA18" s="703"/>
      <c r="BB18" s="703"/>
      <c r="BC18" s="704"/>
    </row>
    <row r="19" spans="1:55" s="352" customFormat="1" ht="37.5" customHeight="1" x14ac:dyDescent="0.2">
      <c r="A19" s="716"/>
      <c r="B19" s="717"/>
      <c r="C19" s="717"/>
      <c r="D19" s="717"/>
      <c r="E19" s="718"/>
      <c r="F19" s="719"/>
      <c r="G19" s="719"/>
      <c r="H19" s="719"/>
      <c r="I19" s="719"/>
      <c r="J19" s="719"/>
      <c r="K19" s="719"/>
      <c r="L19" s="719"/>
      <c r="M19" s="719"/>
      <c r="N19" s="719"/>
      <c r="O19" s="719"/>
      <c r="P19" s="720"/>
      <c r="Q19" s="720"/>
      <c r="R19" s="720"/>
      <c r="S19" s="720"/>
      <c r="T19" s="720"/>
      <c r="U19" s="720"/>
      <c r="V19" s="720"/>
      <c r="W19" s="720"/>
      <c r="X19" s="721"/>
      <c r="Y19" s="722"/>
      <c r="Z19" s="722"/>
      <c r="AA19" s="722"/>
      <c r="AB19" s="722"/>
      <c r="AC19" s="722"/>
      <c r="AD19" s="723"/>
      <c r="AE19" s="723"/>
      <c r="AF19" s="723"/>
      <c r="AG19" s="723"/>
      <c r="AH19" s="723"/>
      <c r="AI19" s="723"/>
      <c r="AJ19" s="724" t="str">
        <f t="shared" si="0"/>
        <v/>
      </c>
      <c r="AK19" s="725"/>
      <c r="AL19" s="725"/>
      <c r="AM19" s="725"/>
      <c r="AN19" s="725"/>
      <c r="AO19" s="726"/>
      <c r="AP19" s="727"/>
      <c r="AQ19" s="728"/>
      <c r="AR19" s="728"/>
      <c r="AS19" s="729"/>
      <c r="AT19" s="703" t="str">
        <f t="shared" si="1"/>
        <v/>
      </c>
      <c r="AU19" s="703"/>
      <c r="AV19" s="703"/>
      <c r="AW19" s="703"/>
      <c r="AX19" s="703"/>
      <c r="AY19" s="703"/>
      <c r="AZ19" s="703"/>
      <c r="BA19" s="703"/>
      <c r="BB19" s="703"/>
      <c r="BC19" s="704"/>
    </row>
    <row r="20" spans="1:55" s="352" customFormat="1" ht="37.5" customHeight="1" x14ac:dyDescent="0.2">
      <c r="A20" s="716"/>
      <c r="B20" s="717"/>
      <c r="C20" s="717"/>
      <c r="D20" s="717"/>
      <c r="E20" s="718"/>
      <c r="F20" s="719"/>
      <c r="G20" s="719"/>
      <c r="H20" s="719"/>
      <c r="I20" s="719"/>
      <c r="J20" s="719"/>
      <c r="K20" s="719"/>
      <c r="L20" s="719"/>
      <c r="M20" s="719"/>
      <c r="N20" s="719"/>
      <c r="O20" s="719"/>
      <c r="P20" s="720"/>
      <c r="Q20" s="720"/>
      <c r="R20" s="720"/>
      <c r="S20" s="720"/>
      <c r="T20" s="720"/>
      <c r="U20" s="720"/>
      <c r="V20" s="720"/>
      <c r="W20" s="720"/>
      <c r="X20" s="721"/>
      <c r="Y20" s="722"/>
      <c r="Z20" s="722"/>
      <c r="AA20" s="722"/>
      <c r="AB20" s="722"/>
      <c r="AC20" s="722"/>
      <c r="AD20" s="723"/>
      <c r="AE20" s="723"/>
      <c r="AF20" s="723"/>
      <c r="AG20" s="723"/>
      <c r="AH20" s="723"/>
      <c r="AI20" s="723"/>
      <c r="AJ20" s="724" t="str">
        <f t="shared" si="0"/>
        <v/>
      </c>
      <c r="AK20" s="725"/>
      <c r="AL20" s="725"/>
      <c r="AM20" s="725"/>
      <c r="AN20" s="725"/>
      <c r="AO20" s="726"/>
      <c r="AP20" s="727"/>
      <c r="AQ20" s="728"/>
      <c r="AR20" s="728"/>
      <c r="AS20" s="729"/>
      <c r="AT20" s="703" t="str">
        <f t="shared" si="1"/>
        <v/>
      </c>
      <c r="AU20" s="703"/>
      <c r="AV20" s="703"/>
      <c r="AW20" s="703"/>
      <c r="AX20" s="703"/>
      <c r="AY20" s="703"/>
      <c r="AZ20" s="703"/>
      <c r="BA20" s="703"/>
      <c r="BB20" s="703"/>
      <c r="BC20" s="704"/>
    </row>
    <row r="21" spans="1:55" s="352" customFormat="1" ht="37.5" customHeight="1" x14ac:dyDescent="0.2">
      <c r="A21" s="716"/>
      <c r="B21" s="717"/>
      <c r="C21" s="717"/>
      <c r="D21" s="717"/>
      <c r="E21" s="718"/>
      <c r="F21" s="719"/>
      <c r="G21" s="719"/>
      <c r="H21" s="719"/>
      <c r="I21" s="719"/>
      <c r="J21" s="719"/>
      <c r="K21" s="719"/>
      <c r="L21" s="719"/>
      <c r="M21" s="719"/>
      <c r="N21" s="719"/>
      <c r="O21" s="719"/>
      <c r="P21" s="720"/>
      <c r="Q21" s="720"/>
      <c r="R21" s="720"/>
      <c r="S21" s="720"/>
      <c r="T21" s="720"/>
      <c r="U21" s="720"/>
      <c r="V21" s="720"/>
      <c r="W21" s="720"/>
      <c r="X21" s="721"/>
      <c r="Y21" s="722"/>
      <c r="Z21" s="722"/>
      <c r="AA21" s="722"/>
      <c r="AB21" s="722"/>
      <c r="AC21" s="722"/>
      <c r="AD21" s="723"/>
      <c r="AE21" s="723"/>
      <c r="AF21" s="723"/>
      <c r="AG21" s="723"/>
      <c r="AH21" s="723"/>
      <c r="AI21" s="723"/>
      <c r="AJ21" s="724" t="str">
        <f t="shared" si="0"/>
        <v/>
      </c>
      <c r="AK21" s="725"/>
      <c r="AL21" s="725"/>
      <c r="AM21" s="725"/>
      <c r="AN21" s="725"/>
      <c r="AO21" s="726"/>
      <c r="AP21" s="727"/>
      <c r="AQ21" s="728"/>
      <c r="AR21" s="728"/>
      <c r="AS21" s="729"/>
      <c r="AT21" s="703" t="str">
        <f t="shared" si="1"/>
        <v/>
      </c>
      <c r="AU21" s="703"/>
      <c r="AV21" s="703"/>
      <c r="AW21" s="703"/>
      <c r="AX21" s="703"/>
      <c r="AY21" s="703"/>
      <c r="AZ21" s="703"/>
      <c r="BA21" s="703"/>
      <c r="BB21" s="703"/>
      <c r="BC21" s="704"/>
    </row>
    <row r="22" spans="1:55" s="352" customFormat="1" ht="37.5" customHeight="1" x14ac:dyDescent="0.2">
      <c r="A22" s="716"/>
      <c r="B22" s="717"/>
      <c r="C22" s="717"/>
      <c r="D22" s="717"/>
      <c r="E22" s="718"/>
      <c r="F22" s="719"/>
      <c r="G22" s="719"/>
      <c r="H22" s="719"/>
      <c r="I22" s="719"/>
      <c r="J22" s="719"/>
      <c r="K22" s="719"/>
      <c r="L22" s="719"/>
      <c r="M22" s="719"/>
      <c r="N22" s="719"/>
      <c r="O22" s="719"/>
      <c r="P22" s="720"/>
      <c r="Q22" s="720"/>
      <c r="R22" s="720"/>
      <c r="S22" s="720"/>
      <c r="T22" s="720"/>
      <c r="U22" s="720"/>
      <c r="V22" s="720"/>
      <c r="W22" s="720"/>
      <c r="X22" s="721"/>
      <c r="Y22" s="722"/>
      <c r="Z22" s="722"/>
      <c r="AA22" s="722"/>
      <c r="AB22" s="722"/>
      <c r="AC22" s="722"/>
      <c r="AD22" s="723"/>
      <c r="AE22" s="723"/>
      <c r="AF22" s="723"/>
      <c r="AG22" s="723"/>
      <c r="AH22" s="723"/>
      <c r="AI22" s="723"/>
      <c r="AJ22" s="724" t="str">
        <f t="shared" si="0"/>
        <v/>
      </c>
      <c r="AK22" s="725"/>
      <c r="AL22" s="725"/>
      <c r="AM22" s="725"/>
      <c r="AN22" s="725"/>
      <c r="AO22" s="726"/>
      <c r="AP22" s="727"/>
      <c r="AQ22" s="728"/>
      <c r="AR22" s="728"/>
      <c r="AS22" s="729"/>
      <c r="AT22" s="703" t="str">
        <f t="shared" si="1"/>
        <v/>
      </c>
      <c r="AU22" s="703"/>
      <c r="AV22" s="703"/>
      <c r="AW22" s="703"/>
      <c r="AX22" s="703"/>
      <c r="AY22" s="703"/>
      <c r="AZ22" s="703"/>
      <c r="BA22" s="703"/>
      <c r="BB22" s="703"/>
      <c r="BC22" s="704"/>
    </row>
    <row r="23" spans="1:55" s="352" customFormat="1" ht="37.5" customHeight="1" x14ac:dyDescent="0.2">
      <c r="A23" s="716"/>
      <c r="B23" s="717"/>
      <c r="C23" s="717"/>
      <c r="D23" s="717"/>
      <c r="E23" s="718"/>
      <c r="F23" s="719"/>
      <c r="G23" s="719"/>
      <c r="H23" s="719"/>
      <c r="I23" s="719"/>
      <c r="J23" s="719"/>
      <c r="K23" s="719"/>
      <c r="L23" s="719"/>
      <c r="M23" s="719"/>
      <c r="N23" s="719"/>
      <c r="O23" s="719"/>
      <c r="P23" s="720"/>
      <c r="Q23" s="720"/>
      <c r="R23" s="720"/>
      <c r="S23" s="720"/>
      <c r="T23" s="720"/>
      <c r="U23" s="720"/>
      <c r="V23" s="720"/>
      <c r="W23" s="720"/>
      <c r="X23" s="721"/>
      <c r="Y23" s="722"/>
      <c r="Z23" s="722"/>
      <c r="AA23" s="722"/>
      <c r="AB23" s="722"/>
      <c r="AC23" s="722"/>
      <c r="AD23" s="723"/>
      <c r="AE23" s="723"/>
      <c r="AF23" s="723"/>
      <c r="AG23" s="723"/>
      <c r="AH23" s="723"/>
      <c r="AI23" s="723"/>
      <c r="AJ23" s="724" t="str">
        <f t="shared" si="0"/>
        <v/>
      </c>
      <c r="AK23" s="725"/>
      <c r="AL23" s="725"/>
      <c r="AM23" s="725"/>
      <c r="AN23" s="725"/>
      <c r="AO23" s="726"/>
      <c r="AP23" s="727"/>
      <c r="AQ23" s="728"/>
      <c r="AR23" s="728"/>
      <c r="AS23" s="729"/>
      <c r="AT23" s="703" t="str">
        <f t="shared" si="1"/>
        <v/>
      </c>
      <c r="AU23" s="703"/>
      <c r="AV23" s="703"/>
      <c r="AW23" s="703"/>
      <c r="AX23" s="703"/>
      <c r="AY23" s="703"/>
      <c r="AZ23" s="703"/>
      <c r="BA23" s="703"/>
      <c r="BB23" s="703"/>
      <c r="BC23" s="704"/>
    </row>
    <row r="24" spans="1:55" s="352" customFormat="1" ht="37.5" customHeight="1" x14ac:dyDescent="0.2">
      <c r="A24" s="716"/>
      <c r="B24" s="717"/>
      <c r="C24" s="717"/>
      <c r="D24" s="717"/>
      <c r="E24" s="718"/>
      <c r="F24" s="719"/>
      <c r="G24" s="719"/>
      <c r="H24" s="719"/>
      <c r="I24" s="719"/>
      <c r="J24" s="719"/>
      <c r="K24" s="719"/>
      <c r="L24" s="719"/>
      <c r="M24" s="719"/>
      <c r="N24" s="719"/>
      <c r="O24" s="719"/>
      <c r="P24" s="720"/>
      <c r="Q24" s="720"/>
      <c r="R24" s="720"/>
      <c r="S24" s="720"/>
      <c r="T24" s="720"/>
      <c r="U24" s="720"/>
      <c r="V24" s="720"/>
      <c r="W24" s="720"/>
      <c r="X24" s="721"/>
      <c r="Y24" s="722"/>
      <c r="Z24" s="722"/>
      <c r="AA24" s="722"/>
      <c r="AB24" s="722"/>
      <c r="AC24" s="722"/>
      <c r="AD24" s="723"/>
      <c r="AE24" s="723"/>
      <c r="AF24" s="723"/>
      <c r="AG24" s="723"/>
      <c r="AH24" s="723"/>
      <c r="AI24" s="723"/>
      <c r="AJ24" s="724" t="str">
        <f t="shared" si="0"/>
        <v/>
      </c>
      <c r="AK24" s="725"/>
      <c r="AL24" s="725"/>
      <c r="AM24" s="725"/>
      <c r="AN24" s="725"/>
      <c r="AO24" s="726"/>
      <c r="AP24" s="727"/>
      <c r="AQ24" s="728"/>
      <c r="AR24" s="728"/>
      <c r="AS24" s="729"/>
      <c r="AT24" s="703" t="str">
        <f t="shared" si="1"/>
        <v/>
      </c>
      <c r="AU24" s="703"/>
      <c r="AV24" s="703"/>
      <c r="AW24" s="703"/>
      <c r="AX24" s="703"/>
      <c r="AY24" s="703"/>
      <c r="AZ24" s="703"/>
      <c r="BA24" s="703"/>
      <c r="BB24" s="703"/>
      <c r="BC24" s="704"/>
    </row>
    <row r="25" spans="1:55" s="352" customFormat="1" ht="37.5" customHeight="1" x14ac:dyDescent="0.2">
      <c r="A25" s="716"/>
      <c r="B25" s="717"/>
      <c r="C25" s="717"/>
      <c r="D25" s="717"/>
      <c r="E25" s="718"/>
      <c r="F25" s="719"/>
      <c r="G25" s="719"/>
      <c r="H25" s="719"/>
      <c r="I25" s="719"/>
      <c r="J25" s="719"/>
      <c r="K25" s="719"/>
      <c r="L25" s="719"/>
      <c r="M25" s="719"/>
      <c r="N25" s="719"/>
      <c r="O25" s="719"/>
      <c r="P25" s="720"/>
      <c r="Q25" s="720"/>
      <c r="R25" s="720"/>
      <c r="S25" s="720"/>
      <c r="T25" s="720"/>
      <c r="U25" s="720"/>
      <c r="V25" s="720"/>
      <c r="W25" s="720"/>
      <c r="X25" s="721"/>
      <c r="Y25" s="722"/>
      <c r="Z25" s="722"/>
      <c r="AA25" s="722"/>
      <c r="AB25" s="722"/>
      <c r="AC25" s="722"/>
      <c r="AD25" s="723"/>
      <c r="AE25" s="723"/>
      <c r="AF25" s="723"/>
      <c r="AG25" s="723"/>
      <c r="AH25" s="723"/>
      <c r="AI25" s="723"/>
      <c r="AJ25" s="724" t="str">
        <f t="shared" si="0"/>
        <v/>
      </c>
      <c r="AK25" s="725"/>
      <c r="AL25" s="725"/>
      <c r="AM25" s="725"/>
      <c r="AN25" s="725"/>
      <c r="AO25" s="726"/>
      <c r="AP25" s="727"/>
      <c r="AQ25" s="728"/>
      <c r="AR25" s="728"/>
      <c r="AS25" s="729"/>
      <c r="AT25" s="703" t="str">
        <f t="shared" si="1"/>
        <v/>
      </c>
      <c r="AU25" s="703"/>
      <c r="AV25" s="703"/>
      <c r="AW25" s="703"/>
      <c r="AX25" s="703"/>
      <c r="AY25" s="703"/>
      <c r="AZ25" s="703"/>
      <c r="BA25" s="703"/>
      <c r="BB25" s="703"/>
      <c r="BC25" s="704"/>
    </row>
    <row r="26" spans="1:55" s="352" customFormat="1" ht="37.5" customHeight="1" x14ac:dyDescent="0.2">
      <c r="A26" s="716"/>
      <c r="B26" s="717"/>
      <c r="C26" s="717"/>
      <c r="D26" s="717"/>
      <c r="E26" s="718"/>
      <c r="F26" s="719"/>
      <c r="G26" s="719"/>
      <c r="H26" s="719"/>
      <c r="I26" s="719"/>
      <c r="J26" s="719"/>
      <c r="K26" s="719"/>
      <c r="L26" s="719"/>
      <c r="M26" s="719"/>
      <c r="N26" s="719"/>
      <c r="O26" s="719"/>
      <c r="P26" s="720"/>
      <c r="Q26" s="720"/>
      <c r="R26" s="720"/>
      <c r="S26" s="720"/>
      <c r="T26" s="720"/>
      <c r="U26" s="720"/>
      <c r="V26" s="720"/>
      <c r="W26" s="720"/>
      <c r="X26" s="721"/>
      <c r="Y26" s="722"/>
      <c r="Z26" s="722"/>
      <c r="AA26" s="722"/>
      <c r="AB26" s="722"/>
      <c r="AC26" s="722"/>
      <c r="AD26" s="723"/>
      <c r="AE26" s="723"/>
      <c r="AF26" s="723"/>
      <c r="AG26" s="723"/>
      <c r="AH26" s="723"/>
      <c r="AI26" s="723"/>
      <c r="AJ26" s="724" t="str">
        <f t="shared" si="0"/>
        <v/>
      </c>
      <c r="AK26" s="725"/>
      <c r="AL26" s="725"/>
      <c r="AM26" s="725"/>
      <c r="AN26" s="725"/>
      <c r="AO26" s="726"/>
      <c r="AP26" s="727"/>
      <c r="AQ26" s="728"/>
      <c r="AR26" s="728"/>
      <c r="AS26" s="729"/>
      <c r="AT26" s="703" t="str">
        <f t="shared" si="1"/>
        <v/>
      </c>
      <c r="AU26" s="703"/>
      <c r="AV26" s="703"/>
      <c r="AW26" s="703"/>
      <c r="AX26" s="703"/>
      <c r="AY26" s="703"/>
      <c r="AZ26" s="703"/>
      <c r="BA26" s="703"/>
      <c r="BB26" s="703"/>
      <c r="BC26" s="704"/>
    </row>
    <row r="27" spans="1:55" s="352" customFormat="1" ht="37.5" customHeight="1" x14ac:dyDescent="0.2">
      <c r="A27" s="716"/>
      <c r="B27" s="717"/>
      <c r="C27" s="717"/>
      <c r="D27" s="717"/>
      <c r="E27" s="718"/>
      <c r="F27" s="719"/>
      <c r="G27" s="719"/>
      <c r="H27" s="719"/>
      <c r="I27" s="719"/>
      <c r="J27" s="719"/>
      <c r="K27" s="719"/>
      <c r="L27" s="719"/>
      <c r="M27" s="719"/>
      <c r="N27" s="719"/>
      <c r="O27" s="719"/>
      <c r="P27" s="720"/>
      <c r="Q27" s="720"/>
      <c r="R27" s="720"/>
      <c r="S27" s="720"/>
      <c r="T27" s="720"/>
      <c r="U27" s="720"/>
      <c r="V27" s="720"/>
      <c r="W27" s="720"/>
      <c r="X27" s="721"/>
      <c r="Y27" s="722"/>
      <c r="Z27" s="722"/>
      <c r="AA27" s="722"/>
      <c r="AB27" s="722"/>
      <c r="AC27" s="722"/>
      <c r="AD27" s="723"/>
      <c r="AE27" s="723"/>
      <c r="AF27" s="723"/>
      <c r="AG27" s="723"/>
      <c r="AH27" s="723"/>
      <c r="AI27" s="723"/>
      <c r="AJ27" s="724" t="str">
        <f t="shared" si="0"/>
        <v/>
      </c>
      <c r="AK27" s="725"/>
      <c r="AL27" s="725"/>
      <c r="AM27" s="725"/>
      <c r="AN27" s="725"/>
      <c r="AO27" s="726"/>
      <c r="AP27" s="727"/>
      <c r="AQ27" s="728"/>
      <c r="AR27" s="728"/>
      <c r="AS27" s="729"/>
      <c r="AT27" s="703" t="str">
        <f t="shared" si="1"/>
        <v/>
      </c>
      <c r="AU27" s="703"/>
      <c r="AV27" s="703"/>
      <c r="AW27" s="703"/>
      <c r="AX27" s="703"/>
      <c r="AY27" s="703"/>
      <c r="AZ27" s="703"/>
      <c r="BA27" s="703"/>
      <c r="BB27" s="703"/>
      <c r="BC27" s="704"/>
    </row>
    <row r="28" spans="1:55" s="352" customFormat="1" ht="37.5" customHeight="1" x14ac:dyDescent="0.2">
      <c r="A28" s="716"/>
      <c r="B28" s="717"/>
      <c r="C28" s="717"/>
      <c r="D28" s="717"/>
      <c r="E28" s="718"/>
      <c r="F28" s="719"/>
      <c r="G28" s="719"/>
      <c r="H28" s="719"/>
      <c r="I28" s="719"/>
      <c r="J28" s="719"/>
      <c r="K28" s="719"/>
      <c r="L28" s="719"/>
      <c r="M28" s="719"/>
      <c r="N28" s="719"/>
      <c r="O28" s="719"/>
      <c r="P28" s="720"/>
      <c r="Q28" s="720"/>
      <c r="R28" s="720"/>
      <c r="S28" s="720"/>
      <c r="T28" s="720"/>
      <c r="U28" s="720"/>
      <c r="V28" s="720"/>
      <c r="W28" s="720"/>
      <c r="X28" s="721"/>
      <c r="Y28" s="722"/>
      <c r="Z28" s="722"/>
      <c r="AA28" s="722"/>
      <c r="AB28" s="722"/>
      <c r="AC28" s="722"/>
      <c r="AD28" s="723"/>
      <c r="AE28" s="723"/>
      <c r="AF28" s="723"/>
      <c r="AG28" s="723"/>
      <c r="AH28" s="723"/>
      <c r="AI28" s="723"/>
      <c r="AJ28" s="724" t="str">
        <f t="shared" si="0"/>
        <v/>
      </c>
      <c r="AK28" s="725"/>
      <c r="AL28" s="725"/>
      <c r="AM28" s="725"/>
      <c r="AN28" s="725"/>
      <c r="AO28" s="726"/>
      <c r="AP28" s="727"/>
      <c r="AQ28" s="728"/>
      <c r="AR28" s="728"/>
      <c r="AS28" s="729"/>
      <c r="AT28" s="703" t="str">
        <f t="shared" si="1"/>
        <v/>
      </c>
      <c r="AU28" s="703"/>
      <c r="AV28" s="703"/>
      <c r="AW28" s="703"/>
      <c r="AX28" s="703"/>
      <c r="AY28" s="703"/>
      <c r="AZ28" s="703"/>
      <c r="BA28" s="703"/>
      <c r="BB28" s="703"/>
      <c r="BC28" s="704"/>
    </row>
    <row r="29" spans="1:55" s="352" customFormat="1" ht="37.5" customHeight="1" x14ac:dyDescent="0.2">
      <c r="A29" s="716"/>
      <c r="B29" s="717"/>
      <c r="C29" s="717"/>
      <c r="D29" s="717"/>
      <c r="E29" s="718"/>
      <c r="F29" s="719"/>
      <c r="G29" s="719"/>
      <c r="H29" s="719"/>
      <c r="I29" s="719"/>
      <c r="J29" s="719"/>
      <c r="K29" s="719"/>
      <c r="L29" s="719"/>
      <c r="M29" s="719"/>
      <c r="N29" s="719"/>
      <c r="O29" s="719"/>
      <c r="P29" s="720"/>
      <c r="Q29" s="720"/>
      <c r="R29" s="720"/>
      <c r="S29" s="720"/>
      <c r="T29" s="720"/>
      <c r="U29" s="720"/>
      <c r="V29" s="720"/>
      <c r="W29" s="720"/>
      <c r="X29" s="721"/>
      <c r="Y29" s="722"/>
      <c r="Z29" s="722"/>
      <c r="AA29" s="722"/>
      <c r="AB29" s="722"/>
      <c r="AC29" s="722"/>
      <c r="AD29" s="723"/>
      <c r="AE29" s="723"/>
      <c r="AF29" s="723"/>
      <c r="AG29" s="723"/>
      <c r="AH29" s="723"/>
      <c r="AI29" s="723"/>
      <c r="AJ29" s="724" t="str">
        <f t="shared" si="0"/>
        <v/>
      </c>
      <c r="AK29" s="725"/>
      <c r="AL29" s="725"/>
      <c r="AM29" s="725"/>
      <c r="AN29" s="725"/>
      <c r="AO29" s="726"/>
      <c r="AP29" s="727"/>
      <c r="AQ29" s="728"/>
      <c r="AR29" s="728"/>
      <c r="AS29" s="729"/>
      <c r="AT29" s="703" t="str">
        <f t="shared" si="1"/>
        <v/>
      </c>
      <c r="AU29" s="703"/>
      <c r="AV29" s="703"/>
      <c r="AW29" s="703"/>
      <c r="AX29" s="703"/>
      <c r="AY29" s="703"/>
      <c r="AZ29" s="703"/>
      <c r="BA29" s="703"/>
      <c r="BB29" s="703"/>
      <c r="BC29" s="704"/>
    </row>
    <row r="30" spans="1:55" s="352" customFormat="1" ht="37.5" customHeight="1" x14ac:dyDescent="0.2">
      <c r="A30" s="716"/>
      <c r="B30" s="717"/>
      <c r="C30" s="717"/>
      <c r="D30" s="717"/>
      <c r="E30" s="718"/>
      <c r="F30" s="719"/>
      <c r="G30" s="719"/>
      <c r="H30" s="719"/>
      <c r="I30" s="719"/>
      <c r="J30" s="719"/>
      <c r="K30" s="719"/>
      <c r="L30" s="719"/>
      <c r="M30" s="719"/>
      <c r="N30" s="719"/>
      <c r="O30" s="719"/>
      <c r="P30" s="720"/>
      <c r="Q30" s="720"/>
      <c r="R30" s="720"/>
      <c r="S30" s="720"/>
      <c r="T30" s="720"/>
      <c r="U30" s="720"/>
      <c r="V30" s="720"/>
      <c r="W30" s="720"/>
      <c r="X30" s="721"/>
      <c r="Y30" s="722"/>
      <c r="Z30" s="722"/>
      <c r="AA30" s="722"/>
      <c r="AB30" s="722"/>
      <c r="AC30" s="722"/>
      <c r="AD30" s="723"/>
      <c r="AE30" s="723"/>
      <c r="AF30" s="723"/>
      <c r="AG30" s="723"/>
      <c r="AH30" s="723"/>
      <c r="AI30" s="723"/>
      <c r="AJ30" s="724" t="str">
        <f t="shared" si="0"/>
        <v/>
      </c>
      <c r="AK30" s="725"/>
      <c r="AL30" s="725"/>
      <c r="AM30" s="725"/>
      <c r="AN30" s="725"/>
      <c r="AO30" s="726"/>
      <c r="AP30" s="727"/>
      <c r="AQ30" s="728"/>
      <c r="AR30" s="728"/>
      <c r="AS30" s="729"/>
      <c r="AT30" s="703" t="str">
        <f t="shared" si="1"/>
        <v/>
      </c>
      <c r="AU30" s="703"/>
      <c r="AV30" s="703"/>
      <c r="AW30" s="703"/>
      <c r="AX30" s="703"/>
      <c r="AY30" s="703"/>
      <c r="AZ30" s="703"/>
      <c r="BA30" s="703"/>
      <c r="BB30" s="703"/>
      <c r="BC30" s="704"/>
    </row>
    <row r="31" spans="1:55" s="352" customFormat="1" ht="37.5" customHeight="1" x14ac:dyDescent="0.2">
      <c r="A31" s="716"/>
      <c r="B31" s="717"/>
      <c r="C31" s="717"/>
      <c r="D31" s="717"/>
      <c r="E31" s="718"/>
      <c r="F31" s="719"/>
      <c r="G31" s="719"/>
      <c r="H31" s="719"/>
      <c r="I31" s="719"/>
      <c r="J31" s="719"/>
      <c r="K31" s="719"/>
      <c r="L31" s="719"/>
      <c r="M31" s="719"/>
      <c r="N31" s="719"/>
      <c r="O31" s="719"/>
      <c r="P31" s="720"/>
      <c r="Q31" s="720"/>
      <c r="R31" s="720"/>
      <c r="S31" s="720"/>
      <c r="T31" s="720"/>
      <c r="U31" s="720"/>
      <c r="V31" s="720"/>
      <c r="W31" s="720"/>
      <c r="X31" s="721"/>
      <c r="Y31" s="722"/>
      <c r="Z31" s="722"/>
      <c r="AA31" s="722"/>
      <c r="AB31" s="722"/>
      <c r="AC31" s="722"/>
      <c r="AD31" s="723"/>
      <c r="AE31" s="723"/>
      <c r="AF31" s="723"/>
      <c r="AG31" s="723"/>
      <c r="AH31" s="723"/>
      <c r="AI31" s="723"/>
      <c r="AJ31" s="724" t="str">
        <f t="shared" si="0"/>
        <v/>
      </c>
      <c r="AK31" s="725"/>
      <c r="AL31" s="725"/>
      <c r="AM31" s="725"/>
      <c r="AN31" s="725"/>
      <c r="AO31" s="726"/>
      <c r="AP31" s="727"/>
      <c r="AQ31" s="728"/>
      <c r="AR31" s="728"/>
      <c r="AS31" s="729"/>
      <c r="AT31" s="703" t="str">
        <f t="shared" si="1"/>
        <v/>
      </c>
      <c r="AU31" s="703"/>
      <c r="AV31" s="703"/>
      <c r="AW31" s="703"/>
      <c r="AX31" s="703"/>
      <c r="AY31" s="703"/>
      <c r="AZ31" s="703"/>
      <c r="BA31" s="703"/>
      <c r="BB31" s="703"/>
      <c r="BC31" s="704"/>
    </row>
    <row r="32" spans="1:55" s="352" customFormat="1" ht="37.5" customHeight="1" x14ac:dyDescent="0.2">
      <c r="A32" s="716"/>
      <c r="B32" s="717"/>
      <c r="C32" s="717"/>
      <c r="D32" s="717"/>
      <c r="E32" s="718"/>
      <c r="F32" s="719"/>
      <c r="G32" s="719"/>
      <c r="H32" s="719"/>
      <c r="I32" s="719"/>
      <c r="J32" s="719"/>
      <c r="K32" s="719"/>
      <c r="L32" s="719"/>
      <c r="M32" s="719"/>
      <c r="N32" s="719"/>
      <c r="O32" s="719"/>
      <c r="P32" s="720"/>
      <c r="Q32" s="720"/>
      <c r="R32" s="720"/>
      <c r="S32" s="720"/>
      <c r="T32" s="720"/>
      <c r="U32" s="720"/>
      <c r="V32" s="720"/>
      <c r="W32" s="720"/>
      <c r="X32" s="721"/>
      <c r="Y32" s="722"/>
      <c r="Z32" s="722"/>
      <c r="AA32" s="722"/>
      <c r="AB32" s="722"/>
      <c r="AC32" s="722"/>
      <c r="AD32" s="723"/>
      <c r="AE32" s="723"/>
      <c r="AF32" s="723"/>
      <c r="AG32" s="723"/>
      <c r="AH32" s="723"/>
      <c r="AI32" s="723"/>
      <c r="AJ32" s="724" t="str">
        <f t="shared" si="0"/>
        <v/>
      </c>
      <c r="AK32" s="725"/>
      <c r="AL32" s="725"/>
      <c r="AM32" s="725"/>
      <c r="AN32" s="725"/>
      <c r="AO32" s="726"/>
      <c r="AP32" s="727"/>
      <c r="AQ32" s="728"/>
      <c r="AR32" s="728"/>
      <c r="AS32" s="729"/>
      <c r="AT32" s="703" t="str">
        <f t="shared" si="1"/>
        <v/>
      </c>
      <c r="AU32" s="703"/>
      <c r="AV32" s="703"/>
      <c r="AW32" s="703"/>
      <c r="AX32" s="703"/>
      <c r="AY32" s="703"/>
      <c r="AZ32" s="703"/>
      <c r="BA32" s="703"/>
      <c r="BB32" s="703"/>
      <c r="BC32" s="704"/>
    </row>
    <row r="33" spans="1:55" s="352" customFormat="1" ht="37.5" customHeight="1" x14ac:dyDescent="0.2">
      <c r="A33" s="716"/>
      <c r="B33" s="717"/>
      <c r="C33" s="717"/>
      <c r="D33" s="717"/>
      <c r="E33" s="718"/>
      <c r="F33" s="719"/>
      <c r="G33" s="719"/>
      <c r="H33" s="719"/>
      <c r="I33" s="719"/>
      <c r="J33" s="719"/>
      <c r="K33" s="719"/>
      <c r="L33" s="719"/>
      <c r="M33" s="719"/>
      <c r="N33" s="719"/>
      <c r="O33" s="719"/>
      <c r="P33" s="720"/>
      <c r="Q33" s="720"/>
      <c r="R33" s="720"/>
      <c r="S33" s="720"/>
      <c r="T33" s="720"/>
      <c r="U33" s="720"/>
      <c r="V33" s="720"/>
      <c r="W33" s="720"/>
      <c r="X33" s="721"/>
      <c r="Y33" s="722"/>
      <c r="Z33" s="722"/>
      <c r="AA33" s="722"/>
      <c r="AB33" s="722"/>
      <c r="AC33" s="722"/>
      <c r="AD33" s="723"/>
      <c r="AE33" s="723"/>
      <c r="AF33" s="723"/>
      <c r="AG33" s="723"/>
      <c r="AH33" s="723"/>
      <c r="AI33" s="723"/>
      <c r="AJ33" s="724" t="str">
        <f t="shared" si="0"/>
        <v/>
      </c>
      <c r="AK33" s="725"/>
      <c r="AL33" s="725"/>
      <c r="AM33" s="725"/>
      <c r="AN33" s="725"/>
      <c r="AO33" s="726"/>
      <c r="AP33" s="727"/>
      <c r="AQ33" s="728"/>
      <c r="AR33" s="728"/>
      <c r="AS33" s="729"/>
      <c r="AT33" s="703" t="str">
        <f t="shared" si="1"/>
        <v/>
      </c>
      <c r="AU33" s="703"/>
      <c r="AV33" s="703"/>
      <c r="AW33" s="703"/>
      <c r="AX33" s="703"/>
      <c r="AY33" s="703"/>
      <c r="AZ33" s="703"/>
      <c r="BA33" s="703"/>
      <c r="BB33" s="703"/>
      <c r="BC33" s="704"/>
    </row>
    <row r="34" spans="1:55" s="352" customFormat="1" ht="37.5" customHeight="1" x14ac:dyDescent="0.2">
      <c r="A34" s="716"/>
      <c r="B34" s="717"/>
      <c r="C34" s="717"/>
      <c r="D34" s="717"/>
      <c r="E34" s="718"/>
      <c r="F34" s="719"/>
      <c r="G34" s="719"/>
      <c r="H34" s="719"/>
      <c r="I34" s="719"/>
      <c r="J34" s="719"/>
      <c r="K34" s="719"/>
      <c r="L34" s="719"/>
      <c r="M34" s="719"/>
      <c r="N34" s="719"/>
      <c r="O34" s="719"/>
      <c r="P34" s="720"/>
      <c r="Q34" s="720"/>
      <c r="R34" s="720"/>
      <c r="S34" s="720"/>
      <c r="T34" s="720"/>
      <c r="U34" s="720"/>
      <c r="V34" s="720"/>
      <c r="W34" s="720"/>
      <c r="X34" s="721"/>
      <c r="Y34" s="722"/>
      <c r="Z34" s="722"/>
      <c r="AA34" s="722"/>
      <c r="AB34" s="722"/>
      <c r="AC34" s="722"/>
      <c r="AD34" s="723"/>
      <c r="AE34" s="723"/>
      <c r="AF34" s="723"/>
      <c r="AG34" s="723"/>
      <c r="AH34" s="723"/>
      <c r="AI34" s="723"/>
      <c r="AJ34" s="724" t="str">
        <f t="shared" si="0"/>
        <v/>
      </c>
      <c r="AK34" s="725"/>
      <c r="AL34" s="725"/>
      <c r="AM34" s="725"/>
      <c r="AN34" s="725"/>
      <c r="AO34" s="726"/>
      <c r="AP34" s="727"/>
      <c r="AQ34" s="728"/>
      <c r="AR34" s="728"/>
      <c r="AS34" s="729"/>
      <c r="AT34" s="703" t="str">
        <f t="shared" si="1"/>
        <v/>
      </c>
      <c r="AU34" s="703"/>
      <c r="AV34" s="703"/>
      <c r="AW34" s="703"/>
      <c r="AX34" s="703"/>
      <c r="AY34" s="703"/>
      <c r="AZ34" s="703"/>
      <c r="BA34" s="703"/>
      <c r="BB34" s="703"/>
      <c r="BC34" s="704"/>
    </row>
    <row r="35" spans="1:55" s="352" customFormat="1" ht="37.5" customHeight="1" x14ac:dyDescent="0.2">
      <c r="A35" s="716"/>
      <c r="B35" s="717"/>
      <c r="C35" s="717"/>
      <c r="D35" s="717"/>
      <c r="E35" s="718"/>
      <c r="F35" s="719"/>
      <c r="G35" s="719"/>
      <c r="H35" s="719"/>
      <c r="I35" s="719"/>
      <c r="J35" s="719"/>
      <c r="K35" s="719"/>
      <c r="L35" s="719"/>
      <c r="M35" s="719"/>
      <c r="N35" s="719"/>
      <c r="O35" s="719"/>
      <c r="P35" s="720"/>
      <c r="Q35" s="720"/>
      <c r="R35" s="720"/>
      <c r="S35" s="720"/>
      <c r="T35" s="720"/>
      <c r="U35" s="720"/>
      <c r="V35" s="720"/>
      <c r="W35" s="720"/>
      <c r="X35" s="721"/>
      <c r="Y35" s="722"/>
      <c r="Z35" s="722"/>
      <c r="AA35" s="722"/>
      <c r="AB35" s="722"/>
      <c r="AC35" s="722"/>
      <c r="AD35" s="723"/>
      <c r="AE35" s="723"/>
      <c r="AF35" s="723"/>
      <c r="AG35" s="723"/>
      <c r="AH35" s="723"/>
      <c r="AI35" s="723"/>
      <c r="AJ35" s="724" t="str">
        <f t="shared" si="0"/>
        <v/>
      </c>
      <c r="AK35" s="725"/>
      <c r="AL35" s="725"/>
      <c r="AM35" s="725"/>
      <c r="AN35" s="725"/>
      <c r="AO35" s="726"/>
      <c r="AP35" s="727"/>
      <c r="AQ35" s="728"/>
      <c r="AR35" s="728"/>
      <c r="AS35" s="729"/>
      <c r="AT35" s="703" t="str">
        <f t="shared" si="1"/>
        <v/>
      </c>
      <c r="AU35" s="703"/>
      <c r="AV35" s="703"/>
      <c r="AW35" s="703"/>
      <c r="AX35" s="703"/>
      <c r="AY35" s="703"/>
      <c r="AZ35" s="703"/>
      <c r="BA35" s="703"/>
      <c r="BB35" s="703"/>
      <c r="BC35" s="704"/>
    </row>
    <row r="36" spans="1:55" s="352" customFormat="1" ht="37.5" customHeight="1" x14ac:dyDescent="0.2">
      <c r="A36" s="716"/>
      <c r="B36" s="717"/>
      <c r="C36" s="717"/>
      <c r="D36" s="717"/>
      <c r="E36" s="718"/>
      <c r="F36" s="719"/>
      <c r="G36" s="719"/>
      <c r="H36" s="719"/>
      <c r="I36" s="719"/>
      <c r="J36" s="719"/>
      <c r="K36" s="719"/>
      <c r="L36" s="719"/>
      <c r="M36" s="719"/>
      <c r="N36" s="719"/>
      <c r="O36" s="719"/>
      <c r="P36" s="720"/>
      <c r="Q36" s="720"/>
      <c r="R36" s="720"/>
      <c r="S36" s="720"/>
      <c r="T36" s="720"/>
      <c r="U36" s="720"/>
      <c r="V36" s="720"/>
      <c r="W36" s="720"/>
      <c r="X36" s="721"/>
      <c r="Y36" s="722"/>
      <c r="Z36" s="722"/>
      <c r="AA36" s="722"/>
      <c r="AB36" s="722"/>
      <c r="AC36" s="722"/>
      <c r="AD36" s="723"/>
      <c r="AE36" s="723"/>
      <c r="AF36" s="723"/>
      <c r="AG36" s="723"/>
      <c r="AH36" s="723"/>
      <c r="AI36" s="723"/>
      <c r="AJ36" s="724" t="str">
        <f t="shared" si="0"/>
        <v/>
      </c>
      <c r="AK36" s="725"/>
      <c r="AL36" s="725"/>
      <c r="AM36" s="725"/>
      <c r="AN36" s="725"/>
      <c r="AO36" s="726"/>
      <c r="AP36" s="727"/>
      <c r="AQ36" s="728"/>
      <c r="AR36" s="728"/>
      <c r="AS36" s="729"/>
      <c r="AT36" s="703" t="str">
        <f t="shared" si="1"/>
        <v/>
      </c>
      <c r="AU36" s="703"/>
      <c r="AV36" s="703"/>
      <c r="AW36" s="703"/>
      <c r="AX36" s="703"/>
      <c r="AY36" s="703"/>
      <c r="AZ36" s="703"/>
      <c r="BA36" s="703"/>
      <c r="BB36" s="703"/>
      <c r="BC36" s="704"/>
    </row>
    <row r="37" spans="1:55" s="352" customFormat="1" ht="37.5" customHeight="1" x14ac:dyDescent="0.2">
      <c r="A37" s="716"/>
      <c r="B37" s="717"/>
      <c r="C37" s="717"/>
      <c r="D37" s="717"/>
      <c r="E37" s="718"/>
      <c r="F37" s="719"/>
      <c r="G37" s="719"/>
      <c r="H37" s="719"/>
      <c r="I37" s="719"/>
      <c r="J37" s="719"/>
      <c r="K37" s="719"/>
      <c r="L37" s="719"/>
      <c r="M37" s="719"/>
      <c r="N37" s="719"/>
      <c r="O37" s="719"/>
      <c r="P37" s="720"/>
      <c r="Q37" s="720"/>
      <c r="R37" s="720"/>
      <c r="S37" s="720"/>
      <c r="T37" s="720"/>
      <c r="U37" s="720"/>
      <c r="V37" s="720"/>
      <c r="W37" s="720"/>
      <c r="X37" s="721"/>
      <c r="Y37" s="722"/>
      <c r="Z37" s="722"/>
      <c r="AA37" s="722"/>
      <c r="AB37" s="722"/>
      <c r="AC37" s="722"/>
      <c r="AD37" s="723"/>
      <c r="AE37" s="723"/>
      <c r="AF37" s="723"/>
      <c r="AG37" s="723"/>
      <c r="AH37" s="723"/>
      <c r="AI37" s="723"/>
      <c r="AJ37" s="724" t="str">
        <f t="shared" si="0"/>
        <v/>
      </c>
      <c r="AK37" s="725"/>
      <c r="AL37" s="725"/>
      <c r="AM37" s="725"/>
      <c r="AN37" s="725"/>
      <c r="AO37" s="726"/>
      <c r="AP37" s="727"/>
      <c r="AQ37" s="728"/>
      <c r="AR37" s="728"/>
      <c r="AS37" s="729"/>
      <c r="AT37" s="703" t="str">
        <f t="shared" si="1"/>
        <v/>
      </c>
      <c r="AU37" s="703"/>
      <c r="AV37" s="703"/>
      <c r="AW37" s="703"/>
      <c r="AX37" s="703"/>
      <c r="AY37" s="703"/>
      <c r="AZ37" s="703"/>
      <c r="BA37" s="703"/>
      <c r="BB37" s="703"/>
      <c r="BC37" s="704"/>
    </row>
    <row r="38" spans="1:55" s="352" customFormat="1" ht="37.5" customHeight="1" x14ac:dyDescent="0.2">
      <c r="A38" s="716"/>
      <c r="B38" s="717"/>
      <c r="C38" s="717"/>
      <c r="D38" s="717"/>
      <c r="E38" s="718"/>
      <c r="F38" s="719"/>
      <c r="G38" s="719"/>
      <c r="H38" s="719"/>
      <c r="I38" s="719"/>
      <c r="J38" s="719"/>
      <c r="K38" s="719"/>
      <c r="L38" s="719"/>
      <c r="M38" s="719"/>
      <c r="N38" s="719"/>
      <c r="O38" s="719"/>
      <c r="P38" s="720"/>
      <c r="Q38" s="720"/>
      <c r="R38" s="720"/>
      <c r="S38" s="720"/>
      <c r="T38" s="720"/>
      <c r="U38" s="720"/>
      <c r="V38" s="720"/>
      <c r="W38" s="720"/>
      <c r="X38" s="721"/>
      <c r="Y38" s="722"/>
      <c r="Z38" s="722"/>
      <c r="AA38" s="722"/>
      <c r="AB38" s="722"/>
      <c r="AC38" s="722"/>
      <c r="AD38" s="723"/>
      <c r="AE38" s="723"/>
      <c r="AF38" s="723"/>
      <c r="AG38" s="723"/>
      <c r="AH38" s="723"/>
      <c r="AI38" s="723"/>
      <c r="AJ38" s="724" t="str">
        <f t="shared" si="0"/>
        <v/>
      </c>
      <c r="AK38" s="725"/>
      <c r="AL38" s="725"/>
      <c r="AM38" s="725"/>
      <c r="AN38" s="725"/>
      <c r="AO38" s="726"/>
      <c r="AP38" s="727"/>
      <c r="AQ38" s="728"/>
      <c r="AR38" s="728"/>
      <c r="AS38" s="729"/>
      <c r="AT38" s="703" t="str">
        <f t="shared" si="1"/>
        <v/>
      </c>
      <c r="AU38" s="703"/>
      <c r="AV38" s="703"/>
      <c r="AW38" s="703"/>
      <c r="AX38" s="703"/>
      <c r="AY38" s="703"/>
      <c r="AZ38" s="703"/>
      <c r="BA38" s="703"/>
      <c r="BB38" s="703"/>
      <c r="BC38" s="704"/>
    </row>
    <row r="39" spans="1:55" s="352" customFormat="1" ht="37.5" customHeight="1" x14ac:dyDescent="0.2">
      <c r="A39" s="716"/>
      <c r="B39" s="717"/>
      <c r="C39" s="717"/>
      <c r="D39" s="717"/>
      <c r="E39" s="718"/>
      <c r="F39" s="719"/>
      <c r="G39" s="719"/>
      <c r="H39" s="719"/>
      <c r="I39" s="719"/>
      <c r="J39" s="719"/>
      <c r="K39" s="719"/>
      <c r="L39" s="719"/>
      <c r="M39" s="719"/>
      <c r="N39" s="719"/>
      <c r="O39" s="719"/>
      <c r="P39" s="720"/>
      <c r="Q39" s="720"/>
      <c r="R39" s="720"/>
      <c r="S39" s="720"/>
      <c r="T39" s="720"/>
      <c r="U39" s="720"/>
      <c r="V39" s="720"/>
      <c r="W39" s="720"/>
      <c r="X39" s="721"/>
      <c r="Y39" s="722"/>
      <c r="Z39" s="722"/>
      <c r="AA39" s="722"/>
      <c r="AB39" s="722"/>
      <c r="AC39" s="722"/>
      <c r="AD39" s="723"/>
      <c r="AE39" s="723"/>
      <c r="AF39" s="723"/>
      <c r="AG39" s="723"/>
      <c r="AH39" s="723"/>
      <c r="AI39" s="723"/>
      <c r="AJ39" s="724" t="str">
        <f t="shared" si="0"/>
        <v/>
      </c>
      <c r="AK39" s="725"/>
      <c r="AL39" s="725"/>
      <c r="AM39" s="725"/>
      <c r="AN39" s="725"/>
      <c r="AO39" s="726"/>
      <c r="AP39" s="727"/>
      <c r="AQ39" s="728"/>
      <c r="AR39" s="728"/>
      <c r="AS39" s="729"/>
      <c r="AT39" s="703" t="str">
        <f t="shared" si="1"/>
        <v/>
      </c>
      <c r="AU39" s="703"/>
      <c r="AV39" s="703"/>
      <c r="AW39" s="703"/>
      <c r="AX39" s="703"/>
      <c r="AY39" s="703"/>
      <c r="AZ39" s="703"/>
      <c r="BA39" s="703"/>
      <c r="BB39" s="703"/>
      <c r="BC39" s="704"/>
    </row>
    <row r="40" spans="1:55" s="352" customFormat="1" ht="37.5" customHeight="1" x14ac:dyDescent="0.2">
      <c r="A40" s="716"/>
      <c r="B40" s="717"/>
      <c r="C40" s="717"/>
      <c r="D40" s="717"/>
      <c r="E40" s="718"/>
      <c r="F40" s="719"/>
      <c r="G40" s="719"/>
      <c r="H40" s="719"/>
      <c r="I40" s="719"/>
      <c r="J40" s="719"/>
      <c r="K40" s="719"/>
      <c r="L40" s="719"/>
      <c r="M40" s="719"/>
      <c r="N40" s="719"/>
      <c r="O40" s="719"/>
      <c r="P40" s="720"/>
      <c r="Q40" s="720"/>
      <c r="R40" s="720"/>
      <c r="S40" s="720"/>
      <c r="T40" s="720"/>
      <c r="U40" s="720"/>
      <c r="V40" s="720"/>
      <c r="W40" s="720"/>
      <c r="X40" s="721"/>
      <c r="Y40" s="722"/>
      <c r="Z40" s="722"/>
      <c r="AA40" s="722"/>
      <c r="AB40" s="722"/>
      <c r="AC40" s="722"/>
      <c r="AD40" s="723"/>
      <c r="AE40" s="723"/>
      <c r="AF40" s="723"/>
      <c r="AG40" s="723"/>
      <c r="AH40" s="723"/>
      <c r="AI40" s="723"/>
      <c r="AJ40" s="724" t="str">
        <f t="shared" si="0"/>
        <v/>
      </c>
      <c r="AK40" s="725"/>
      <c r="AL40" s="725"/>
      <c r="AM40" s="725"/>
      <c r="AN40" s="725"/>
      <c r="AO40" s="726"/>
      <c r="AP40" s="727"/>
      <c r="AQ40" s="728"/>
      <c r="AR40" s="728"/>
      <c r="AS40" s="729"/>
      <c r="AT40" s="703" t="str">
        <f t="shared" si="1"/>
        <v/>
      </c>
      <c r="AU40" s="703"/>
      <c r="AV40" s="703"/>
      <c r="AW40" s="703"/>
      <c r="AX40" s="703"/>
      <c r="AY40" s="703"/>
      <c r="AZ40" s="703"/>
      <c r="BA40" s="703"/>
      <c r="BB40" s="703"/>
      <c r="BC40" s="704"/>
    </row>
    <row r="41" spans="1:55" s="352" customFormat="1" ht="37.5" customHeight="1" x14ac:dyDescent="0.2">
      <c r="A41" s="716"/>
      <c r="B41" s="717"/>
      <c r="C41" s="717"/>
      <c r="D41" s="717"/>
      <c r="E41" s="718"/>
      <c r="F41" s="719"/>
      <c r="G41" s="719"/>
      <c r="H41" s="719"/>
      <c r="I41" s="719"/>
      <c r="J41" s="719"/>
      <c r="K41" s="719"/>
      <c r="L41" s="719"/>
      <c r="M41" s="719"/>
      <c r="N41" s="719"/>
      <c r="O41" s="719"/>
      <c r="P41" s="720"/>
      <c r="Q41" s="720"/>
      <c r="R41" s="720"/>
      <c r="S41" s="720"/>
      <c r="T41" s="720"/>
      <c r="U41" s="720"/>
      <c r="V41" s="720"/>
      <c r="W41" s="720"/>
      <c r="X41" s="721"/>
      <c r="Y41" s="722"/>
      <c r="Z41" s="722"/>
      <c r="AA41" s="722"/>
      <c r="AB41" s="722"/>
      <c r="AC41" s="722"/>
      <c r="AD41" s="723"/>
      <c r="AE41" s="723"/>
      <c r="AF41" s="723"/>
      <c r="AG41" s="723"/>
      <c r="AH41" s="723"/>
      <c r="AI41" s="723"/>
      <c r="AJ41" s="724" t="str">
        <f t="shared" si="0"/>
        <v/>
      </c>
      <c r="AK41" s="725"/>
      <c r="AL41" s="725"/>
      <c r="AM41" s="725"/>
      <c r="AN41" s="725"/>
      <c r="AO41" s="726"/>
      <c r="AP41" s="727"/>
      <c r="AQ41" s="728"/>
      <c r="AR41" s="728"/>
      <c r="AS41" s="729"/>
      <c r="AT41" s="703" t="str">
        <f t="shared" si="1"/>
        <v/>
      </c>
      <c r="AU41" s="703"/>
      <c r="AV41" s="703"/>
      <c r="AW41" s="703"/>
      <c r="AX41" s="703"/>
      <c r="AY41" s="703"/>
      <c r="AZ41" s="703"/>
      <c r="BA41" s="703"/>
      <c r="BB41" s="703"/>
      <c r="BC41" s="704"/>
    </row>
    <row r="42" spans="1:55" s="352" customFormat="1" ht="37.5" customHeight="1" x14ac:dyDescent="0.2">
      <c r="A42" s="716"/>
      <c r="B42" s="717"/>
      <c r="C42" s="717"/>
      <c r="D42" s="717"/>
      <c r="E42" s="718"/>
      <c r="F42" s="719"/>
      <c r="G42" s="719"/>
      <c r="H42" s="719"/>
      <c r="I42" s="719"/>
      <c r="J42" s="719"/>
      <c r="K42" s="719"/>
      <c r="L42" s="719"/>
      <c r="M42" s="719"/>
      <c r="N42" s="719"/>
      <c r="O42" s="719"/>
      <c r="P42" s="720"/>
      <c r="Q42" s="720"/>
      <c r="R42" s="720"/>
      <c r="S42" s="720"/>
      <c r="T42" s="720"/>
      <c r="U42" s="720"/>
      <c r="V42" s="720"/>
      <c r="W42" s="720"/>
      <c r="X42" s="721"/>
      <c r="Y42" s="722"/>
      <c r="Z42" s="722"/>
      <c r="AA42" s="722"/>
      <c r="AB42" s="722"/>
      <c r="AC42" s="722"/>
      <c r="AD42" s="723"/>
      <c r="AE42" s="723"/>
      <c r="AF42" s="723"/>
      <c r="AG42" s="723"/>
      <c r="AH42" s="723"/>
      <c r="AI42" s="723"/>
      <c r="AJ42" s="724" t="str">
        <f t="shared" si="0"/>
        <v/>
      </c>
      <c r="AK42" s="725"/>
      <c r="AL42" s="725"/>
      <c r="AM42" s="725"/>
      <c r="AN42" s="725"/>
      <c r="AO42" s="726"/>
      <c r="AP42" s="727"/>
      <c r="AQ42" s="728"/>
      <c r="AR42" s="728"/>
      <c r="AS42" s="729"/>
      <c r="AT42" s="703" t="str">
        <f t="shared" si="1"/>
        <v/>
      </c>
      <c r="AU42" s="703"/>
      <c r="AV42" s="703"/>
      <c r="AW42" s="703"/>
      <c r="AX42" s="703"/>
      <c r="AY42" s="703"/>
      <c r="AZ42" s="703"/>
      <c r="BA42" s="703"/>
      <c r="BB42" s="703"/>
      <c r="BC42" s="704"/>
    </row>
    <row r="43" spans="1:55" s="352" customFormat="1" ht="37.5" customHeight="1" x14ac:dyDescent="0.2">
      <c r="A43" s="716"/>
      <c r="B43" s="717"/>
      <c r="C43" s="717"/>
      <c r="D43" s="717"/>
      <c r="E43" s="718"/>
      <c r="F43" s="719"/>
      <c r="G43" s="719"/>
      <c r="H43" s="719"/>
      <c r="I43" s="719"/>
      <c r="J43" s="719"/>
      <c r="K43" s="719"/>
      <c r="L43" s="719"/>
      <c r="M43" s="719"/>
      <c r="N43" s="719"/>
      <c r="O43" s="719"/>
      <c r="P43" s="720"/>
      <c r="Q43" s="720"/>
      <c r="R43" s="720"/>
      <c r="S43" s="720"/>
      <c r="T43" s="720"/>
      <c r="U43" s="720"/>
      <c r="V43" s="720"/>
      <c r="W43" s="720"/>
      <c r="X43" s="721"/>
      <c r="Y43" s="722"/>
      <c r="Z43" s="722"/>
      <c r="AA43" s="722"/>
      <c r="AB43" s="722"/>
      <c r="AC43" s="722"/>
      <c r="AD43" s="723"/>
      <c r="AE43" s="723"/>
      <c r="AF43" s="723"/>
      <c r="AG43" s="723"/>
      <c r="AH43" s="723"/>
      <c r="AI43" s="723"/>
      <c r="AJ43" s="724" t="str">
        <f t="shared" si="0"/>
        <v/>
      </c>
      <c r="AK43" s="725"/>
      <c r="AL43" s="725"/>
      <c r="AM43" s="725"/>
      <c r="AN43" s="725"/>
      <c r="AO43" s="726"/>
      <c r="AP43" s="727"/>
      <c r="AQ43" s="728"/>
      <c r="AR43" s="728"/>
      <c r="AS43" s="729"/>
      <c r="AT43" s="703" t="str">
        <f t="shared" si="1"/>
        <v/>
      </c>
      <c r="AU43" s="703"/>
      <c r="AV43" s="703"/>
      <c r="AW43" s="703"/>
      <c r="AX43" s="703"/>
      <c r="AY43" s="703"/>
      <c r="AZ43" s="703"/>
      <c r="BA43" s="703"/>
      <c r="BB43" s="703"/>
      <c r="BC43" s="704"/>
    </row>
    <row r="44" spans="1:55" s="352" customFormat="1" ht="37.5" customHeight="1" x14ac:dyDescent="0.2">
      <c r="A44" s="716"/>
      <c r="B44" s="717"/>
      <c r="C44" s="717"/>
      <c r="D44" s="717"/>
      <c r="E44" s="718"/>
      <c r="F44" s="719"/>
      <c r="G44" s="719"/>
      <c r="H44" s="719"/>
      <c r="I44" s="719"/>
      <c r="J44" s="719"/>
      <c r="K44" s="719"/>
      <c r="L44" s="719"/>
      <c r="M44" s="719"/>
      <c r="N44" s="719"/>
      <c r="O44" s="719"/>
      <c r="P44" s="720"/>
      <c r="Q44" s="720"/>
      <c r="R44" s="720"/>
      <c r="S44" s="720"/>
      <c r="T44" s="720"/>
      <c r="U44" s="720"/>
      <c r="V44" s="720"/>
      <c r="W44" s="720"/>
      <c r="X44" s="721"/>
      <c r="Y44" s="722"/>
      <c r="Z44" s="722"/>
      <c r="AA44" s="722"/>
      <c r="AB44" s="722"/>
      <c r="AC44" s="722"/>
      <c r="AD44" s="723"/>
      <c r="AE44" s="723"/>
      <c r="AF44" s="723"/>
      <c r="AG44" s="723"/>
      <c r="AH44" s="723"/>
      <c r="AI44" s="723"/>
      <c r="AJ44" s="724" t="str">
        <f t="shared" si="0"/>
        <v/>
      </c>
      <c r="AK44" s="725"/>
      <c r="AL44" s="725"/>
      <c r="AM44" s="725"/>
      <c r="AN44" s="725"/>
      <c r="AO44" s="726"/>
      <c r="AP44" s="727"/>
      <c r="AQ44" s="728"/>
      <c r="AR44" s="728"/>
      <c r="AS44" s="729"/>
      <c r="AT44" s="703" t="str">
        <f t="shared" si="1"/>
        <v/>
      </c>
      <c r="AU44" s="703"/>
      <c r="AV44" s="703"/>
      <c r="AW44" s="703"/>
      <c r="AX44" s="703"/>
      <c r="AY44" s="703"/>
      <c r="AZ44" s="703"/>
      <c r="BA44" s="703"/>
      <c r="BB44" s="703"/>
      <c r="BC44" s="704"/>
    </row>
    <row r="45" spans="1:55" s="352" customFormat="1" ht="37.5" customHeight="1" x14ac:dyDescent="0.2">
      <c r="A45" s="716"/>
      <c r="B45" s="717"/>
      <c r="C45" s="717"/>
      <c r="D45" s="717"/>
      <c r="E45" s="718"/>
      <c r="F45" s="719"/>
      <c r="G45" s="719"/>
      <c r="H45" s="719"/>
      <c r="I45" s="719"/>
      <c r="J45" s="719"/>
      <c r="K45" s="719"/>
      <c r="L45" s="719"/>
      <c r="M45" s="719"/>
      <c r="N45" s="719"/>
      <c r="O45" s="719"/>
      <c r="P45" s="720"/>
      <c r="Q45" s="720"/>
      <c r="R45" s="720"/>
      <c r="S45" s="720"/>
      <c r="T45" s="720"/>
      <c r="U45" s="720"/>
      <c r="V45" s="720"/>
      <c r="W45" s="720"/>
      <c r="X45" s="721"/>
      <c r="Y45" s="722"/>
      <c r="Z45" s="722"/>
      <c r="AA45" s="722"/>
      <c r="AB45" s="722"/>
      <c r="AC45" s="722"/>
      <c r="AD45" s="723"/>
      <c r="AE45" s="723"/>
      <c r="AF45" s="723"/>
      <c r="AG45" s="723"/>
      <c r="AH45" s="723"/>
      <c r="AI45" s="723"/>
      <c r="AJ45" s="724" t="str">
        <f t="shared" si="0"/>
        <v/>
      </c>
      <c r="AK45" s="725"/>
      <c r="AL45" s="725"/>
      <c r="AM45" s="725"/>
      <c r="AN45" s="725"/>
      <c r="AO45" s="726"/>
      <c r="AP45" s="727"/>
      <c r="AQ45" s="728"/>
      <c r="AR45" s="728"/>
      <c r="AS45" s="729"/>
      <c r="AT45" s="703" t="str">
        <f t="shared" si="1"/>
        <v/>
      </c>
      <c r="AU45" s="703"/>
      <c r="AV45" s="703"/>
      <c r="AW45" s="703"/>
      <c r="AX45" s="703"/>
      <c r="AY45" s="703"/>
      <c r="AZ45" s="703"/>
      <c r="BA45" s="703"/>
      <c r="BB45" s="703"/>
      <c r="BC45" s="704"/>
    </row>
    <row r="46" spans="1:55" s="352" customFormat="1" ht="37.5" customHeight="1" x14ac:dyDescent="0.2">
      <c r="A46" s="716"/>
      <c r="B46" s="717"/>
      <c r="C46" s="717"/>
      <c r="D46" s="717"/>
      <c r="E46" s="718"/>
      <c r="F46" s="719"/>
      <c r="G46" s="719"/>
      <c r="H46" s="719"/>
      <c r="I46" s="719"/>
      <c r="J46" s="719"/>
      <c r="K46" s="719"/>
      <c r="L46" s="719"/>
      <c r="M46" s="719"/>
      <c r="N46" s="719"/>
      <c r="O46" s="719"/>
      <c r="P46" s="720"/>
      <c r="Q46" s="720"/>
      <c r="R46" s="720"/>
      <c r="S46" s="720"/>
      <c r="T46" s="720"/>
      <c r="U46" s="720"/>
      <c r="V46" s="720"/>
      <c r="W46" s="720"/>
      <c r="X46" s="721"/>
      <c r="Y46" s="722"/>
      <c r="Z46" s="722"/>
      <c r="AA46" s="722"/>
      <c r="AB46" s="722"/>
      <c r="AC46" s="722"/>
      <c r="AD46" s="723"/>
      <c r="AE46" s="723"/>
      <c r="AF46" s="723"/>
      <c r="AG46" s="723"/>
      <c r="AH46" s="723"/>
      <c r="AI46" s="723"/>
      <c r="AJ46" s="724" t="str">
        <f t="shared" si="0"/>
        <v/>
      </c>
      <c r="AK46" s="725"/>
      <c r="AL46" s="725"/>
      <c r="AM46" s="725"/>
      <c r="AN46" s="725"/>
      <c r="AO46" s="726"/>
      <c r="AP46" s="700"/>
      <c r="AQ46" s="701"/>
      <c r="AR46" s="701"/>
      <c r="AS46" s="702"/>
      <c r="AT46" s="703" t="str">
        <f t="shared" si="1"/>
        <v/>
      </c>
      <c r="AU46" s="703"/>
      <c r="AV46" s="703"/>
      <c r="AW46" s="703"/>
      <c r="AX46" s="703"/>
      <c r="AY46" s="703"/>
      <c r="AZ46" s="703"/>
      <c r="BA46" s="703"/>
      <c r="BB46" s="703"/>
      <c r="BC46" s="704"/>
    </row>
    <row r="47" spans="1:55" ht="37.5" customHeight="1" x14ac:dyDescent="0.2">
      <c r="A47" s="705" t="s">
        <v>181</v>
      </c>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7"/>
      <c r="AP47" s="708">
        <f>SUM(AP11:AS46)</f>
        <v>0</v>
      </c>
      <c r="AQ47" s="709"/>
      <c r="AR47" s="709"/>
      <c r="AS47" s="710"/>
      <c r="AT47" s="711">
        <f>SUM(AT11:BC46)</f>
        <v>0</v>
      </c>
      <c r="AU47" s="711"/>
      <c r="AV47" s="711"/>
      <c r="AW47" s="711"/>
      <c r="AX47" s="711"/>
      <c r="AY47" s="711"/>
      <c r="AZ47" s="711"/>
      <c r="BA47" s="711"/>
      <c r="BB47" s="711"/>
      <c r="BC47" s="712"/>
    </row>
    <row r="48" spans="1:55" s="2" customFormat="1" ht="20" customHeight="1" x14ac:dyDescent="0.2">
      <c r="A48" s="353"/>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4"/>
      <c r="AZ48" s="354"/>
      <c r="BA48" s="354"/>
      <c r="BB48" s="354"/>
      <c r="BC48" s="354"/>
    </row>
    <row r="49" spans="1:55" ht="31.5" customHeight="1" thickBot="1" x14ac:dyDescent="0.25">
      <c r="A49" s="355"/>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6"/>
      <c r="AC49" s="194"/>
      <c r="AD49" s="194"/>
      <c r="AE49" s="194"/>
      <c r="AF49" s="194"/>
      <c r="AG49" s="194"/>
      <c r="AH49" s="194"/>
      <c r="AI49" s="194"/>
      <c r="AJ49" s="194"/>
      <c r="AK49" s="194"/>
      <c r="AO49" s="356" t="s">
        <v>160</v>
      </c>
      <c r="AP49" s="194"/>
      <c r="AQ49" s="194"/>
      <c r="AR49" s="357"/>
      <c r="AS49" s="357"/>
      <c r="AT49" s="357"/>
      <c r="AU49" s="357"/>
      <c r="AV49" s="357"/>
      <c r="AW49" s="357"/>
      <c r="AX49" s="357"/>
      <c r="AY49" s="357"/>
      <c r="AZ49" s="358"/>
      <c r="BA49" s="358"/>
      <c r="BB49" s="359"/>
      <c r="BC49" s="359"/>
    </row>
    <row r="50" spans="1:55" ht="63" customHeight="1" thickBot="1" x14ac:dyDescent="0.25">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60"/>
      <c r="AC50" s="360"/>
      <c r="AD50" s="360"/>
      <c r="AE50" s="360"/>
      <c r="AF50" s="360"/>
      <c r="AG50" s="360"/>
      <c r="AH50" s="360"/>
      <c r="AI50" s="360"/>
      <c r="AJ50" s="360"/>
      <c r="AK50" s="360"/>
      <c r="AL50" s="360"/>
      <c r="AM50" s="360"/>
      <c r="AN50" s="360"/>
      <c r="AO50" s="713" t="s">
        <v>203</v>
      </c>
      <c r="AP50" s="714"/>
      <c r="AQ50" s="714"/>
      <c r="AR50" s="714"/>
      <c r="AS50" s="714"/>
      <c r="AT50" s="714"/>
      <c r="AU50" s="714"/>
      <c r="AV50" s="714"/>
      <c r="AW50" s="714"/>
      <c r="AX50" s="714"/>
      <c r="AY50" s="714"/>
      <c r="AZ50" s="714"/>
      <c r="BA50" s="714"/>
      <c r="BB50" s="714"/>
      <c r="BC50" s="715"/>
    </row>
    <row r="51" spans="1:55" ht="41.25" customHeight="1" thickTop="1" thickBot="1" x14ac:dyDescent="0.25">
      <c r="A51" s="35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61"/>
      <c r="AC51" s="361"/>
      <c r="AD51" s="361"/>
      <c r="AE51" s="361"/>
      <c r="AF51" s="361"/>
      <c r="AG51" s="361"/>
      <c r="AH51" s="361"/>
      <c r="AI51" s="361"/>
      <c r="AJ51" s="361"/>
      <c r="AK51" s="361"/>
      <c r="AL51" s="361"/>
      <c r="AM51" s="361"/>
      <c r="AN51" s="357"/>
      <c r="AO51" s="695">
        <f>IF(AT47="", "", ROUNDDOWN(AT47/3,-3))</f>
        <v>0</v>
      </c>
      <c r="AP51" s="696"/>
      <c r="AQ51" s="696"/>
      <c r="AR51" s="696"/>
      <c r="AS51" s="696"/>
      <c r="AT51" s="696"/>
      <c r="AU51" s="696"/>
      <c r="AV51" s="696"/>
      <c r="AW51" s="696"/>
      <c r="AX51" s="696"/>
      <c r="AY51" s="696"/>
      <c r="AZ51" s="696"/>
      <c r="BA51" s="696"/>
      <c r="BB51" s="696"/>
      <c r="BC51" s="362" t="s">
        <v>52</v>
      </c>
    </row>
    <row r="52" spans="1:55" ht="13.5" customHeight="1" x14ac:dyDescent="0.2">
      <c r="A52" s="127"/>
      <c r="B52" s="347"/>
      <c r="C52" s="348"/>
      <c r="D52" s="348"/>
      <c r="E52" s="348"/>
      <c r="F52" s="348"/>
      <c r="G52" s="348"/>
      <c r="H52" s="348"/>
      <c r="I52" s="348"/>
      <c r="J52" s="348"/>
      <c r="K52" s="348"/>
      <c r="L52" s="348"/>
      <c r="M52" s="348"/>
      <c r="N52" s="348"/>
      <c r="O52" s="348"/>
      <c r="P52" s="348"/>
      <c r="Q52" s="122"/>
      <c r="R52" s="122"/>
      <c r="S52" s="122"/>
      <c r="T52" s="122"/>
      <c r="U52" s="348"/>
      <c r="V52" s="348"/>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row>
    <row r="53" spans="1:55" s="2" customFormat="1" ht="13.5" customHeight="1" x14ac:dyDescent="0.2">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4"/>
      <c r="AV53" s="354"/>
      <c r="AW53" s="354"/>
      <c r="AX53" s="354"/>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363"/>
    </row>
    <row r="67" spans="59:59" s="352"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352" customFormat="1" ht="13.5" customHeight="1" x14ac:dyDescent="0.2"/>
    <row r="80" spans="59:59" s="352"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row>
    <row r="88" spans="1:55" ht="13.5" customHeight="1" x14ac:dyDescent="0.2">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row>
    <row r="89" spans="1:55" ht="13.5" customHeight="1" x14ac:dyDescent="0.2">
      <c r="A89" s="350"/>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1"/>
      <c r="AZ89" s="351"/>
      <c r="BA89" s="351"/>
      <c r="BB89" s="351"/>
      <c r="BC89" s="351"/>
    </row>
    <row r="90" spans="1:55" ht="13.5" customHeight="1" x14ac:dyDescent="0.2">
      <c r="A90" s="364"/>
      <c r="B90" s="36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363"/>
    </row>
    <row r="152" spans="1:1" x14ac:dyDescent="0.2">
      <c r="A152" s="363">
        <f>SUM(AO51)</f>
        <v>0</v>
      </c>
    </row>
    <row r="162" spans="1:1" x14ac:dyDescent="0.2">
      <c r="A162" s="365">
        <f>SUM(AO51)</f>
        <v>0</v>
      </c>
    </row>
    <row r="177" spans="1:1" x14ac:dyDescent="0.2">
      <c r="A177" s="365">
        <f>SUM(AO51)</f>
        <v>0</v>
      </c>
    </row>
  </sheetData>
  <sheetProtection algorithmName="SHA-512" hashValue="bD9zwlleZzF9d/9XXFbKtQCng84i7H9uqXC9dcZ+2lgS3u7YtkKN8rLcBTA2sqBp8VVYSfbbQ2qECueOWVpYmA==" saltValue="UbyAxLS317qKyAit+0Po6A==" spinCount="100000" sheet="1" objects="1" scenarios="1"/>
  <mergeCells count="311">
    <mergeCell ref="AJ1:BB1"/>
    <mergeCell ref="AJ2:BB2"/>
    <mergeCell ref="A3:BC3"/>
    <mergeCell ref="AV6:AW6"/>
    <mergeCell ref="AY6:AZ6"/>
    <mergeCell ref="BA6:BC6"/>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s>
  <phoneticPr fontId="53"/>
  <conditionalFormatting sqref="AT8:AZ8">
    <cfRule type="expression" dxfId="43" priority="1">
      <formula>AND(COUNTA($A$11:$J$46)&gt;0,$AT$8="□")</formula>
    </cfRule>
  </conditionalFormatting>
  <dataValidations count="2">
    <dataValidation imeMode="disabled" allowBlank="1" showInputMessage="1" showErrorMessage="1" sqref="AV6:AW6 AY6:AZ6" xr:uid="{A549E35B-10F7-4DF5-BBEE-A9D6B1132BD8}"/>
    <dataValidation type="list" allowBlank="1" showInputMessage="1" showErrorMessage="1" sqref="AT8:AZ8" xr:uid="{10021E1B-27D0-41B1-B38F-133060751B2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sheetPr codeName="Sheet6"/>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3" customWidth="1"/>
    <col min="5" max="6" width="1.36328125" style="50" customWidth="1"/>
    <col min="7" max="8" width="1.36328125" style="267"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68" customFormat="1" ht="20.25" customHeight="1" x14ac:dyDescent="0.2">
      <c r="A2" s="48" t="s">
        <v>114</v>
      </c>
      <c r="C2" s="48"/>
      <c r="D2" s="48"/>
      <c r="E2" s="166"/>
      <c r="F2" s="166"/>
      <c r="G2" s="266"/>
      <c r="H2" s="266"/>
      <c r="I2" s="48"/>
      <c r="J2" s="167"/>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167" t="str">
        <f>'様式第8｜完了実績報告書'!$BK$2</f>
        <v>事業番号</v>
      </c>
      <c r="BL2" s="773" t="str">
        <f>'様式第8｜完了実績報告書'!$BL$2&amp;""</f>
        <v/>
      </c>
      <c r="BM2" s="773"/>
      <c r="BN2" s="773"/>
      <c r="BO2" s="773"/>
      <c r="BP2" s="773"/>
      <c r="BQ2" s="773"/>
      <c r="BR2" s="773"/>
      <c r="BS2" s="773"/>
      <c r="BT2" s="773"/>
      <c r="BU2" s="773"/>
      <c r="BV2" s="773"/>
      <c r="BW2" s="773"/>
      <c r="BX2" s="773"/>
      <c r="BY2" s="773"/>
      <c r="BZ2" s="773"/>
      <c r="CA2" s="773"/>
      <c r="CB2" s="773"/>
      <c r="CC2" s="773"/>
      <c r="CD2" s="773"/>
      <c r="CE2" s="773"/>
      <c r="CF2" s="773"/>
      <c r="CG2" s="773"/>
      <c r="CH2" s="773"/>
      <c r="CI2" s="773"/>
      <c r="CJ2" s="773"/>
      <c r="CK2" s="773"/>
      <c r="CL2" s="773"/>
      <c r="CM2" s="285"/>
      <c r="CN2" s="285"/>
    </row>
    <row r="3" spans="1:93" s="168" customFormat="1" ht="20.25" customHeight="1" x14ac:dyDescent="0.2">
      <c r="C3" s="48"/>
      <c r="D3" s="48"/>
      <c r="E3" s="166"/>
      <c r="F3" s="166"/>
      <c r="G3" s="266"/>
      <c r="H3" s="266"/>
      <c r="I3" s="48"/>
      <c r="J3" s="167"/>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167"/>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row>
    <row r="4" spans="1:93" s="168" customFormat="1" ht="9.75" customHeight="1" x14ac:dyDescent="0.2">
      <c r="C4" s="48"/>
      <c r="D4" s="48"/>
      <c r="E4" s="166"/>
      <c r="F4" s="166"/>
      <c r="G4" s="266"/>
      <c r="H4" s="266"/>
      <c r="I4" s="48"/>
      <c r="J4" s="167"/>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68" customFormat="1" ht="18" customHeight="1" x14ac:dyDescent="0.2">
      <c r="A5" s="48"/>
      <c r="B5" s="48"/>
      <c r="C5" s="48"/>
      <c r="D5" s="48"/>
      <c r="E5" s="166"/>
      <c r="F5" s="166"/>
      <c r="G5" s="266"/>
      <c r="H5" s="266"/>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292"/>
      <c r="BQ5" s="292"/>
      <c r="BR5" s="508" t="s">
        <v>153</v>
      </c>
      <c r="BS5" s="508"/>
      <c r="BT5" s="508"/>
      <c r="BU5" s="508"/>
      <c r="BV5" s="509"/>
      <c r="BW5" s="509"/>
      <c r="BX5" s="509"/>
      <c r="BY5" s="508" t="s">
        <v>9</v>
      </c>
      <c r="BZ5" s="508"/>
      <c r="CA5" s="509"/>
      <c r="CB5" s="509"/>
      <c r="CC5" s="509"/>
      <c r="CD5" s="509"/>
      <c r="CE5" s="509"/>
      <c r="CF5" s="508" t="s">
        <v>10</v>
      </c>
      <c r="CG5" s="508"/>
      <c r="CH5" s="509"/>
      <c r="CI5" s="509"/>
      <c r="CJ5" s="509"/>
      <c r="CK5" s="509"/>
      <c r="CL5" s="509"/>
      <c r="CM5" s="508" t="s">
        <v>11</v>
      </c>
      <c r="CN5" s="508"/>
      <c r="CO5" s="171"/>
    </row>
    <row r="6" spans="1:93" s="168" customFormat="1" ht="18" customHeight="1" x14ac:dyDescent="0.2">
      <c r="A6" s="172"/>
      <c r="B6" s="172"/>
      <c r="C6" s="48"/>
      <c r="D6" s="48"/>
      <c r="E6" s="166"/>
      <c r="F6" s="166"/>
      <c r="G6" s="266"/>
      <c r="H6" s="266"/>
      <c r="I6" s="48"/>
      <c r="J6" s="48"/>
      <c r="K6" s="48"/>
      <c r="L6" s="48"/>
      <c r="M6" s="48"/>
      <c r="N6" s="48"/>
      <c r="O6" s="48"/>
      <c r="P6" s="48"/>
      <c r="Q6" s="48"/>
      <c r="R6" s="48"/>
      <c r="S6" s="48"/>
      <c r="T6" s="48"/>
      <c r="U6" s="48"/>
      <c r="V6" s="48"/>
      <c r="W6" s="48"/>
      <c r="X6" s="48"/>
      <c r="Y6" s="48"/>
      <c r="Z6" s="48"/>
      <c r="AA6" s="48"/>
      <c r="AB6" s="48"/>
      <c r="AC6" s="48"/>
      <c r="AD6" s="48"/>
      <c r="AE6" s="48"/>
      <c r="AF6" s="48"/>
      <c r="AG6" s="48"/>
      <c r="AH6" s="48"/>
      <c r="AJ6" s="166"/>
      <c r="AK6" s="166"/>
      <c r="AL6" s="48"/>
      <c r="AM6" s="48"/>
      <c r="AN6" s="48"/>
      <c r="AO6" s="48"/>
      <c r="AP6" s="48"/>
      <c r="AQ6" s="48"/>
      <c r="AR6" s="48"/>
      <c r="BK6" s="48"/>
      <c r="BL6" s="48"/>
      <c r="BM6" s="48"/>
      <c r="BN6" s="166"/>
      <c r="BO6" s="166"/>
      <c r="BP6" s="166"/>
      <c r="BQ6" s="166"/>
      <c r="BR6" s="113"/>
      <c r="BS6" s="113"/>
      <c r="BT6" s="113"/>
      <c r="BU6" s="113"/>
      <c r="BV6" s="113"/>
      <c r="BW6" s="113"/>
      <c r="BX6" s="113"/>
      <c r="BY6" s="113"/>
      <c r="BZ6" s="113"/>
      <c r="CA6" s="113"/>
      <c r="CB6" s="113"/>
      <c r="CC6" s="113"/>
      <c r="CD6" s="113"/>
      <c r="CE6" s="113"/>
      <c r="CF6" s="113"/>
      <c r="CG6" s="113"/>
      <c r="CH6" s="113"/>
      <c r="CI6" s="113"/>
      <c r="CJ6" s="113"/>
      <c r="CK6" s="113"/>
      <c r="CL6" s="113"/>
      <c r="CO6" s="171"/>
    </row>
    <row r="7" spans="1:93" s="168" customFormat="1" ht="18" customHeight="1" x14ac:dyDescent="0.2">
      <c r="A7" s="173" t="s">
        <v>90</v>
      </c>
      <c r="B7" s="173"/>
      <c r="C7" s="174"/>
      <c r="D7" s="174"/>
      <c r="E7" s="174"/>
      <c r="F7" s="174"/>
      <c r="G7" s="174"/>
      <c r="H7" s="174"/>
      <c r="I7" s="174"/>
      <c r="J7" s="175"/>
      <c r="K7" s="48"/>
      <c r="L7" s="48"/>
      <c r="M7" s="48"/>
      <c r="N7" s="48"/>
      <c r="O7" s="48"/>
      <c r="P7" s="48"/>
      <c r="Q7" s="48"/>
      <c r="R7" s="48"/>
      <c r="S7" s="48"/>
      <c r="T7" s="48"/>
      <c r="U7" s="48"/>
      <c r="V7" s="48"/>
      <c r="W7" s="48"/>
      <c r="X7" s="48"/>
      <c r="Y7" s="48"/>
      <c r="Z7" s="48"/>
      <c r="AA7" s="48"/>
      <c r="AB7" s="48"/>
      <c r="AC7" s="48"/>
      <c r="AD7" s="48"/>
      <c r="AE7" s="48"/>
      <c r="AF7" s="48"/>
      <c r="AG7" s="48"/>
      <c r="AH7" s="48"/>
      <c r="AI7" s="167"/>
      <c r="AJ7" s="48"/>
      <c r="AK7" s="48"/>
      <c r="AL7" s="48"/>
      <c r="AM7" s="48"/>
      <c r="AN7" s="48"/>
      <c r="AO7" s="48"/>
      <c r="AP7" s="48"/>
      <c r="AQ7" s="48"/>
      <c r="AR7" s="48"/>
    </row>
    <row r="8" spans="1:93" s="168" customFormat="1" ht="18" customHeight="1" x14ac:dyDescent="0.2">
      <c r="A8" s="48" t="s">
        <v>258</v>
      </c>
      <c r="B8" s="48"/>
      <c r="C8" s="48"/>
      <c r="D8" s="176"/>
      <c r="E8" s="176"/>
      <c r="F8" s="176"/>
      <c r="G8" s="176"/>
      <c r="H8" s="176"/>
      <c r="I8" s="176"/>
      <c r="J8" s="176"/>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68" customFormat="1" ht="15" customHeight="1" x14ac:dyDescent="0.2">
      <c r="A9" s="177"/>
      <c r="B9" s="177"/>
      <c r="C9" s="177"/>
      <c r="D9" s="177"/>
      <c r="E9" s="177"/>
      <c r="F9" s="177"/>
      <c r="G9" s="177"/>
      <c r="H9" s="177"/>
      <c r="I9" s="177"/>
      <c r="J9" s="177"/>
      <c r="T9" s="177"/>
      <c r="AD9" s="177"/>
      <c r="AE9" s="177"/>
      <c r="AF9" s="177"/>
      <c r="AG9" s="177"/>
      <c r="AH9" s="177"/>
      <c r="AI9" s="177"/>
      <c r="AJ9" s="177"/>
      <c r="AK9" s="177"/>
      <c r="AL9" s="177"/>
      <c r="AM9" s="177"/>
      <c r="AN9" s="177"/>
      <c r="AO9" s="177"/>
      <c r="AP9" s="177"/>
      <c r="AQ9" s="177"/>
      <c r="AR9" s="177"/>
    </row>
    <row r="10" spans="1:93" s="168" customFormat="1" ht="15" customHeight="1" x14ac:dyDescent="0.2">
      <c r="A10" s="177"/>
      <c r="B10" s="177"/>
      <c r="C10" s="177"/>
      <c r="D10" s="177"/>
      <c r="E10" s="177"/>
      <c r="F10" s="177"/>
      <c r="G10" s="177"/>
      <c r="H10" s="177"/>
      <c r="I10" s="177"/>
      <c r="J10" s="177"/>
      <c r="T10" s="177"/>
      <c r="AD10" s="177"/>
      <c r="AE10" s="177"/>
      <c r="AF10" s="177"/>
      <c r="AG10" s="177"/>
      <c r="AH10" s="177"/>
      <c r="AI10" s="177"/>
      <c r="AJ10" s="177"/>
      <c r="AK10" s="177"/>
      <c r="AL10" s="177"/>
      <c r="AM10" s="177"/>
      <c r="AN10" s="177"/>
      <c r="AO10" s="177"/>
      <c r="AP10" s="177"/>
      <c r="AQ10" s="177"/>
      <c r="AR10" s="177"/>
    </row>
    <row r="11" spans="1:93" ht="21" customHeight="1" x14ac:dyDescent="0.2">
      <c r="A11" s="178"/>
      <c r="B11" s="178"/>
      <c r="C11" s="178"/>
      <c r="D11" s="178"/>
      <c r="T11" s="57"/>
      <c r="U11" s="57"/>
      <c r="V11" s="57"/>
      <c r="W11" s="57"/>
      <c r="X11" s="180"/>
      <c r="Y11" s="180"/>
      <c r="Z11" s="180"/>
      <c r="AA11" s="180"/>
      <c r="AB11" s="180"/>
      <c r="AC11" s="180"/>
      <c r="AD11" s="180"/>
      <c r="AE11" s="180"/>
      <c r="AF11" s="180"/>
      <c r="AG11" s="180"/>
      <c r="AH11" s="180"/>
      <c r="AI11" s="180"/>
      <c r="AJ11" s="472" t="s">
        <v>95</v>
      </c>
      <c r="AK11" s="472"/>
      <c r="AL11" s="472"/>
      <c r="AM11" s="472"/>
      <c r="AN11" s="472"/>
      <c r="AO11" s="472"/>
      <c r="AP11" s="472"/>
      <c r="AQ11" s="472"/>
      <c r="AR11" s="472"/>
      <c r="AS11" s="180"/>
      <c r="AT11" s="474" t="s">
        <v>16</v>
      </c>
      <c r="AU11" s="474"/>
      <c r="AV11" s="474"/>
      <c r="AW11" s="474"/>
      <c r="AX11" s="474"/>
      <c r="AY11" s="474"/>
      <c r="AZ11" s="474"/>
      <c r="BA11" s="474"/>
      <c r="BB11" s="474"/>
      <c r="BC11" s="474"/>
      <c r="BD11" s="816" t="str">
        <f>IF('様式第8｜完了実績報告書'!$BD$11&lt;&gt;"", '様式第8｜完了実績報告書'!$BD$11, "")</f>
        <v/>
      </c>
      <c r="BE11" s="816"/>
      <c r="BF11" s="816"/>
      <c r="BG11" s="816"/>
      <c r="BH11" s="816"/>
      <c r="BI11" s="494" t="s">
        <v>27</v>
      </c>
      <c r="BJ11" s="494"/>
      <c r="BK11" s="816" t="str">
        <f>IF('様式第8｜完了実績報告書'!$BK$11&lt;&gt;"", '様式第8｜完了実績報告書'!$BK$11, "")</f>
        <v/>
      </c>
      <c r="BL11" s="816"/>
      <c r="BM11" s="816"/>
      <c r="BN11" s="816"/>
      <c r="BO11" s="816"/>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1"/>
      <c r="B12" s="181"/>
      <c r="C12" s="181"/>
      <c r="D12" s="181"/>
      <c r="T12" s="182"/>
      <c r="U12" s="182"/>
      <c r="V12" s="182"/>
      <c r="W12" s="182"/>
      <c r="X12" s="180"/>
      <c r="Y12" s="180"/>
      <c r="Z12" s="180"/>
      <c r="AA12" s="180"/>
      <c r="AB12" s="180"/>
      <c r="AC12" s="180"/>
      <c r="AD12" s="180"/>
      <c r="AE12" s="180"/>
      <c r="AF12" s="180"/>
      <c r="AG12" s="180"/>
      <c r="AH12" s="180"/>
      <c r="AI12" s="180"/>
      <c r="AJ12" s="180"/>
      <c r="AK12" s="180"/>
      <c r="AL12" s="180"/>
      <c r="AM12" s="180"/>
      <c r="AN12" s="180"/>
      <c r="AO12" s="180"/>
      <c r="AP12" s="180"/>
      <c r="AQ12" s="180"/>
      <c r="AR12" s="44"/>
      <c r="AT12" s="474" t="s">
        <v>17</v>
      </c>
      <c r="AU12" s="474"/>
      <c r="AV12" s="474"/>
      <c r="AW12" s="474"/>
      <c r="AX12" s="474"/>
      <c r="AY12" s="474"/>
      <c r="AZ12" s="474"/>
      <c r="BA12" s="474"/>
      <c r="BB12" s="474"/>
      <c r="BC12" s="474"/>
      <c r="BD12" s="812" t="str">
        <f>IF('様式第8｜完了実績報告書'!$BD$12&lt;&gt;"", '様式第8｜完了実績報告書'!$BD$12, "")</f>
        <v/>
      </c>
      <c r="BE12" s="812"/>
      <c r="BF12" s="812"/>
      <c r="BG12" s="812"/>
      <c r="BH12" s="812"/>
      <c r="BI12" s="812"/>
      <c r="BJ12" s="812"/>
      <c r="BK12" s="812"/>
      <c r="BL12" s="812" t="str">
        <f>IF('様式第8｜完了実績報告書'!$BL$12&lt;&gt;"", '様式第8｜完了実績報告書'!$BL$12, "")</f>
        <v/>
      </c>
      <c r="BM12" s="812"/>
      <c r="BN12" s="812"/>
      <c r="BO12" s="812"/>
      <c r="BP12" s="812"/>
      <c r="BQ12" s="812"/>
      <c r="BR12" s="812"/>
      <c r="BS12" s="812"/>
      <c r="BT12" s="812"/>
      <c r="BU12" s="812"/>
      <c r="BV12" s="812"/>
      <c r="BW12" s="812"/>
      <c r="BX12" s="812"/>
      <c r="BY12" s="812"/>
      <c r="BZ12" s="812"/>
      <c r="CA12" s="812"/>
      <c r="CB12" s="812"/>
      <c r="CC12" s="812"/>
      <c r="CD12" s="812"/>
      <c r="CE12" s="812"/>
      <c r="CF12" s="812"/>
      <c r="CG12" s="812"/>
      <c r="CH12" s="812"/>
      <c r="CI12" s="812"/>
      <c r="CJ12" s="812"/>
      <c r="CK12" s="812"/>
      <c r="CL12" s="812"/>
      <c r="CM12" s="183"/>
      <c r="CN12" s="183"/>
      <c r="CO12" s="171"/>
    </row>
    <row r="13" spans="1:93" ht="26.25" customHeight="1" x14ac:dyDescent="0.2">
      <c r="A13" s="181"/>
      <c r="B13" s="181"/>
      <c r="C13" s="181"/>
      <c r="D13" s="181"/>
      <c r="T13" s="182"/>
      <c r="U13" s="182"/>
      <c r="V13" s="182"/>
      <c r="W13" s="182"/>
      <c r="X13" s="180"/>
      <c r="Y13" s="180"/>
      <c r="Z13" s="180"/>
      <c r="AA13" s="180"/>
      <c r="AB13" s="180"/>
      <c r="AC13" s="180"/>
      <c r="AD13" s="180"/>
      <c r="AE13" s="180"/>
      <c r="AF13" s="180"/>
      <c r="AG13" s="180"/>
      <c r="AH13" s="180"/>
      <c r="AI13" s="180"/>
      <c r="AJ13" s="180"/>
      <c r="AK13" s="180"/>
      <c r="AL13" s="180"/>
      <c r="AM13" s="180"/>
      <c r="AN13" s="180"/>
      <c r="AO13" s="180"/>
      <c r="AP13" s="180"/>
      <c r="AQ13" s="180"/>
      <c r="AR13" s="44"/>
      <c r="AT13" s="474"/>
      <c r="AU13" s="474"/>
      <c r="AV13" s="474"/>
      <c r="AW13" s="474"/>
      <c r="AX13" s="474"/>
      <c r="AY13" s="474"/>
      <c r="AZ13" s="474"/>
      <c r="BA13" s="474"/>
      <c r="BB13" s="474"/>
      <c r="BC13" s="474"/>
      <c r="BD13" s="813" t="str">
        <f>IF('様式第8｜完了実績報告書'!$BD$13&lt;&gt;"", '様式第8｜完了実績報告書'!$BD$13, "")</f>
        <v/>
      </c>
      <c r="BE13" s="813"/>
      <c r="BF13" s="813"/>
      <c r="BG13" s="813"/>
      <c r="BH13" s="813"/>
      <c r="BI13" s="813"/>
      <c r="BJ13" s="813"/>
      <c r="BK13" s="813"/>
      <c r="BL13" s="813"/>
      <c r="BM13" s="813"/>
      <c r="BN13" s="813"/>
      <c r="BO13" s="813"/>
      <c r="BP13" s="813"/>
      <c r="BQ13" s="813"/>
      <c r="BR13" s="813"/>
      <c r="BS13" s="813"/>
      <c r="BT13" s="813"/>
      <c r="BU13" s="813"/>
      <c r="BV13" s="813"/>
      <c r="BW13" s="813"/>
      <c r="BX13" s="813"/>
      <c r="BY13" s="813"/>
      <c r="BZ13" s="813"/>
      <c r="CA13" s="813"/>
      <c r="CB13" s="813"/>
      <c r="CC13" s="813"/>
      <c r="CD13" s="813"/>
      <c r="CE13" s="813"/>
      <c r="CF13" s="813"/>
      <c r="CG13" s="813"/>
      <c r="CH13" s="813"/>
      <c r="CI13" s="813"/>
      <c r="CJ13" s="813"/>
      <c r="CK13" s="813"/>
      <c r="CL13" s="813"/>
      <c r="CM13" s="183"/>
      <c r="CN13" s="183"/>
      <c r="CO13" s="171"/>
    </row>
    <row r="14" spans="1:93" ht="15" customHeight="1" x14ac:dyDescent="0.2">
      <c r="A14" s="181"/>
      <c r="B14" s="181"/>
      <c r="C14" s="181"/>
      <c r="D14" s="181"/>
      <c r="T14" s="182"/>
      <c r="U14" s="182"/>
      <c r="V14" s="182"/>
      <c r="W14" s="182"/>
      <c r="X14" s="180"/>
      <c r="Y14" s="180"/>
      <c r="Z14" s="180"/>
      <c r="AA14" s="180"/>
      <c r="AB14" s="180"/>
      <c r="AC14" s="180"/>
      <c r="AD14" s="180"/>
      <c r="AE14" s="180"/>
      <c r="AF14" s="180"/>
      <c r="AG14" s="180"/>
      <c r="AH14" s="180"/>
      <c r="AI14" s="180"/>
      <c r="AJ14" s="180"/>
      <c r="AK14" s="180"/>
      <c r="AL14" s="180"/>
      <c r="AM14" s="180"/>
      <c r="AN14" s="180"/>
      <c r="AO14" s="180"/>
      <c r="AP14" s="180"/>
      <c r="AQ14" s="180"/>
      <c r="AR14" s="44"/>
      <c r="AT14" s="511" t="s">
        <v>44</v>
      </c>
      <c r="AU14" s="511"/>
      <c r="AV14" s="511"/>
      <c r="AW14" s="511"/>
      <c r="AX14" s="511"/>
      <c r="AY14" s="511"/>
      <c r="AZ14" s="511"/>
      <c r="BA14" s="511"/>
      <c r="BB14" s="511"/>
      <c r="BC14" s="511"/>
      <c r="BD14" s="814" t="str">
        <f>IF('様式第8｜完了実績報告書'!$BD$14&lt;&gt;"", '様式第8｜完了実績報告書'!$BD$14, "")</f>
        <v/>
      </c>
      <c r="BE14" s="814"/>
      <c r="BF14" s="814"/>
      <c r="BG14" s="814"/>
      <c r="BH14" s="814"/>
      <c r="BI14" s="814"/>
      <c r="BJ14" s="814"/>
      <c r="BK14" s="814"/>
      <c r="BL14" s="814"/>
      <c r="BM14" s="814"/>
      <c r="BN14" s="814"/>
      <c r="BO14" s="814"/>
      <c r="BP14" s="814"/>
      <c r="BQ14" s="814"/>
      <c r="BR14" s="814"/>
      <c r="BS14" s="814"/>
      <c r="BT14" s="814"/>
      <c r="BU14" s="814"/>
      <c r="BV14" s="814"/>
      <c r="BW14" s="814"/>
      <c r="BX14" s="814"/>
      <c r="BY14" s="814"/>
      <c r="BZ14" s="814"/>
      <c r="CA14" s="814"/>
      <c r="CB14" s="814"/>
      <c r="CC14" s="814"/>
      <c r="CD14" s="814"/>
      <c r="CE14" s="814"/>
      <c r="CF14" s="814"/>
      <c r="CG14" s="814"/>
      <c r="CH14" s="814"/>
      <c r="CI14" s="814"/>
      <c r="CJ14" s="814"/>
      <c r="CK14" s="57"/>
      <c r="CL14" s="57"/>
      <c r="CM14" s="57"/>
      <c r="CN14" s="57"/>
    </row>
    <row r="15" spans="1:93" ht="26.25" customHeight="1" x14ac:dyDescent="0.2">
      <c r="A15" s="181"/>
      <c r="B15" s="181"/>
      <c r="C15" s="181"/>
      <c r="D15" s="181"/>
      <c r="T15" s="182"/>
      <c r="U15" s="182"/>
      <c r="V15" s="182"/>
      <c r="W15" s="182"/>
      <c r="X15" s="180"/>
      <c r="Y15" s="180"/>
      <c r="Z15" s="180"/>
      <c r="AA15" s="180"/>
      <c r="AB15" s="180"/>
      <c r="AC15" s="180"/>
      <c r="AD15" s="180"/>
      <c r="AE15" s="180"/>
      <c r="AF15" s="180"/>
      <c r="AG15" s="180"/>
      <c r="AH15" s="180"/>
      <c r="AI15" s="180"/>
      <c r="AJ15" s="180"/>
      <c r="AK15" s="180"/>
      <c r="AL15" s="180"/>
      <c r="AM15" s="180"/>
      <c r="AN15" s="180"/>
      <c r="AO15" s="180"/>
      <c r="AP15" s="180"/>
      <c r="AQ15" s="180"/>
      <c r="AR15" s="44"/>
      <c r="AT15" s="474" t="s">
        <v>18</v>
      </c>
      <c r="AU15" s="474"/>
      <c r="AV15" s="474"/>
      <c r="AW15" s="474"/>
      <c r="AX15" s="474"/>
      <c r="AY15" s="474"/>
      <c r="AZ15" s="474"/>
      <c r="BA15" s="474"/>
      <c r="BB15" s="474"/>
      <c r="BC15" s="474"/>
      <c r="BD15" s="815" t="str">
        <f>IF('様式第8｜完了実績報告書'!$BD$15&lt;&gt;"", '様式第8｜完了実績報告書'!$BD$15, "")</f>
        <v/>
      </c>
      <c r="BE15" s="815"/>
      <c r="BF15" s="815"/>
      <c r="BG15" s="815"/>
      <c r="BH15" s="815"/>
      <c r="BI15" s="815"/>
      <c r="BJ15" s="815"/>
      <c r="BK15" s="815"/>
      <c r="BL15" s="815"/>
      <c r="BM15" s="815"/>
      <c r="BN15" s="815"/>
      <c r="BO15" s="815"/>
      <c r="BP15" s="815"/>
      <c r="BQ15" s="815"/>
      <c r="BR15" s="815"/>
      <c r="BS15" s="815"/>
      <c r="BT15" s="815"/>
      <c r="BU15" s="815"/>
      <c r="BV15" s="815"/>
      <c r="BW15" s="815"/>
      <c r="BX15" s="815"/>
      <c r="BY15" s="815"/>
      <c r="BZ15" s="815"/>
      <c r="CA15" s="815"/>
      <c r="CB15" s="815"/>
      <c r="CC15" s="815"/>
      <c r="CD15" s="815"/>
      <c r="CE15" s="815"/>
      <c r="CF15" s="815"/>
      <c r="CG15" s="815"/>
      <c r="CH15" s="815"/>
      <c r="CI15" s="815"/>
      <c r="CJ15" s="815"/>
      <c r="CK15" s="478"/>
      <c r="CL15" s="478"/>
      <c r="CM15" s="478"/>
      <c r="CN15" s="478"/>
      <c r="CO15" s="171"/>
    </row>
    <row r="16" spans="1:93" ht="28" customHeight="1" x14ac:dyDescent="0.2">
      <c r="A16" s="178"/>
      <c r="B16" s="178"/>
      <c r="C16" s="178"/>
      <c r="D16" s="178"/>
      <c r="E16" s="178"/>
      <c r="F16" s="178"/>
      <c r="G16" s="178"/>
      <c r="H16" s="178"/>
      <c r="I16" s="178"/>
      <c r="J16" s="178"/>
      <c r="T16" s="178"/>
      <c r="AD16" s="178"/>
      <c r="AE16" s="178"/>
      <c r="AF16" s="178"/>
      <c r="AG16" s="178"/>
      <c r="AH16" s="178"/>
      <c r="AI16" s="178"/>
      <c r="AJ16" s="178"/>
      <c r="AK16" s="178"/>
      <c r="AL16" s="178"/>
      <c r="AM16" s="178"/>
      <c r="AN16" s="178"/>
      <c r="AO16" s="178"/>
      <c r="AP16" s="178"/>
      <c r="AQ16" s="178"/>
      <c r="AR16" s="178"/>
    </row>
    <row r="17" spans="1:92" ht="33.75" customHeight="1" x14ac:dyDescent="0.2">
      <c r="A17" s="178"/>
      <c r="B17" s="178"/>
      <c r="C17" s="178"/>
      <c r="D17" s="178"/>
      <c r="E17" s="178"/>
      <c r="F17" s="178"/>
      <c r="G17" s="178"/>
      <c r="H17" s="178"/>
      <c r="I17" s="178"/>
      <c r="J17" s="178"/>
      <c r="T17" s="178"/>
      <c r="AD17" s="178"/>
      <c r="AE17" s="178"/>
      <c r="AF17" s="178"/>
      <c r="AG17" s="178"/>
      <c r="AH17" s="178"/>
      <c r="AI17" s="178"/>
      <c r="AJ17" s="472" t="s">
        <v>87</v>
      </c>
      <c r="AK17" s="472"/>
      <c r="AL17" s="472"/>
      <c r="AM17" s="472"/>
      <c r="AN17" s="472"/>
      <c r="AO17" s="472"/>
      <c r="AP17" s="472"/>
      <c r="AQ17" s="472"/>
      <c r="AR17" s="472"/>
      <c r="AT17" s="473" t="s">
        <v>88</v>
      </c>
      <c r="AU17" s="473"/>
      <c r="AV17" s="473"/>
      <c r="AW17" s="473"/>
      <c r="AX17" s="473"/>
      <c r="AY17" s="473"/>
      <c r="AZ17" s="473"/>
      <c r="BA17" s="473"/>
      <c r="BB17" s="473"/>
      <c r="BC17" s="473"/>
      <c r="BD17" s="775" t="str">
        <f>IF('様式第8｜完了実績報告書'!$BD$17&lt;&gt;"", '様式第8｜完了実績報告書'!$BD$17, "")</f>
        <v/>
      </c>
      <c r="BE17" s="775"/>
      <c r="BF17" s="775"/>
      <c r="BG17" s="775"/>
      <c r="BH17" s="775"/>
      <c r="BI17" s="775"/>
      <c r="BJ17" s="775"/>
      <c r="BK17" s="775"/>
      <c r="BL17" s="775"/>
      <c r="BM17" s="775"/>
      <c r="BN17" s="775"/>
      <c r="BO17" s="775"/>
      <c r="BP17" s="775"/>
      <c r="BQ17" s="775"/>
      <c r="BR17" s="775"/>
      <c r="BS17" s="775"/>
      <c r="BT17" s="775"/>
      <c r="BU17" s="775"/>
      <c r="BV17" s="775"/>
      <c r="BW17" s="775"/>
      <c r="BX17" s="775"/>
      <c r="BY17" s="775"/>
      <c r="BZ17" s="775"/>
      <c r="CA17" s="775"/>
      <c r="CB17" s="775"/>
      <c r="CC17" s="775"/>
      <c r="CD17" s="775"/>
      <c r="CE17" s="775"/>
      <c r="CF17" s="775"/>
      <c r="CG17" s="775"/>
      <c r="CH17" s="775"/>
      <c r="CI17" s="775"/>
      <c r="CJ17" s="775"/>
    </row>
    <row r="18" spans="1:92" ht="33.75" customHeight="1" x14ac:dyDescent="0.2">
      <c r="A18" s="178"/>
      <c r="B18" s="178"/>
      <c r="C18" s="178"/>
      <c r="D18" s="178"/>
      <c r="E18" s="178"/>
      <c r="F18" s="178"/>
      <c r="G18" s="178"/>
      <c r="H18" s="178"/>
      <c r="I18" s="178"/>
      <c r="J18" s="178"/>
      <c r="T18" s="178"/>
      <c r="AD18" s="178"/>
      <c r="AE18" s="178"/>
      <c r="AF18" s="178"/>
      <c r="AG18" s="178"/>
      <c r="AH18" s="178"/>
      <c r="AI18" s="178"/>
      <c r="AJ18" s="178"/>
      <c r="AK18" s="178"/>
      <c r="AL18" s="178"/>
      <c r="AM18" s="178"/>
      <c r="AN18" s="178"/>
      <c r="AO18" s="178"/>
      <c r="AP18" s="178"/>
      <c r="AQ18" s="178"/>
      <c r="AR18" s="178"/>
      <c r="AT18" s="474" t="s">
        <v>18</v>
      </c>
      <c r="AU18" s="474"/>
      <c r="AV18" s="474"/>
      <c r="AW18" s="474"/>
      <c r="AX18" s="474"/>
      <c r="AY18" s="474"/>
      <c r="AZ18" s="474"/>
      <c r="BA18" s="474"/>
      <c r="BB18" s="474"/>
      <c r="BC18" s="474"/>
      <c r="BD18" s="815" t="str">
        <f>IF('様式第8｜完了実績報告書'!$BD$18&lt;&gt;"", '様式第8｜完了実績報告書'!$BD$18, "")</f>
        <v/>
      </c>
      <c r="BE18" s="815"/>
      <c r="BF18" s="815"/>
      <c r="BG18" s="815"/>
      <c r="BH18" s="815"/>
      <c r="BI18" s="815"/>
      <c r="BJ18" s="815"/>
      <c r="BK18" s="815"/>
      <c r="BL18" s="815"/>
      <c r="BM18" s="815"/>
      <c r="BN18" s="815"/>
      <c r="BO18" s="815"/>
      <c r="BP18" s="815"/>
      <c r="BQ18" s="815"/>
      <c r="BR18" s="815"/>
      <c r="BS18" s="815"/>
      <c r="BT18" s="815"/>
      <c r="BU18" s="815"/>
      <c r="BV18" s="815"/>
      <c r="BW18" s="815"/>
      <c r="BX18" s="815"/>
      <c r="BY18" s="815"/>
      <c r="BZ18" s="815"/>
      <c r="CA18" s="815"/>
      <c r="CB18" s="815"/>
      <c r="CC18" s="815"/>
      <c r="CD18" s="815"/>
      <c r="CE18" s="815"/>
      <c r="CF18" s="815"/>
      <c r="CG18" s="815"/>
      <c r="CH18" s="815"/>
      <c r="CI18" s="815"/>
      <c r="CJ18" s="815"/>
    </row>
    <row r="19" spans="1:92" ht="33.75" customHeight="1" x14ac:dyDescent="0.2">
      <c r="A19" s="178"/>
      <c r="B19" s="178"/>
      <c r="C19" s="178"/>
      <c r="D19" s="178"/>
      <c r="E19" s="178"/>
      <c r="F19" s="178"/>
      <c r="G19" s="178"/>
      <c r="H19" s="178"/>
      <c r="I19" s="178"/>
      <c r="J19" s="178"/>
      <c r="T19" s="178"/>
      <c r="AD19" s="178"/>
      <c r="AE19" s="178"/>
      <c r="AF19" s="178"/>
      <c r="AG19" s="178"/>
      <c r="AH19" s="178"/>
      <c r="AI19" s="178"/>
      <c r="AJ19" s="178"/>
      <c r="AK19" s="178"/>
      <c r="AL19" s="178"/>
      <c r="AM19" s="178"/>
      <c r="AN19" s="178"/>
      <c r="AO19" s="178"/>
      <c r="AP19" s="178"/>
      <c r="AQ19" s="178"/>
      <c r="AR19" s="178"/>
      <c r="AT19" s="474" t="s">
        <v>89</v>
      </c>
      <c r="AU19" s="474"/>
      <c r="AV19" s="474"/>
      <c r="AW19" s="474"/>
      <c r="AX19" s="474"/>
      <c r="AY19" s="474"/>
      <c r="AZ19" s="474"/>
      <c r="BA19" s="474"/>
      <c r="BB19" s="474"/>
      <c r="BC19" s="474"/>
      <c r="BD19" s="775" t="str">
        <f>IF('様式第8｜完了実績報告書'!$BD$19&lt;&gt;"", '様式第8｜完了実績報告書'!$BD$19, "")</f>
        <v/>
      </c>
      <c r="BE19" s="775"/>
      <c r="BF19" s="775"/>
      <c r="BG19" s="775"/>
      <c r="BH19" s="775"/>
      <c r="BI19" s="775"/>
      <c r="BJ19" s="775"/>
      <c r="BK19" s="775"/>
      <c r="BL19" s="775"/>
      <c r="BM19" s="775"/>
      <c r="BN19" s="775"/>
      <c r="BO19" s="775"/>
      <c r="BP19" s="775"/>
      <c r="BQ19" s="775"/>
      <c r="BR19" s="775"/>
      <c r="BS19" s="775"/>
      <c r="BT19" s="775"/>
      <c r="BU19" s="775"/>
      <c r="BV19" s="775"/>
      <c r="BW19" s="775"/>
      <c r="BX19" s="775"/>
      <c r="BY19" s="775"/>
      <c r="BZ19" s="775"/>
      <c r="CA19" s="775"/>
      <c r="CB19" s="775"/>
      <c r="CC19" s="775"/>
      <c r="CD19" s="775"/>
      <c r="CE19" s="775"/>
      <c r="CF19" s="775"/>
      <c r="CG19" s="775"/>
      <c r="CH19" s="775"/>
      <c r="CI19" s="775"/>
      <c r="CJ19" s="775"/>
    </row>
    <row r="20" spans="1:92" ht="33.75" customHeight="1" x14ac:dyDescent="0.2">
      <c r="A20" s="178"/>
      <c r="B20" s="178"/>
      <c r="C20" s="178"/>
      <c r="D20" s="178"/>
      <c r="E20" s="178"/>
      <c r="F20" s="178"/>
      <c r="G20" s="178"/>
      <c r="H20" s="178"/>
      <c r="I20" s="178"/>
      <c r="J20" s="178"/>
      <c r="T20" s="178"/>
      <c r="AD20" s="178"/>
      <c r="AE20" s="178"/>
      <c r="AF20" s="178"/>
      <c r="AG20" s="178"/>
      <c r="AH20" s="178"/>
      <c r="AI20" s="178"/>
      <c r="AJ20" s="178"/>
      <c r="AK20" s="178"/>
      <c r="AL20" s="178"/>
      <c r="AM20" s="178"/>
      <c r="AN20" s="178"/>
      <c r="AO20" s="178"/>
      <c r="AP20" s="178"/>
      <c r="AQ20" s="178"/>
      <c r="AR20" s="178"/>
      <c r="AT20" s="474" t="s">
        <v>62</v>
      </c>
      <c r="AU20" s="474"/>
      <c r="AV20" s="474"/>
      <c r="AW20" s="474"/>
      <c r="AX20" s="474"/>
      <c r="AY20" s="474"/>
      <c r="AZ20" s="474"/>
      <c r="BA20" s="474"/>
      <c r="BB20" s="474"/>
      <c r="BC20" s="474"/>
      <c r="BD20" s="775" t="str">
        <f>IF('様式第8｜完了実績報告書'!$BD$20&lt;&gt;"", '様式第8｜完了実績報告書'!$BD$20, "")</f>
        <v/>
      </c>
      <c r="BE20" s="775"/>
      <c r="BF20" s="775"/>
      <c r="BG20" s="775"/>
      <c r="BH20" s="775"/>
      <c r="BI20" s="775"/>
      <c r="BJ20" s="775"/>
      <c r="BK20" s="775"/>
      <c r="BL20" s="775"/>
      <c r="BM20" s="775"/>
      <c r="BN20" s="775"/>
      <c r="BO20" s="775"/>
      <c r="BP20" s="775"/>
      <c r="BQ20" s="775"/>
      <c r="BR20" s="775"/>
      <c r="BS20" s="775"/>
      <c r="BT20" s="775"/>
      <c r="BU20" s="775"/>
      <c r="BV20" s="775"/>
      <c r="BW20" s="775"/>
      <c r="BX20" s="775"/>
      <c r="BY20" s="775"/>
      <c r="BZ20" s="775"/>
      <c r="CA20" s="775"/>
      <c r="CB20" s="775"/>
      <c r="CC20" s="775"/>
      <c r="CD20" s="775"/>
      <c r="CE20" s="775"/>
      <c r="CF20" s="775"/>
      <c r="CG20" s="775"/>
      <c r="CH20" s="775"/>
      <c r="CI20" s="775"/>
      <c r="CJ20" s="775"/>
    </row>
    <row r="21" spans="1:92" s="168" customFormat="1" ht="24.75" customHeight="1" x14ac:dyDescent="0.2">
      <c r="A21" s="187"/>
      <c r="B21" s="187"/>
      <c r="C21" s="187"/>
      <c r="D21" s="187"/>
      <c r="G21" s="268"/>
      <c r="H21" s="268"/>
      <c r="T21" s="187"/>
      <c r="U21" s="187"/>
      <c r="V21" s="187"/>
      <c r="W21" s="177"/>
      <c r="X21" s="189"/>
      <c r="Y21" s="189"/>
      <c r="Z21" s="189"/>
      <c r="AA21" s="189"/>
      <c r="AB21" s="189"/>
      <c r="AC21" s="189"/>
      <c r="AD21" s="189"/>
      <c r="AE21" s="189"/>
      <c r="AF21" s="189"/>
      <c r="AG21" s="189"/>
      <c r="AH21" s="189"/>
      <c r="AI21" s="189"/>
      <c r="AJ21" s="189"/>
      <c r="AK21" s="189"/>
      <c r="AL21" s="189"/>
      <c r="AM21" s="189"/>
      <c r="AN21" s="189"/>
      <c r="AO21" s="189"/>
      <c r="AP21" s="189"/>
      <c r="AQ21" s="189"/>
      <c r="AR21" s="48"/>
      <c r="AT21" s="114"/>
      <c r="AU21" s="114"/>
      <c r="AV21" s="114"/>
      <c r="AW21" s="114"/>
      <c r="AX21" s="114"/>
      <c r="AY21" s="114"/>
      <c r="AZ21" s="114"/>
      <c r="BA21" s="114"/>
      <c r="BB21" s="114"/>
      <c r="BC21" s="114"/>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66"/>
      <c r="CN21" s="166"/>
    </row>
    <row r="22" spans="1:92" s="168" customFormat="1" ht="24.75" customHeight="1" x14ac:dyDescent="0.2">
      <c r="A22" s="187"/>
      <c r="B22" s="187"/>
      <c r="C22" s="187"/>
      <c r="D22" s="187"/>
      <c r="G22" s="268"/>
      <c r="H22" s="268"/>
      <c r="T22" s="187"/>
      <c r="U22" s="187"/>
      <c r="V22" s="187"/>
      <c r="W22" s="177"/>
      <c r="X22" s="189"/>
      <c r="Y22" s="189"/>
      <c r="Z22" s="189"/>
      <c r="AA22" s="189"/>
      <c r="AB22" s="189"/>
      <c r="AC22" s="189"/>
      <c r="AD22" s="189"/>
      <c r="AE22" s="189"/>
      <c r="AF22" s="189"/>
      <c r="AG22" s="189"/>
      <c r="AH22" s="189"/>
      <c r="AI22" s="189"/>
      <c r="AJ22" s="189"/>
      <c r="AK22" s="189"/>
      <c r="AL22" s="189"/>
      <c r="AM22" s="189"/>
      <c r="AN22" s="189"/>
      <c r="AO22" s="189"/>
      <c r="AP22" s="189"/>
      <c r="AQ22" s="189"/>
      <c r="AR22" s="48"/>
      <c r="AT22" s="114"/>
      <c r="AU22" s="114"/>
      <c r="AV22" s="114"/>
      <c r="AW22" s="114"/>
      <c r="AX22" s="114"/>
      <c r="AY22" s="114"/>
      <c r="AZ22" s="114"/>
      <c r="BA22" s="114"/>
      <c r="BB22" s="114"/>
      <c r="BC22" s="114"/>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66"/>
      <c r="CN22" s="166"/>
    </row>
    <row r="23" spans="1:92" s="168" customFormat="1" ht="24.75" customHeight="1" x14ac:dyDescent="0.2">
      <c r="A23" s="187"/>
      <c r="B23" s="187"/>
      <c r="C23" s="187"/>
      <c r="D23" s="187"/>
      <c r="G23" s="268"/>
      <c r="H23" s="268"/>
      <c r="T23" s="187"/>
      <c r="U23" s="187"/>
      <c r="V23" s="187"/>
      <c r="W23" s="177"/>
      <c r="X23" s="189"/>
      <c r="Y23" s="189"/>
      <c r="Z23" s="189"/>
      <c r="AA23" s="189"/>
      <c r="AB23" s="189"/>
      <c r="AC23" s="189"/>
      <c r="AD23" s="189"/>
      <c r="AE23" s="189"/>
      <c r="AF23" s="189"/>
      <c r="AG23" s="189"/>
      <c r="AH23" s="189"/>
      <c r="AI23" s="189"/>
      <c r="AJ23" s="189"/>
      <c r="AK23" s="189"/>
      <c r="AL23" s="189"/>
      <c r="AM23" s="189"/>
      <c r="AN23" s="189"/>
      <c r="AO23" s="189"/>
      <c r="AP23" s="189"/>
      <c r="AQ23" s="189"/>
      <c r="AR23" s="48"/>
      <c r="AT23" s="114"/>
      <c r="AU23" s="114"/>
      <c r="AV23" s="114"/>
      <c r="AW23" s="114"/>
      <c r="AX23" s="114"/>
      <c r="AY23" s="114"/>
      <c r="AZ23" s="114"/>
      <c r="BA23" s="114"/>
      <c r="BB23" s="114"/>
      <c r="BC23" s="114"/>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66"/>
      <c r="CN23" s="166"/>
    </row>
    <row r="24" spans="1:92" s="168" customFormat="1" ht="24.75" customHeight="1" x14ac:dyDescent="0.2">
      <c r="A24" s="187"/>
      <c r="B24" s="187"/>
      <c r="C24" s="187"/>
      <c r="D24" s="187"/>
      <c r="G24" s="268"/>
      <c r="H24" s="268"/>
      <c r="T24" s="187"/>
      <c r="U24" s="187"/>
      <c r="V24" s="187"/>
      <c r="W24" s="177"/>
      <c r="X24" s="189"/>
      <c r="Y24" s="189"/>
      <c r="Z24" s="189"/>
      <c r="AA24" s="189"/>
      <c r="AB24" s="189"/>
      <c r="AC24" s="189"/>
      <c r="AD24" s="189"/>
      <c r="AE24" s="189"/>
      <c r="AF24" s="189"/>
      <c r="AG24" s="189"/>
      <c r="AH24" s="189"/>
      <c r="AI24" s="189"/>
      <c r="AJ24" s="189"/>
      <c r="AK24" s="189"/>
      <c r="AL24" s="189"/>
      <c r="AM24" s="189"/>
      <c r="AN24" s="189"/>
      <c r="AO24" s="189"/>
      <c r="AP24" s="189"/>
      <c r="AQ24" s="189"/>
      <c r="AR24" s="48"/>
      <c r="AT24" s="114"/>
      <c r="AU24" s="114"/>
      <c r="AV24" s="114"/>
      <c r="AW24" s="114"/>
      <c r="AX24" s="114"/>
      <c r="AY24" s="114"/>
      <c r="AZ24" s="114"/>
      <c r="BA24" s="114"/>
      <c r="BB24" s="114"/>
      <c r="BC24" s="114"/>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66"/>
      <c r="CN24" s="166"/>
    </row>
    <row r="25" spans="1:92" s="168" customFormat="1" ht="24.75" customHeight="1" x14ac:dyDescent="0.2">
      <c r="X25" s="189"/>
      <c r="Y25" s="189"/>
      <c r="Z25" s="189"/>
      <c r="AA25" s="189"/>
      <c r="AB25" s="189"/>
      <c r="AN25" s="189"/>
      <c r="AO25" s="189"/>
      <c r="AP25" s="189"/>
      <c r="AQ25" s="189"/>
      <c r="AR25" s="48"/>
    </row>
    <row r="26" spans="1:92" s="168" customFormat="1" ht="36" customHeight="1" x14ac:dyDescent="0.2">
      <c r="A26" s="479"/>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79"/>
      <c r="BZ26" s="479"/>
      <c r="CA26" s="479"/>
      <c r="CB26" s="479"/>
      <c r="CC26" s="479"/>
      <c r="CD26" s="479"/>
      <c r="CE26" s="479"/>
      <c r="CF26" s="479"/>
      <c r="CG26" s="479"/>
      <c r="CH26" s="479"/>
      <c r="CI26" s="479"/>
      <c r="CJ26" s="479"/>
      <c r="CK26" s="479"/>
      <c r="CL26" s="479"/>
      <c r="CM26" s="479"/>
      <c r="CN26" s="479"/>
    </row>
    <row r="27" spans="1:92" s="168" customFormat="1" ht="29.25" customHeight="1" x14ac:dyDescent="0.2">
      <c r="A27" s="480" t="s">
        <v>45</v>
      </c>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480"/>
      <c r="CG27" s="480"/>
      <c r="CH27" s="480"/>
      <c r="CI27" s="480"/>
      <c r="CJ27" s="480"/>
      <c r="CK27" s="480"/>
      <c r="CL27" s="480"/>
      <c r="CM27" s="480"/>
      <c r="CN27" s="480"/>
    </row>
    <row r="28" spans="1:92" s="168" customFormat="1" ht="28" customHeight="1" x14ac:dyDescent="0.2">
      <c r="A28" s="480" t="s">
        <v>85</v>
      </c>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c r="BR28" s="480"/>
      <c r="BS28" s="480"/>
      <c r="BT28" s="480"/>
      <c r="BU28" s="480"/>
      <c r="BV28" s="480"/>
      <c r="BW28" s="480"/>
      <c r="BX28" s="480"/>
      <c r="BY28" s="480"/>
      <c r="BZ28" s="480"/>
      <c r="CA28" s="480"/>
      <c r="CB28" s="480"/>
      <c r="CC28" s="480"/>
      <c r="CD28" s="480"/>
      <c r="CE28" s="480"/>
      <c r="CF28" s="480"/>
      <c r="CG28" s="480"/>
      <c r="CH28" s="480"/>
      <c r="CI28" s="480"/>
      <c r="CJ28" s="480"/>
      <c r="CK28" s="480"/>
      <c r="CL28" s="480"/>
      <c r="CM28" s="480"/>
      <c r="CN28" s="480"/>
    </row>
    <row r="29" spans="1:92" ht="29.25" customHeight="1" x14ac:dyDescent="0.2">
      <c r="A29" s="479" t="s">
        <v>115</v>
      </c>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479"/>
      <c r="BL29" s="479"/>
      <c r="BM29" s="479"/>
      <c r="BN29" s="479"/>
      <c r="BO29" s="479"/>
      <c r="BP29" s="479"/>
      <c r="BQ29" s="479"/>
      <c r="BR29" s="479"/>
      <c r="BS29" s="479"/>
      <c r="BT29" s="479"/>
      <c r="BU29" s="479"/>
      <c r="BV29" s="479"/>
      <c r="BW29" s="479"/>
      <c r="BX29" s="479"/>
      <c r="BY29" s="479"/>
      <c r="BZ29" s="479"/>
      <c r="CA29" s="479"/>
      <c r="CB29" s="479"/>
      <c r="CC29" s="479"/>
      <c r="CD29" s="479"/>
      <c r="CE29" s="479"/>
      <c r="CF29" s="479"/>
      <c r="CG29" s="479"/>
      <c r="CH29" s="479"/>
      <c r="CI29" s="479"/>
      <c r="CJ29" s="479"/>
      <c r="CK29" s="479"/>
      <c r="CL29" s="479"/>
      <c r="CM29" s="479"/>
      <c r="CN29" s="479"/>
    </row>
    <row r="30" spans="1:92" ht="29.25" customHeight="1" x14ac:dyDescent="0.2">
      <c r="A30" s="263"/>
      <c r="B30" s="263"/>
      <c r="C30" s="263"/>
      <c r="D30" s="168"/>
      <c r="E30" s="168"/>
      <c r="F30" s="113"/>
      <c r="G30" s="269"/>
      <c r="H30" s="269"/>
      <c r="I30" s="113"/>
      <c r="J30" s="113"/>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row>
    <row r="31" spans="1:92" ht="28" customHeight="1" x14ac:dyDescent="0.2">
      <c r="A31" s="258"/>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row>
    <row r="32" spans="1:92" ht="28" customHeight="1" x14ac:dyDescent="0.25">
      <c r="A32" s="419"/>
      <c r="B32" s="419"/>
      <c r="C32" s="466" t="s">
        <v>153</v>
      </c>
      <c r="D32" s="466"/>
      <c r="E32" s="466"/>
      <c r="F32" s="466"/>
      <c r="G32" s="466"/>
      <c r="H32" s="466" t="str">
        <f>IF('様式第8｜完了実績報告書'!$H$35&lt;&gt;"",'様式第8｜完了実績報告書'!$H$35,"")</f>
        <v/>
      </c>
      <c r="I32" s="466"/>
      <c r="J32" s="466"/>
      <c r="K32" s="466"/>
      <c r="L32" s="466" t="s">
        <v>9</v>
      </c>
      <c r="M32" s="466"/>
      <c r="N32" s="466"/>
      <c r="O32" s="466" t="str">
        <f>IF('様式第8｜完了実績報告書'!$O$35&lt;&gt;"",'様式第8｜完了実績報告書'!$O$35,"")</f>
        <v/>
      </c>
      <c r="P32" s="466"/>
      <c r="Q32" s="466"/>
      <c r="R32" s="466"/>
      <c r="S32" s="466"/>
      <c r="T32" s="466" t="s">
        <v>91</v>
      </c>
      <c r="U32" s="466"/>
      <c r="V32" s="466"/>
      <c r="W32" s="466" t="str">
        <f>IF('様式第8｜完了実績報告書'!$W$35&lt;&gt;"",'様式第8｜完了実績報告書'!$W$35,"")</f>
        <v/>
      </c>
      <c r="X32" s="466"/>
      <c r="Y32" s="466"/>
      <c r="Z32" s="466"/>
      <c r="AA32" s="466"/>
      <c r="AB32" s="466" t="s">
        <v>76</v>
      </c>
      <c r="AC32" s="466"/>
      <c r="AD32" s="466"/>
      <c r="AE32" s="469" t="s">
        <v>92</v>
      </c>
      <c r="AF32" s="469"/>
      <c r="AG32" s="469"/>
      <c r="AH32" s="469"/>
      <c r="AI32" s="469"/>
      <c r="AJ32" s="469"/>
      <c r="AK32" s="469"/>
      <c r="AL32" s="469"/>
      <c r="AM32" s="469"/>
      <c r="AN32" s="469"/>
      <c r="AO32" s="469"/>
      <c r="AP32" s="469"/>
      <c r="AQ32" s="469"/>
      <c r="AR32" s="469"/>
      <c r="AS32" s="469"/>
      <c r="AT32" s="469"/>
      <c r="AU32" s="469"/>
      <c r="AV32" s="469"/>
      <c r="AW32" s="466" t="s">
        <v>93</v>
      </c>
      <c r="AX32" s="466"/>
      <c r="AY32" s="466"/>
      <c r="AZ32" s="466"/>
      <c r="BA32" s="466"/>
      <c r="BB32" s="466"/>
      <c r="BC32" s="466"/>
      <c r="BD32" s="466"/>
      <c r="BE32" s="466"/>
      <c r="BF32" s="811" t="str">
        <f>IF('様式第8｜完了実績報告書'!$BF$35&lt;&gt;"",'様式第8｜完了実績報告書'!$BF$35,"")</f>
        <v/>
      </c>
      <c r="BG32" s="811"/>
      <c r="BH32" s="811"/>
      <c r="BI32" s="811"/>
      <c r="BJ32" s="811"/>
      <c r="BK32" s="811"/>
      <c r="BL32" s="811"/>
      <c r="BM32" s="811"/>
      <c r="BN32" s="466" t="s">
        <v>94</v>
      </c>
      <c r="BO32" s="466"/>
      <c r="BP32" s="466"/>
      <c r="BQ32" s="811" t="str">
        <f>IF('様式第8｜完了実績報告書'!$BQ$35&lt;&gt;"",'様式第8｜完了実績報告書'!$BQ$35,"")</f>
        <v/>
      </c>
      <c r="BR32" s="811"/>
      <c r="BS32" s="811"/>
      <c r="BT32" s="811"/>
      <c r="BU32" s="811"/>
      <c r="BV32" s="811"/>
      <c r="BW32" s="471" t="s">
        <v>156</v>
      </c>
      <c r="BX32" s="471"/>
      <c r="BY32" s="471"/>
      <c r="BZ32" s="471"/>
      <c r="CA32" s="471"/>
      <c r="CB32" s="471"/>
      <c r="CC32" s="471"/>
      <c r="CD32" s="471"/>
      <c r="CE32" s="471"/>
      <c r="CF32" s="471"/>
      <c r="CG32" s="471"/>
      <c r="CH32" s="471"/>
      <c r="CI32" s="471"/>
      <c r="CJ32" s="471"/>
      <c r="CK32" s="471"/>
      <c r="CL32" s="471"/>
      <c r="CM32" s="471"/>
      <c r="CN32" s="471"/>
    </row>
    <row r="33" spans="1:92" ht="28" customHeight="1" x14ac:dyDescent="0.2">
      <c r="A33" s="465" t="s">
        <v>137</v>
      </c>
      <c r="B33" s="465"/>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S33" s="465"/>
      <c r="BT33" s="465"/>
      <c r="BU33" s="465"/>
      <c r="BV33" s="465"/>
      <c r="BW33" s="465"/>
      <c r="BX33" s="465"/>
      <c r="BY33" s="465"/>
      <c r="BZ33" s="465"/>
      <c r="CA33" s="465"/>
      <c r="CB33" s="465"/>
      <c r="CC33" s="465"/>
      <c r="CD33" s="465"/>
      <c r="CE33" s="465"/>
      <c r="CF33" s="465"/>
      <c r="CG33" s="465"/>
      <c r="CH33" s="465"/>
      <c r="CI33" s="465"/>
      <c r="CJ33" s="465"/>
      <c r="CK33" s="465"/>
      <c r="CL33" s="465"/>
      <c r="CM33" s="465"/>
      <c r="CN33" s="465"/>
    </row>
    <row r="34" spans="1:92" ht="28" customHeight="1" x14ac:dyDescent="0.2">
      <c r="A34" s="465"/>
      <c r="B34" s="465"/>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5"/>
      <c r="BY34" s="465"/>
      <c r="BZ34" s="465"/>
      <c r="CA34" s="465"/>
      <c r="CB34" s="465"/>
      <c r="CC34" s="465"/>
      <c r="CD34" s="465"/>
      <c r="CE34" s="465"/>
      <c r="CF34" s="465"/>
      <c r="CG34" s="465"/>
      <c r="CH34" s="465"/>
      <c r="CI34" s="465"/>
      <c r="CJ34" s="465"/>
      <c r="CK34" s="465"/>
      <c r="CL34" s="465"/>
      <c r="CM34" s="465"/>
      <c r="CN34" s="465"/>
    </row>
    <row r="35" spans="1:92" ht="28" customHeight="1" x14ac:dyDescent="0.2">
      <c r="A35" s="465"/>
      <c r="B35" s="465"/>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5"/>
      <c r="BD35" s="465"/>
      <c r="BE35" s="465"/>
      <c r="BF35" s="465"/>
      <c r="BG35" s="465"/>
      <c r="BH35" s="465"/>
      <c r="BI35" s="465"/>
      <c r="BJ35" s="465"/>
      <c r="BK35" s="465"/>
      <c r="BL35" s="465"/>
      <c r="BM35" s="465"/>
      <c r="BN35" s="465"/>
      <c r="BO35" s="465"/>
      <c r="BP35" s="465"/>
      <c r="BQ35" s="465"/>
      <c r="BR35" s="465"/>
      <c r="BS35" s="465"/>
      <c r="BT35" s="465"/>
      <c r="BU35" s="465"/>
      <c r="BV35" s="465"/>
      <c r="BW35" s="465"/>
      <c r="BX35" s="465"/>
      <c r="BY35" s="465"/>
      <c r="BZ35" s="465"/>
      <c r="CA35" s="465"/>
      <c r="CB35" s="465"/>
      <c r="CC35" s="465"/>
      <c r="CD35" s="465"/>
      <c r="CE35" s="465"/>
      <c r="CF35" s="465"/>
      <c r="CG35" s="465"/>
      <c r="CH35" s="465"/>
      <c r="CI35" s="465"/>
      <c r="CJ35" s="465"/>
      <c r="CK35" s="465"/>
      <c r="CL35" s="465"/>
      <c r="CM35" s="465"/>
      <c r="CN35" s="465"/>
    </row>
    <row r="36" spans="1:92" ht="28" customHeight="1" x14ac:dyDescent="0.2">
      <c r="A36" s="419" t="s">
        <v>141</v>
      </c>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419"/>
      <c r="AY36" s="419"/>
      <c r="AZ36" s="419"/>
      <c r="BA36" s="419"/>
      <c r="BB36" s="419"/>
      <c r="BC36" s="419"/>
      <c r="BD36" s="419"/>
      <c r="BE36" s="419"/>
      <c r="BF36" s="419"/>
      <c r="BG36" s="419"/>
      <c r="BH36" s="419"/>
      <c r="BI36" s="419"/>
      <c r="BJ36" s="419"/>
      <c r="BK36" s="419"/>
      <c r="BL36" s="419"/>
      <c r="BM36" s="419"/>
      <c r="BN36" s="419"/>
      <c r="BO36" s="419"/>
      <c r="BP36" s="419"/>
      <c r="BQ36" s="419"/>
      <c r="BR36" s="419"/>
      <c r="BS36" s="419"/>
      <c r="BT36" s="419"/>
      <c r="BU36" s="419"/>
      <c r="BV36" s="419"/>
      <c r="BW36" s="419"/>
      <c r="BX36" s="419"/>
      <c r="BY36" s="419"/>
      <c r="BZ36" s="419"/>
      <c r="CA36" s="419"/>
      <c r="CB36" s="419"/>
      <c r="CC36" s="419"/>
      <c r="CD36" s="419"/>
      <c r="CE36" s="419"/>
      <c r="CF36" s="419"/>
      <c r="CG36" s="419"/>
      <c r="CH36" s="419"/>
      <c r="CI36" s="419"/>
      <c r="CJ36" s="419"/>
      <c r="CK36" s="419"/>
      <c r="CL36" s="419"/>
      <c r="CM36" s="419"/>
      <c r="CN36" s="419"/>
    </row>
    <row r="37" spans="1:92" ht="28" customHeight="1" x14ac:dyDescent="0.2">
      <c r="A37" s="258"/>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row>
    <row r="38" spans="1:92" ht="28" customHeight="1" x14ac:dyDescent="0.2">
      <c r="A38" s="56"/>
      <c r="B38" s="56"/>
      <c r="C38" s="289" t="s">
        <v>142</v>
      </c>
      <c r="D38" s="56"/>
      <c r="E38" s="56"/>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3"/>
      <c r="AX38" s="53"/>
      <c r="AY38" s="53"/>
      <c r="AZ38" s="53"/>
      <c r="BA38" s="53"/>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1"/>
      <c r="CE38" s="51"/>
      <c r="CF38" s="51"/>
      <c r="CG38" s="51"/>
      <c r="CH38" s="51"/>
      <c r="CI38" s="51"/>
      <c r="CJ38" s="51"/>
      <c r="CK38" s="51"/>
      <c r="CL38" s="51"/>
      <c r="CM38" s="51"/>
      <c r="CN38" s="51"/>
    </row>
    <row r="39" spans="1:92" ht="28" customHeight="1" x14ac:dyDescent="0.2">
      <c r="A39" s="56"/>
      <c r="B39" s="56"/>
      <c r="C39" s="289" t="s">
        <v>143</v>
      </c>
      <c r="D39" s="56"/>
      <c r="E39" s="5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3"/>
      <c r="AX39" s="53"/>
      <c r="AY39" s="53"/>
      <c r="AZ39" s="53"/>
      <c r="BA39" s="53"/>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1"/>
      <c r="CE39" s="51"/>
      <c r="CF39" s="51"/>
      <c r="CG39" s="51"/>
      <c r="CH39" s="51"/>
      <c r="CI39" s="51"/>
      <c r="CJ39" s="51"/>
      <c r="CK39" s="51"/>
      <c r="CL39" s="51"/>
      <c r="CM39" s="51"/>
      <c r="CN39" s="51"/>
    </row>
    <row r="40" spans="1:92" ht="27.65" customHeight="1" x14ac:dyDescent="0.2">
      <c r="A40" s="55"/>
      <c r="B40" s="55"/>
      <c r="C40" s="289" t="s">
        <v>144</v>
      </c>
      <c r="D40" s="55"/>
      <c r="E40" s="55"/>
      <c r="F40" s="55"/>
      <c r="G40" s="55"/>
      <c r="H40" s="55"/>
      <c r="I40" s="55"/>
      <c r="J40" s="55"/>
      <c r="K40" s="55"/>
      <c r="L40" s="55"/>
      <c r="M40" s="55"/>
      <c r="N40" s="55"/>
      <c r="O40" s="55"/>
      <c r="P40" s="55"/>
      <c r="Q40" s="55"/>
      <c r="R40" s="55"/>
      <c r="S40" s="55"/>
      <c r="T40" s="55"/>
      <c r="U40" s="55"/>
      <c r="V40" s="55"/>
      <c r="W40" s="55"/>
      <c r="X40" s="55"/>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row>
    <row r="41" spans="1:92" ht="17.2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row>
    <row r="42" spans="1:92" ht="18" customHeight="1" x14ac:dyDescent="0.2">
      <c r="A42" s="191"/>
      <c r="B42" s="191"/>
      <c r="C42" s="191"/>
      <c r="D42" s="191"/>
      <c r="E42" s="191"/>
      <c r="F42" s="191"/>
      <c r="G42" s="191"/>
      <c r="H42" s="191"/>
      <c r="I42" s="191"/>
      <c r="J42" s="191"/>
      <c r="K42" s="191"/>
      <c r="L42" s="191"/>
      <c r="M42" s="191"/>
      <c r="N42" s="191"/>
      <c r="O42" s="190"/>
      <c r="P42" s="190"/>
      <c r="Q42" s="190"/>
      <c r="R42" s="190"/>
      <c r="S42" s="190"/>
      <c r="T42" s="50"/>
      <c r="U42" s="50"/>
      <c r="V42" s="50"/>
      <c r="W42" s="50"/>
      <c r="X42" s="50"/>
      <c r="Y42" s="190"/>
      <c r="Z42" s="190"/>
      <c r="AA42" s="190"/>
      <c r="AB42" s="190"/>
      <c r="AC42" s="50"/>
      <c r="AD42" s="50"/>
      <c r="AE42" s="50"/>
      <c r="AF42" s="50"/>
      <c r="AG42" s="50"/>
      <c r="AH42" s="190"/>
      <c r="AI42" s="190"/>
      <c r="AJ42" s="190"/>
      <c r="AK42" s="190"/>
      <c r="AL42" s="50"/>
      <c r="AM42" s="50"/>
      <c r="AN42" s="50"/>
      <c r="AO42" s="50"/>
      <c r="AP42" s="50"/>
      <c r="AQ42" s="190"/>
      <c r="AR42" s="190"/>
      <c r="AS42" s="190"/>
      <c r="AT42" s="190"/>
      <c r="AV42" s="191"/>
      <c r="AW42" s="191"/>
      <c r="AX42" s="191"/>
      <c r="AY42" s="191"/>
      <c r="AZ42" s="191"/>
      <c r="BA42" s="191"/>
      <c r="BB42" s="191"/>
      <c r="BC42" s="191"/>
      <c r="BD42" s="191"/>
      <c r="BE42" s="191"/>
      <c r="BF42" s="191"/>
      <c r="BG42" s="191"/>
      <c r="BH42" s="55"/>
      <c r="BM42" s="55"/>
      <c r="BN42" s="55"/>
      <c r="BO42" s="55"/>
      <c r="BP42" s="55"/>
      <c r="BQ42" s="55"/>
      <c r="BV42" s="55"/>
      <c r="BW42" s="55"/>
      <c r="BX42" s="55"/>
      <c r="BY42" s="55"/>
      <c r="BZ42" s="55"/>
      <c r="CE42" s="55"/>
      <c r="CF42" s="55"/>
      <c r="CG42" s="55"/>
      <c r="CH42" s="55"/>
      <c r="CI42" s="55"/>
      <c r="CN42" s="55"/>
    </row>
    <row r="43" spans="1:92" ht="18"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92" ht="23.25" customHeight="1" x14ac:dyDescent="0.2">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286" t="str">
        <f>'様式第8｜完了実績報告書'!$BK$2</f>
        <v>事業番号</v>
      </c>
      <c r="BL44" s="532" t="str">
        <f>'様式第8｜完了実績報告書'!$BL$2&amp;""</f>
        <v/>
      </c>
      <c r="BM44" s="532"/>
      <c r="BN44" s="532"/>
      <c r="BO44" s="532"/>
      <c r="BP44" s="532"/>
      <c r="BQ44" s="532"/>
      <c r="BR44" s="532"/>
      <c r="BS44" s="532"/>
      <c r="BT44" s="532"/>
      <c r="BU44" s="532"/>
      <c r="BV44" s="532"/>
      <c r="BW44" s="532"/>
      <c r="BX44" s="532"/>
      <c r="BY44" s="532"/>
      <c r="BZ44" s="532"/>
      <c r="CA44" s="532"/>
      <c r="CB44" s="532"/>
      <c r="CC44" s="532"/>
      <c r="CD44" s="532"/>
      <c r="CE44" s="532"/>
      <c r="CF44" s="532"/>
      <c r="CG44" s="532"/>
      <c r="CH44" s="532"/>
      <c r="CI44" s="532"/>
      <c r="CJ44" s="532"/>
      <c r="CK44" s="532"/>
      <c r="CL44" s="532"/>
      <c r="CM44" s="116"/>
      <c r="CN44" s="116"/>
    </row>
    <row r="45" spans="1:92" ht="26.15" customHeight="1"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86" t="str">
        <f>'様式第8｜完了実績報告書'!$BK$3</f>
        <v>補助事業者名</v>
      </c>
      <c r="BL45" s="532" t="str">
        <f>'様式第8｜完了実績報告書'!$BD$15&amp;""</f>
        <v/>
      </c>
      <c r="BM45" s="532"/>
      <c r="BN45" s="532"/>
      <c r="BO45" s="532"/>
      <c r="BP45" s="532"/>
      <c r="BQ45" s="532"/>
      <c r="BR45" s="532"/>
      <c r="BS45" s="532"/>
      <c r="BT45" s="532"/>
      <c r="BU45" s="532"/>
      <c r="BV45" s="532"/>
      <c r="BW45" s="532"/>
      <c r="BX45" s="532"/>
      <c r="BY45" s="532"/>
      <c r="BZ45" s="532"/>
      <c r="CA45" s="532"/>
      <c r="CB45" s="532"/>
      <c r="CC45" s="532"/>
      <c r="CD45" s="532"/>
      <c r="CE45" s="532"/>
      <c r="CF45" s="532"/>
      <c r="CG45" s="532"/>
      <c r="CH45" s="532"/>
      <c r="CI45" s="532"/>
      <c r="CJ45" s="532"/>
      <c r="CK45" s="532"/>
      <c r="CL45" s="532"/>
      <c r="CM45" s="264"/>
      <c r="CN45" s="264"/>
    </row>
    <row r="46" spans="1:92" ht="20.149999999999999" customHeight="1" x14ac:dyDescent="0.2">
      <c r="A46" s="435"/>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435"/>
      <c r="BX46" s="435"/>
      <c r="BY46" s="435"/>
      <c r="BZ46" s="435"/>
      <c r="CA46" s="435"/>
      <c r="CB46" s="435"/>
      <c r="CC46" s="435"/>
      <c r="CD46" s="435"/>
      <c r="CE46" s="435"/>
      <c r="CF46" s="435"/>
      <c r="CG46" s="435"/>
      <c r="CH46" s="435"/>
      <c r="CI46" s="435"/>
      <c r="CJ46" s="435"/>
      <c r="CK46" s="435"/>
      <c r="CL46" s="435"/>
      <c r="CM46" s="435"/>
      <c r="CN46" s="435"/>
    </row>
    <row r="47" spans="1:92" ht="32.15" customHeight="1" x14ac:dyDescent="0.2">
      <c r="C47" s="44"/>
      <c r="D47" s="44"/>
      <c r="E47" s="45"/>
      <c r="F47" s="45"/>
      <c r="G47" s="270"/>
      <c r="H47" s="270"/>
      <c r="I47" s="44"/>
      <c r="J47" s="47"/>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76"/>
    </row>
    <row r="48" spans="1:92" ht="23.25" customHeight="1" x14ac:dyDescent="0.2">
      <c r="A48" s="51" t="s">
        <v>117</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row>
    <row r="49" spans="1:92" ht="26.15" customHeight="1" x14ac:dyDescent="0.2">
      <c r="A49" s="63"/>
      <c r="B49" s="63"/>
      <c r="C49" s="64"/>
      <c r="D49" s="64"/>
      <c r="E49" s="791" t="s">
        <v>118</v>
      </c>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3"/>
      <c r="AG49" s="273"/>
      <c r="AH49" s="274"/>
      <c r="AI49" s="274"/>
      <c r="AJ49" s="274"/>
      <c r="AK49" s="274"/>
      <c r="AL49" s="807" t="s">
        <v>119</v>
      </c>
      <c r="AM49" s="807"/>
      <c r="AN49" s="807"/>
      <c r="AO49" s="807"/>
      <c r="AP49" s="807"/>
      <c r="AQ49" s="807"/>
      <c r="AR49" s="807"/>
      <c r="AS49" s="807"/>
      <c r="AT49" s="807"/>
      <c r="AU49" s="808" t="str">
        <f>IF(BF32="","",BF32)</f>
        <v/>
      </c>
      <c r="AV49" s="808"/>
      <c r="AW49" s="808"/>
      <c r="AX49" s="808"/>
      <c r="AY49" s="808"/>
      <c r="AZ49" s="808"/>
      <c r="BA49" s="807" t="s">
        <v>116</v>
      </c>
      <c r="BB49" s="807"/>
      <c r="BC49" s="807"/>
      <c r="BD49" s="808" t="str">
        <f>IF(BQ32="","",BQ32)</f>
        <v/>
      </c>
      <c r="BE49" s="808"/>
      <c r="BF49" s="808"/>
      <c r="BG49" s="808"/>
      <c r="BH49" s="808"/>
      <c r="BI49" s="808"/>
      <c r="BJ49" s="808"/>
      <c r="BK49" s="808"/>
      <c r="BL49" s="274"/>
      <c r="BM49" s="809" t="s">
        <v>120</v>
      </c>
      <c r="BN49" s="809"/>
      <c r="BO49" s="809"/>
      <c r="BP49" s="809"/>
      <c r="BQ49" s="809"/>
      <c r="BR49" s="809"/>
      <c r="BS49" s="809"/>
      <c r="BT49" s="809"/>
      <c r="BU49" s="809"/>
      <c r="BV49" s="809"/>
      <c r="BW49" s="809"/>
      <c r="BX49" s="809"/>
      <c r="BY49" s="809"/>
      <c r="BZ49" s="809"/>
      <c r="CA49" s="809"/>
      <c r="CB49" s="809"/>
      <c r="CC49" s="809"/>
      <c r="CD49" s="809"/>
      <c r="CE49" s="809"/>
      <c r="CF49" s="809"/>
      <c r="CG49" s="809"/>
      <c r="CH49" s="809"/>
      <c r="CI49" s="809"/>
      <c r="CJ49" s="810"/>
      <c r="CK49" s="77"/>
      <c r="CL49" s="77"/>
      <c r="CM49" s="77"/>
      <c r="CN49" s="77"/>
    </row>
    <row r="50" spans="1:92" ht="20.149999999999999" customHeight="1" x14ac:dyDescent="0.2">
      <c r="A50" s="63"/>
      <c r="B50" s="63"/>
      <c r="C50" s="64"/>
      <c r="D50" s="64"/>
      <c r="E50" s="791" t="s">
        <v>121</v>
      </c>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3"/>
      <c r="AG50" s="794" t="str">
        <f>IF(BD14="","",BD14)</f>
        <v/>
      </c>
      <c r="AH50" s="795"/>
      <c r="AI50" s="795"/>
      <c r="AJ50" s="795"/>
      <c r="AK50" s="795"/>
      <c r="AL50" s="795"/>
      <c r="AM50" s="795"/>
      <c r="AN50" s="795"/>
      <c r="AO50" s="795"/>
      <c r="AP50" s="795"/>
      <c r="AQ50" s="795"/>
      <c r="AR50" s="795"/>
      <c r="AS50" s="795"/>
      <c r="AT50" s="795"/>
      <c r="AU50" s="795"/>
      <c r="AV50" s="795"/>
      <c r="AW50" s="795"/>
      <c r="AX50" s="795"/>
      <c r="AY50" s="795"/>
      <c r="AZ50" s="795"/>
      <c r="BA50" s="795"/>
      <c r="BB50" s="795"/>
      <c r="BC50" s="795"/>
      <c r="BD50" s="795"/>
      <c r="BE50" s="795"/>
      <c r="BF50" s="795"/>
      <c r="BG50" s="795"/>
      <c r="BH50" s="795"/>
      <c r="BI50" s="795"/>
      <c r="BJ50" s="795"/>
      <c r="BK50" s="795"/>
      <c r="BL50" s="795"/>
      <c r="BM50" s="795"/>
      <c r="BN50" s="795"/>
      <c r="BO50" s="795"/>
      <c r="BP50" s="795"/>
      <c r="BQ50" s="795"/>
      <c r="BR50" s="795"/>
      <c r="BS50" s="795"/>
      <c r="BT50" s="795"/>
      <c r="BU50" s="795"/>
      <c r="BV50" s="795"/>
      <c r="BW50" s="795"/>
      <c r="BX50" s="795"/>
      <c r="BY50" s="795"/>
      <c r="BZ50" s="795"/>
      <c r="CA50" s="795"/>
      <c r="CB50" s="795"/>
      <c r="CC50" s="795"/>
      <c r="CD50" s="795"/>
      <c r="CE50" s="795"/>
      <c r="CF50" s="795"/>
      <c r="CG50" s="795"/>
      <c r="CH50" s="795"/>
      <c r="CI50" s="795"/>
      <c r="CJ50" s="796"/>
      <c r="CK50" s="77"/>
      <c r="CL50" s="77"/>
      <c r="CM50" s="77"/>
      <c r="CN50" s="77"/>
    </row>
    <row r="51" spans="1:92" ht="32.15" customHeight="1" x14ac:dyDescent="0.2">
      <c r="A51" s="63"/>
      <c r="B51" s="63"/>
      <c r="C51" s="64"/>
      <c r="D51" s="64"/>
      <c r="E51" s="797" t="s">
        <v>122</v>
      </c>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9"/>
      <c r="AG51" s="800" t="str">
        <f>IF(BD15="","",BD15)</f>
        <v/>
      </c>
      <c r="AH51" s="800"/>
      <c r="AI51" s="800"/>
      <c r="AJ51" s="800"/>
      <c r="AK51" s="800"/>
      <c r="AL51" s="800"/>
      <c r="AM51" s="800"/>
      <c r="AN51" s="800"/>
      <c r="AO51" s="800"/>
      <c r="AP51" s="800"/>
      <c r="AQ51" s="800"/>
      <c r="AR51" s="800"/>
      <c r="AS51" s="800"/>
      <c r="AT51" s="800"/>
      <c r="AU51" s="800"/>
      <c r="AV51" s="800"/>
      <c r="AW51" s="800"/>
      <c r="AX51" s="800"/>
      <c r="AY51" s="800"/>
      <c r="AZ51" s="800"/>
      <c r="BA51" s="800"/>
      <c r="BB51" s="800"/>
      <c r="BC51" s="800"/>
      <c r="BD51" s="800"/>
      <c r="BE51" s="800"/>
      <c r="BF51" s="800"/>
      <c r="BG51" s="800"/>
      <c r="BH51" s="800"/>
      <c r="BI51" s="800"/>
      <c r="BJ51" s="800"/>
      <c r="BK51" s="800"/>
      <c r="BL51" s="800"/>
      <c r="BM51" s="800"/>
      <c r="BN51" s="800"/>
      <c r="BO51" s="800"/>
      <c r="BP51" s="800"/>
      <c r="BQ51" s="800"/>
      <c r="BR51" s="800"/>
      <c r="BS51" s="800"/>
      <c r="BT51" s="800"/>
      <c r="BU51" s="800"/>
      <c r="BV51" s="800"/>
      <c r="BW51" s="800"/>
      <c r="BX51" s="800"/>
      <c r="BY51" s="800"/>
      <c r="BZ51" s="800"/>
      <c r="CA51" s="800"/>
      <c r="CB51" s="800"/>
      <c r="CC51" s="800"/>
      <c r="CD51" s="800"/>
      <c r="CE51" s="800"/>
      <c r="CF51" s="800"/>
      <c r="CG51" s="800"/>
      <c r="CH51" s="800"/>
      <c r="CI51" s="800"/>
      <c r="CJ51" s="801"/>
      <c r="CK51" s="77"/>
      <c r="CL51" s="77"/>
      <c r="CM51" s="77"/>
      <c r="CN51" s="77"/>
    </row>
    <row r="52" spans="1:92" ht="18" customHeight="1" x14ac:dyDescent="0.2">
      <c r="A52" s="59"/>
      <c r="B52" s="59"/>
      <c r="C52" s="59"/>
      <c r="D52" s="60"/>
      <c r="E52" s="60"/>
      <c r="F52" s="271"/>
      <c r="G52" s="271"/>
      <c r="H52" s="271"/>
      <c r="I52" s="60"/>
      <c r="J52" s="60"/>
      <c r="K52" s="57"/>
      <c r="L52" s="57"/>
      <c r="M52" s="57"/>
      <c r="N52" s="57"/>
      <c r="O52" s="57"/>
      <c r="P52" s="57"/>
      <c r="Q52" s="57"/>
      <c r="R52" s="57"/>
      <c r="S52" s="57"/>
      <c r="T52" s="57"/>
      <c r="U52" s="57"/>
      <c r="V52" s="57"/>
      <c r="W52" s="57"/>
      <c r="X52" s="57"/>
      <c r="Y52" s="57"/>
      <c r="Z52" s="57"/>
      <c r="AA52" s="57"/>
      <c r="AB52" s="57"/>
      <c r="AC52" s="57"/>
      <c r="AP52" s="57"/>
      <c r="AQ52" s="57"/>
      <c r="AR52" s="57"/>
      <c r="BI52" s="62"/>
      <c r="BJ52" s="62"/>
      <c r="BK52" s="62"/>
      <c r="BL52" s="62"/>
      <c r="BM52" s="62"/>
      <c r="BN52" s="62"/>
      <c r="BP52" s="62"/>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row>
    <row r="53" spans="1:92" ht="18" customHeight="1" x14ac:dyDescent="0.2">
      <c r="A53" s="59"/>
      <c r="B53" s="59"/>
      <c r="C53" s="59"/>
      <c r="D53" s="60"/>
      <c r="E53" s="60"/>
      <c r="F53" s="271"/>
      <c r="G53" s="271"/>
      <c r="H53" s="271"/>
      <c r="I53" s="60"/>
      <c r="J53" s="60"/>
      <c r="K53" s="57"/>
      <c r="L53" s="57"/>
      <c r="M53" s="57"/>
      <c r="N53" s="57"/>
      <c r="O53" s="57"/>
      <c r="P53" s="57"/>
      <c r="Q53" s="57"/>
      <c r="R53" s="57"/>
      <c r="S53" s="57"/>
      <c r="T53" s="57"/>
      <c r="U53" s="57"/>
      <c r="V53" s="57"/>
      <c r="W53" s="57"/>
      <c r="X53" s="57"/>
      <c r="Y53" s="57"/>
      <c r="Z53" s="57"/>
      <c r="AA53" s="57"/>
      <c r="AB53" s="57"/>
      <c r="AC53" s="57"/>
      <c r="AP53" s="57"/>
      <c r="AQ53" s="57"/>
      <c r="AR53" s="57"/>
      <c r="BI53" s="62"/>
      <c r="BJ53" s="62"/>
      <c r="BK53" s="62"/>
      <c r="BL53" s="62"/>
      <c r="BM53" s="62"/>
      <c r="BN53" s="62"/>
      <c r="BP53" s="62"/>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2" ht="18" customHeight="1" x14ac:dyDescent="0.2">
      <c r="A54" s="59"/>
      <c r="B54" s="59"/>
      <c r="C54" s="59"/>
      <c r="D54" s="60"/>
      <c r="E54" s="60"/>
      <c r="F54" s="271"/>
      <c r="G54" s="271"/>
      <c r="H54" s="271"/>
      <c r="I54" s="60"/>
      <c r="J54" s="60"/>
      <c r="K54" s="57"/>
      <c r="L54" s="57"/>
      <c r="M54" s="57"/>
      <c r="N54" s="57"/>
      <c r="O54" s="57"/>
      <c r="P54" s="57"/>
      <c r="Q54" s="57"/>
      <c r="R54" s="57"/>
      <c r="S54" s="57"/>
      <c r="T54" s="57"/>
      <c r="U54" s="57"/>
      <c r="V54" s="57"/>
      <c r="W54" s="57"/>
      <c r="X54" s="57"/>
      <c r="Y54" s="57"/>
      <c r="Z54" s="57"/>
      <c r="AA54" s="57"/>
      <c r="AB54" s="57"/>
      <c r="AC54" s="57"/>
      <c r="AP54" s="57"/>
      <c r="AQ54" s="57"/>
      <c r="AR54" s="57"/>
      <c r="BI54" s="62"/>
      <c r="BJ54" s="62"/>
      <c r="BK54" s="62"/>
      <c r="BL54" s="62"/>
      <c r="BM54" s="62"/>
      <c r="BN54" s="62"/>
      <c r="BP54" s="62"/>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row>
    <row r="55" spans="1:92" ht="23.25" customHeight="1" x14ac:dyDescent="0.2">
      <c r="A55" s="51" t="s">
        <v>145</v>
      </c>
      <c r="B55" s="51"/>
      <c r="C55" s="51"/>
      <c r="D55" s="51"/>
      <c r="E55" s="51"/>
      <c r="F55" s="51"/>
      <c r="G55" s="51"/>
      <c r="H55" s="51"/>
      <c r="I55" s="51"/>
      <c r="J55" s="51"/>
      <c r="K55" s="51"/>
      <c r="L55" s="51"/>
      <c r="M55" s="51"/>
      <c r="N55" s="51"/>
      <c r="O55" s="51"/>
      <c r="P55" s="51"/>
      <c r="Q55" s="51"/>
      <c r="R55" s="51"/>
      <c r="S55" s="51"/>
      <c r="T55" s="51"/>
      <c r="U55" s="51"/>
      <c r="V55" s="51"/>
      <c r="W55" s="51"/>
      <c r="X55" s="51"/>
      <c r="Y55" s="54"/>
      <c r="Z55" s="54"/>
      <c r="AA55" s="54"/>
      <c r="AB55" s="54"/>
      <c r="AC55" s="54"/>
      <c r="AD55" s="54"/>
      <c r="AE55" s="54"/>
      <c r="AF55" s="54"/>
      <c r="AG55" s="54"/>
      <c r="AH55" s="54"/>
      <c r="AI55" s="54"/>
      <c r="AJ55" s="54"/>
      <c r="AK55" s="54"/>
      <c r="AL55" s="54"/>
      <c r="AM55" s="54"/>
      <c r="AN55" s="54"/>
      <c r="AO55" s="54"/>
      <c r="AP55" s="54"/>
      <c r="AQ55" s="54"/>
      <c r="AR55" s="54"/>
      <c r="AS55" s="118"/>
      <c r="AT55" s="54"/>
      <c r="AU55" s="54"/>
      <c r="AV55" s="54"/>
      <c r="AW55" s="53"/>
      <c r="AX55" s="53"/>
      <c r="AY55" s="53"/>
      <c r="AZ55" s="53"/>
      <c r="BA55" s="53"/>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1"/>
      <c r="CE55" s="51"/>
      <c r="CF55" s="51"/>
      <c r="CG55" s="51"/>
      <c r="CH55" s="51"/>
      <c r="CI55" s="51"/>
      <c r="CJ55" s="51"/>
      <c r="CK55" s="51"/>
      <c r="CL55" s="51"/>
      <c r="CM55" s="51"/>
      <c r="CN55" s="51"/>
    </row>
    <row r="56" spans="1:92" ht="45" customHeight="1" x14ac:dyDescent="0.2">
      <c r="A56" s="492"/>
      <c r="B56" s="492"/>
      <c r="C56" s="492"/>
      <c r="D56" s="492"/>
      <c r="E56" s="492"/>
      <c r="F56" s="492"/>
      <c r="G56" s="492"/>
      <c r="H56" s="492"/>
      <c r="I56" s="492"/>
      <c r="J56" s="492"/>
      <c r="K56" s="492"/>
      <c r="L56" s="492"/>
      <c r="M56" s="492"/>
      <c r="N56" s="492"/>
      <c r="O56" s="492"/>
      <c r="P56" s="492"/>
      <c r="Q56" s="492"/>
      <c r="R56" s="492"/>
      <c r="S56" s="492"/>
      <c r="T56" s="492"/>
      <c r="U56" s="492"/>
      <c r="V56" s="492"/>
      <c r="W56" s="492"/>
      <c r="X56" s="531"/>
      <c r="Y56" s="802" t="str">
        <f>IF('様式第8｜完了実績報告書'!$Y$73&lt;&gt;"",'様式第8｜完了実績報告書'!$Y$73,"")</f>
        <v/>
      </c>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3"/>
      <c r="AY56" s="803"/>
      <c r="AZ56" s="803"/>
      <c r="BA56" s="803"/>
      <c r="BB56" s="803"/>
      <c r="BC56" s="803"/>
      <c r="BD56" s="803"/>
      <c r="BE56" s="803"/>
      <c r="BF56" s="803"/>
      <c r="BG56" s="803"/>
      <c r="BH56" s="803"/>
      <c r="BI56" s="803"/>
      <c r="BJ56" s="803"/>
      <c r="BK56" s="803"/>
      <c r="BL56" s="803"/>
      <c r="BM56" s="803"/>
      <c r="BN56" s="803"/>
      <c r="BO56" s="804"/>
      <c r="BP56" s="805" t="s">
        <v>46</v>
      </c>
      <c r="BQ56" s="532"/>
      <c r="BR56" s="532"/>
      <c r="BS56" s="532"/>
      <c r="BT56" s="532"/>
      <c r="BU56" s="532"/>
      <c r="BV56" s="532"/>
      <c r="BW56" s="532"/>
      <c r="BX56" s="532"/>
      <c r="BY56" s="532"/>
      <c r="BZ56" s="532"/>
      <c r="CA56" s="532"/>
      <c r="CB56" s="532"/>
      <c r="CC56" s="532"/>
      <c r="CD56" s="532"/>
      <c r="CE56" s="532"/>
      <c r="CF56" s="532"/>
      <c r="CG56" s="532"/>
      <c r="CH56" s="532"/>
      <c r="CI56" s="532"/>
      <c r="CJ56" s="532"/>
      <c r="CK56" s="532"/>
      <c r="CL56" s="532"/>
      <c r="CM56" s="532"/>
      <c r="CN56" s="532"/>
    </row>
    <row r="57" spans="1:92" ht="18.75" customHeight="1" x14ac:dyDescent="0.2">
      <c r="A57" s="59"/>
      <c r="B57" s="59"/>
      <c r="C57" s="59"/>
      <c r="D57" s="60"/>
      <c r="E57" s="60"/>
      <c r="F57" s="271"/>
      <c r="G57" s="271"/>
      <c r="H57" s="271"/>
      <c r="I57" s="60"/>
      <c r="J57" s="60"/>
      <c r="K57" s="57"/>
      <c r="L57" s="57"/>
      <c r="M57" s="57"/>
      <c r="N57" s="57"/>
      <c r="O57" s="57"/>
      <c r="P57" s="57"/>
      <c r="Q57" s="57"/>
      <c r="R57" s="57"/>
      <c r="S57" s="57"/>
      <c r="T57" s="57"/>
      <c r="U57" s="57"/>
      <c r="V57" s="57"/>
      <c r="W57" s="57"/>
      <c r="X57" s="57"/>
      <c r="Y57" s="57"/>
      <c r="Z57" s="57"/>
      <c r="AA57" s="57"/>
      <c r="AB57" s="57"/>
      <c r="AC57" s="57"/>
      <c r="AP57" s="57"/>
      <c r="AQ57" s="57"/>
      <c r="AR57" s="57"/>
      <c r="BI57" s="62"/>
      <c r="BJ57" s="62"/>
      <c r="BK57" s="62"/>
      <c r="BL57" s="62"/>
      <c r="BM57" s="62"/>
      <c r="BN57" s="62"/>
      <c r="BP57" s="62"/>
      <c r="BQ57" s="806"/>
      <c r="BR57" s="806"/>
      <c r="BS57" s="806"/>
      <c r="BT57" s="806"/>
      <c r="BU57" s="806"/>
      <c r="BV57" s="806"/>
      <c r="BW57" s="806"/>
      <c r="BX57" s="806"/>
      <c r="BY57" s="806"/>
      <c r="BZ57" s="806"/>
      <c r="CA57" s="806"/>
      <c r="CB57" s="806"/>
      <c r="CC57" s="806"/>
      <c r="CD57" s="806"/>
      <c r="CE57" s="806"/>
      <c r="CF57" s="806"/>
      <c r="CG57" s="806"/>
      <c r="CH57" s="806"/>
      <c r="CI57" s="806"/>
      <c r="CJ57" s="806"/>
      <c r="CK57" s="806"/>
      <c r="CL57" s="806"/>
      <c r="CM57" s="806"/>
      <c r="CN57" s="806"/>
    </row>
    <row r="58" spans="1:92" ht="18.75" customHeight="1" x14ac:dyDescent="0.2">
      <c r="A58" s="59"/>
      <c r="B58" s="59"/>
      <c r="C58" s="59"/>
      <c r="D58" s="60"/>
      <c r="E58" s="60"/>
      <c r="F58" s="271"/>
      <c r="G58" s="271"/>
      <c r="H58" s="271"/>
      <c r="I58" s="60"/>
      <c r="J58" s="60"/>
      <c r="K58" s="57"/>
      <c r="L58" s="57"/>
      <c r="M58" s="57"/>
      <c r="N58" s="57"/>
      <c r="O58" s="57"/>
      <c r="P58" s="57"/>
      <c r="Q58" s="57"/>
      <c r="R58" s="57"/>
      <c r="S58" s="57"/>
      <c r="T58" s="57"/>
      <c r="U58" s="57"/>
      <c r="V58" s="57"/>
      <c r="W58" s="57"/>
      <c r="X58" s="57"/>
      <c r="Y58" s="57"/>
      <c r="Z58" s="57"/>
      <c r="AA58" s="57"/>
      <c r="AB58" s="57"/>
      <c r="AC58" s="57"/>
      <c r="AP58" s="57"/>
      <c r="AQ58" s="57"/>
      <c r="AR58" s="57"/>
      <c r="BI58" s="62"/>
      <c r="BJ58" s="62"/>
      <c r="BK58" s="62"/>
      <c r="BL58" s="62"/>
      <c r="BM58" s="62"/>
      <c r="BN58" s="62"/>
      <c r="BP58" s="62"/>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row>
    <row r="59" spans="1:92" ht="18.75" customHeight="1" x14ac:dyDescent="0.2">
      <c r="A59" s="59"/>
      <c r="B59" s="59"/>
      <c r="C59" s="59"/>
      <c r="D59" s="60"/>
      <c r="E59" s="60"/>
      <c r="F59" s="271"/>
      <c r="G59" s="271"/>
      <c r="H59" s="271"/>
      <c r="I59" s="60"/>
      <c r="J59" s="60"/>
      <c r="K59" s="57"/>
      <c r="L59" s="57"/>
      <c r="M59" s="57"/>
      <c r="N59" s="57"/>
      <c r="O59" s="57"/>
      <c r="P59" s="57"/>
      <c r="Q59" s="57"/>
      <c r="R59" s="57"/>
      <c r="S59" s="57"/>
      <c r="T59" s="57"/>
      <c r="U59" s="57"/>
      <c r="V59" s="57"/>
      <c r="W59" s="57"/>
      <c r="X59" s="57"/>
      <c r="Y59" s="57"/>
      <c r="Z59" s="57"/>
      <c r="AA59" s="57"/>
      <c r="AB59" s="57"/>
      <c r="AC59" s="57"/>
      <c r="AP59" s="57"/>
      <c r="AQ59" s="57"/>
      <c r="AR59" s="57"/>
      <c r="BI59" s="62"/>
      <c r="BJ59" s="62"/>
      <c r="BK59" s="62"/>
      <c r="BL59" s="62"/>
      <c r="BM59" s="62"/>
      <c r="BN59" s="62"/>
      <c r="BP59" s="62"/>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row>
    <row r="60" spans="1:92" ht="23.25" customHeight="1" x14ac:dyDescent="0.2">
      <c r="A60" s="51" t="s">
        <v>146</v>
      </c>
      <c r="B60" s="55"/>
      <c r="C60" s="55"/>
      <c r="D60" s="55"/>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92" ht="24" customHeight="1" x14ac:dyDescent="0.2">
      <c r="A61" s="275"/>
      <c r="B61" s="275"/>
      <c r="C61" s="275"/>
      <c r="D61" s="275"/>
      <c r="E61" s="769" t="s">
        <v>123</v>
      </c>
      <c r="F61" s="769"/>
      <c r="G61" s="769"/>
      <c r="H61" s="769"/>
      <c r="I61" s="769"/>
      <c r="J61" s="769"/>
      <c r="K61" s="769"/>
      <c r="L61" s="769"/>
      <c r="M61" s="769"/>
      <c r="N61" s="769"/>
      <c r="O61" s="769"/>
      <c r="P61" s="769"/>
      <c r="Q61" s="769"/>
      <c r="R61" s="769"/>
      <c r="S61" s="769"/>
      <c r="T61" s="769"/>
      <c r="U61" s="769"/>
      <c r="V61" s="769"/>
      <c r="W61" s="769"/>
      <c r="X61" s="769"/>
      <c r="Y61" s="769"/>
      <c r="Z61" s="769"/>
      <c r="AA61" s="769"/>
      <c r="AB61" s="769"/>
      <c r="AC61" s="769"/>
      <c r="AD61" s="769"/>
      <c r="AE61" s="769"/>
      <c r="AF61" s="769"/>
      <c r="AG61" s="784" t="s">
        <v>124</v>
      </c>
      <c r="AH61" s="785"/>
      <c r="AI61" s="785"/>
      <c r="AJ61" s="785"/>
      <c r="AK61" s="785"/>
      <c r="AL61" s="785"/>
      <c r="AM61" s="785"/>
      <c r="AN61" s="785"/>
      <c r="AO61" s="785"/>
      <c r="AP61" s="785"/>
      <c r="AQ61" s="785"/>
      <c r="AR61" s="785"/>
      <c r="AS61" s="785"/>
      <c r="AT61" s="785"/>
      <c r="AU61" s="785"/>
      <c r="AV61" s="785"/>
      <c r="AW61" s="785"/>
      <c r="AX61" s="785"/>
      <c r="AY61" s="785"/>
      <c r="AZ61" s="785"/>
      <c r="BA61" s="785"/>
      <c r="BB61" s="785"/>
      <c r="BC61" s="785"/>
      <c r="BD61" s="785"/>
      <c r="BE61" s="785"/>
      <c r="BF61" s="785"/>
      <c r="BG61" s="785"/>
      <c r="BH61" s="785"/>
      <c r="BI61" s="785"/>
      <c r="BJ61" s="785"/>
      <c r="BK61" s="785"/>
      <c r="BL61" s="785"/>
      <c r="BM61" s="785"/>
      <c r="BN61" s="785"/>
      <c r="BO61" s="785"/>
      <c r="BP61" s="785"/>
      <c r="BQ61" s="785"/>
      <c r="BR61" s="785"/>
      <c r="BS61" s="785"/>
      <c r="BT61" s="785"/>
      <c r="BU61" s="785"/>
      <c r="BV61" s="785"/>
      <c r="BW61" s="785"/>
      <c r="BX61" s="785"/>
      <c r="BY61" s="785"/>
      <c r="BZ61" s="785"/>
      <c r="CA61" s="785"/>
      <c r="CB61" s="785"/>
      <c r="CC61" s="785"/>
      <c r="CD61" s="785"/>
      <c r="CE61" s="785"/>
      <c r="CF61" s="785"/>
      <c r="CG61" s="785"/>
      <c r="CH61" s="785"/>
      <c r="CI61" s="785"/>
      <c r="CJ61" s="786"/>
      <c r="CK61" s="275"/>
      <c r="CL61" s="275"/>
      <c r="CM61" s="275"/>
      <c r="CN61" s="184"/>
    </row>
    <row r="62" spans="1:92" ht="33" customHeight="1" x14ac:dyDescent="0.2">
      <c r="A62" s="51"/>
      <c r="B62" s="51"/>
      <c r="C62" s="51"/>
      <c r="D62" s="51"/>
      <c r="E62" s="779"/>
      <c r="F62" s="779"/>
      <c r="G62" s="779"/>
      <c r="H62" s="779"/>
      <c r="I62" s="779"/>
      <c r="J62" s="779"/>
      <c r="K62" s="779"/>
      <c r="L62" s="779"/>
      <c r="M62" s="779"/>
      <c r="N62" s="779"/>
      <c r="O62" s="779"/>
      <c r="P62" s="779"/>
      <c r="Q62" s="779"/>
      <c r="R62" s="779"/>
      <c r="S62" s="779"/>
      <c r="T62" s="779"/>
      <c r="U62" s="779"/>
      <c r="V62" s="779"/>
      <c r="W62" s="779"/>
      <c r="X62" s="779"/>
      <c r="Y62" s="779"/>
      <c r="Z62" s="779"/>
      <c r="AA62" s="779"/>
      <c r="AB62" s="779"/>
      <c r="AC62" s="779"/>
      <c r="AD62" s="779"/>
      <c r="AE62" s="779"/>
      <c r="AF62" s="779"/>
      <c r="AG62" s="780"/>
      <c r="AH62" s="781"/>
      <c r="AI62" s="781"/>
      <c r="AJ62" s="781"/>
      <c r="AK62" s="781"/>
      <c r="AL62" s="781"/>
      <c r="AM62" s="781"/>
      <c r="AN62" s="781"/>
      <c r="AO62" s="781"/>
      <c r="AP62" s="781"/>
      <c r="AQ62" s="781"/>
      <c r="AR62" s="781"/>
      <c r="AS62" s="781"/>
      <c r="AT62" s="781"/>
      <c r="AU62" s="781"/>
      <c r="AV62" s="781"/>
      <c r="AW62" s="781"/>
      <c r="AX62" s="781"/>
      <c r="AY62" s="781"/>
      <c r="AZ62" s="781"/>
      <c r="BA62" s="781"/>
      <c r="BB62" s="781"/>
      <c r="BC62" s="781"/>
      <c r="BD62" s="781"/>
      <c r="BE62" s="781"/>
      <c r="BF62" s="781"/>
      <c r="BG62" s="781"/>
      <c r="BH62" s="781"/>
      <c r="BI62" s="781"/>
      <c r="BJ62" s="781"/>
      <c r="BK62" s="781"/>
      <c r="BL62" s="781"/>
      <c r="BM62" s="781"/>
      <c r="BN62" s="781"/>
      <c r="BO62" s="781"/>
      <c r="BP62" s="781"/>
      <c r="BQ62" s="781"/>
      <c r="BR62" s="781"/>
      <c r="BS62" s="781"/>
      <c r="BT62" s="781"/>
      <c r="BU62" s="781"/>
      <c r="BV62" s="781"/>
      <c r="BW62" s="781"/>
      <c r="BX62" s="781"/>
      <c r="BY62" s="781"/>
      <c r="BZ62" s="781"/>
      <c r="CA62" s="781"/>
      <c r="CB62" s="781"/>
      <c r="CC62" s="781"/>
      <c r="CD62" s="781"/>
      <c r="CE62" s="781"/>
      <c r="CF62" s="781"/>
      <c r="CG62" s="781"/>
      <c r="CH62" s="781"/>
      <c r="CI62" s="781"/>
      <c r="CJ62" s="782"/>
      <c r="CK62" s="51"/>
      <c r="CL62" s="51"/>
      <c r="CM62" s="51"/>
    </row>
    <row r="63" spans="1:92" ht="24" customHeight="1" x14ac:dyDescent="0.2">
      <c r="A63" s="51"/>
      <c r="B63" s="51"/>
      <c r="C63" s="190"/>
      <c r="D63" s="190"/>
      <c r="E63" s="769" t="s">
        <v>125</v>
      </c>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84" t="s">
        <v>126</v>
      </c>
      <c r="AH63" s="785"/>
      <c r="AI63" s="785"/>
      <c r="AJ63" s="785"/>
      <c r="AK63" s="785"/>
      <c r="AL63" s="785"/>
      <c r="AM63" s="785"/>
      <c r="AN63" s="785"/>
      <c r="AO63" s="785"/>
      <c r="AP63" s="785"/>
      <c r="AQ63" s="785"/>
      <c r="AR63" s="785"/>
      <c r="AS63" s="785"/>
      <c r="AT63" s="785"/>
      <c r="AU63" s="785"/>
      <c r="AV63" s="785"/>
      <c r="AW63" s="785"/>
      <c r="AX63" s="785"/>
      <c r="AY63" s="785"/>
      <c r="AZ63" s="785"/>
      <c r="BA63" s="785"/>
      <c r="BB63" s="785"/>
      <c r="BC63" s="785"/>
      <c r="BD63" s="785"/>
      <c r="BE63" s="785"/>
      <c r="BF63" s="785"/>
      <c r="BG63" s="785"/>
      <c r="BH63" s="785"/>
      <c r="BI63" s="785"/>
      <c r="BJ63" s="785"/>
      <c r="BK63" s="785"/>
      <c r="BL63" s="785"/>
      <c r="BM63" s="785"/>
      <c r="BN63" s="785"/>
      <c r="BO63" s="785"/>
      <c r="BP63" s="785"/>
      <c r="BQ63" s="785"/>
      <c r="BR63" s="785"/>
      <c r="BS63" s="785"/>
      <c r="BT63" s="785"/>
      <c r="BU63" s="785"/>
      <c r="BV63" s="785"/>
      <c r="BW63" s="785"/>
      <c r="BX63" s="785"/>
      <c r="BY63" s="785"/>
      <c r="BZ63" s="785"/>
      <c r="CA63" s="785"/>
      <c r="CB63" s="785"/>
      <c r="CC63" s="785"/>
      <c r="CD63" s="785"/>
      <c r="CE63" s="785"/>
      <c r="CF63" s="785"/>
      <c r="CG63" s="785"/>
      <c r="CH63" s="785"/>
      <c r="CI63" s="785"/>
      <c r="CJ63" s="786"/>
      <c r="CK63" s="51"/>
      <c r="CL63" s="51"/>
      <c r="CM63" s="51"/>
    </row>
    <row r="64" spans="1:92" ht="33" customHeight="1" x14ac:dyDescent="0.2">
      <c r="A64" s="51"/>
      <c r="B64" s="51"/>
      <c r="C64" s="190"/>
      <c r="D64" s="190"/>
      <c r="E64" s="787"/>
      <c r="F64" s="787"/>
      <c r="G64" s="787"/>
      <c r="H64" s="787"/>
      <c r="I64" s="787"/>
      <c r="J64" s="787"/>
      <c r="K64" s="787"/>
      <c r="L64" s="779"/>
      <c r="M64" s="779"/>
      <c r="N64" s="779"/>
      <c r="O64" s="779"/>
      <c r="P64" s="779"/>
      <c r="Q64" s="779"/>
      <c r="R64" s="779"/>
      <c r="S64" s="779"/>
      <c r="T64" s="779"/>
      <c r="U64" s="779"/>
      <c r="V64" s="779"/>
      <c r="W64" s="779"/>
      <c r="X64" s="779"/>
      <c r="Y64" s="779"/>
      <c r="Z64" s="779"/>
      <c r="AA64" s="779"/>
      <c r="AB64" s="779"/>
      <c r="AC64" s="779"/>
      <c r="AD64" s="779"/>
      <c r="AE64" s="779"/>
      <c r="AF64" s="779"/>
      <c r="AG64" s="780"/>
      <c r="AH64" s="781"/>
      <c r="AI64" s="781"/>
      <c r="AJ64" s="781"/>
      <c r="AK64" s="781"/>
      <c r="AL64" s="781"/>
      <c r="AM64" s="781"/>
      <c r="AN64" s="781"/>
      <c r="AO64" s="781"/>
      <c r="AP64" s="781"/>
      <c r="AQ64" s="781"/>
      <c r="AR64" s="781"/>
      <c r="AS64" s="781"/>
      <c r="AT64" s="781"/>
      <c r="AU64" s="781"/>
      <c r="AV64" s="781"/>
      <c r="AW64" s="781"/>
      <c r="AX64" s="781"/>
      <c r="AY64" s="781"/>
      <c r="AZ64" s="781"/>
      <c r="BA64" s="781"/>
      <c r="BB64" s="781"/>
      <c r="BC64" s="781"/>
      <c r="BD64" s="781"/>
      <c r="BE64" s="781"/>
      <c r="BF64" s="781"/>
      <c r="BG64" s="781"/>
      <c r="BH64" s="781"/>
      <c r="BI64" s="781"/>
      <c r="BJ64" s="781"/>
      <c r="BK64" s="781"/>
      <c r="BL64" s="781"/>
      <c r="BM64" s="781"/>
      <c r="BN64" s="781"/>
      <c r="BO64" s="781"/>
      <c r="BP64" s="781"/>
      <c r="BQ64" s="781"/>
      <c r="BR64" s="781"/>
      <c r="BS64" s="781"/>
      <c r="BT64" s="781"/>
      <c r="BU64" s="781"/>
      <c r="BV64" s="781"/>
      <c r="BW64" s="781"/>
      <c r="BX64" s="781"/>
      <c r="BY64" s="781"/>
      <c r="BZ64" s="781"/>
      <c r="CA64" s="781"/>
      <c r="CB64" s="781"/>
      <c r="CC64" s="781"/>
      <c r="CD64" s="781"/>
      <c r="CE64" s="781"/>
      <c r="CF64" s="781"/>
      <c r="CG64" s="781"/>
      <c r="CH64" s="781"/>
      <c r="CI64" s="781"/>
      <c r="CJ64" s="782"/>
      <c r="CK64" s="51"/>
      <c r="CL64" s="51"/>
      <c r="CM64" s="51"/>
    </row>
    <row r="65" spans="1:91" ht="24" customHeight="1" x14ac:dyDescent="0.2">
      <c r="A65" s="51"/>
      <c r="B65" s="51"/>
      <c r="C65" s="190"/>
      <c r="D65" s="190"/>
      <c r="E65" s="276" t="s">
        <v>127</v>
      </c>
      <c r="F65" s="277"/>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9"/>
      <c r="CK65" s="51"/>
      <c r="CL65" s="51"/>
      <c r="CM65" s="51"/>
    </row>
    <row r="66" spans="1:91" ht="33" customHeight="1" x14ac:dyDescent="0.2">
      <c r="A66" s="51"/>
      <c r="B66" s="51"/>
      <c r="C66" s="190"/>
      <c r="D66" s="190"/>
      <c r="E66" s="788" t="s">
        <v>7</v>
      </c>
      <c r="F66" s="789"/>
      <c r="G66" s="789"/>
      <c r="H66" s="783" t="s">
        <v>128</v>
      </c>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90"/>
      <c r="AG66" s="788" t="s">
        <v>7</v>
      </c>
      <c r="AH66" s="789"/>
      <c r="AI66" s="789"/>
      <c r="AJ66" s="783" t="s">
        <v>129</v>
      </c>
      <c r="AK66" s="783"/>
      <c r="AL66" s="783"/>
      <c r="AM66" s="783"/>
      <c r="AN66" s="783"/>
      <c r="AO66" s="783"/>
      <c r="AP66" s="783"/>
      <c r="AQ66" s="783"/>
      <c r="AR66" s="783"/>
      <c r="AS66" s="783"/>
      <c r="AT66" s="783"/>
      <c r="AU66" s="783"/>
      <c r="AV66" s="783"/>
      <c r="AW66" s="783"/>
      <c r="AX66" s="783"/>
      <c r="AY66" s="783"/>
      <c r="AZ66" s="783"/>
      <c r="BA66" s="783"/>
      <c r="BB66" s="783"/>
      <c r="BC66" s="783"/>
      <c r="BD66" s="790"/>
      <c r="BE66" s="788" t="s">
        <v>7</v>
      </c>
      <c r="BF66" s="789"/>
      <c r="BG66" s="789"/>
      <c r="BH66" s="783" t="s">
        <v>130</v>
      </c>
      <c r="BI66" s="783"/>
      <c r="BJ66" s="783"/>
      <c r="BK66" s="783"/>
      <c r="BL66" s="783"/>
      <c r="BM66" s="783"/>
      <c r="BN66" s="783"/>
      <c r="BO66" s="783"/>
      <c r="BP66" s="776"/>
      <c r="BQ66" s="776"/>
      <c r="BR66" s="776"/>
      <c r="BS66" s="776"/>
      <c r="BT66" s="776"/>
      <c r="BU66" s="776"/>
      <c r="BV66" s="776"/>
      <c r="BW66" s="776"/>
      <c r="BX66" s="776"/>
      <c r="BY66" s="776"/>
      <c r="BZ66" s="776"/>
      <c r="CA66" s="776"/>
      <c r="CB66" s="776"/>
      <c r="CC66" s="776"/>
      <c r="CD66" s="776"/>
      <c r="CE66" s="776"/>
      <c r="CF66" s="777" t="s">
        <v>50</v>
      </c>
      <c r="CG66" s="777"/>
      <c r="CH66" s="777"/>
      <c r="CI66" s="777"/>
      <c r="CJ66" s="778"/>
      <c r="CK66" s="51"/>
      <c r="CL66" s="51"/>
      <c r="CM66" s="51"/>
    </row>
    <row r="67" spans="1:91" ht="32.15" customHeight="1" x14ac:dyDescent="0.2">
      <c r="A67" s="51"/>
      <c r="B67" s="51"/>
      <c r="C67" s="190"/>
      <c r="D67" s="190"/>
      <c r="E67" s="769" t="s">
        <v>131</v>
      </c>
      <c r="F67" s="769"/>
      <c r="G67" s="769"/>
      <c r="H67" s="769"/>
      <c r="I67" s="769"/>
      <c r="J67" s="769"/>
      <c r="K67" s="769"/>
      <c r="L67" s="769"/>
      <c r="M67" s="769"/>
      <c r="N67" s="769"/>
      <c r="O67" s="769"/>
      <c r="P67" s="769"/>
      <c r="Q67" s="769"/>
      <c r="R67" s="769"/>
      <c r="S67" s="769"/>
      <c r="T67" s="769"/>
      <c r="U67" s="769"/>
      <c r="V67" s="769"/>
      <c r="W67" s="769"/>
      <c r="X67" s="769"/>
      <c r="Y67" s="769"/>
      <c r="Z67" s="769"/>
      <c r="AA67" s="769"/>
      <c r="AB67" s="769"/>
      <c r="AC67" s="769"/>
      <c r="AD67" s="769"/>
      <c r="AE67" s="769"/>
      <c r="AF67" s="769"/>
      <c r="AG67" s="766"/>
      <c r="AH67" s="767"/>
      <c r="AI67" s="767"/>
      <c r="AJ67" s="767"/>
      <c r="AK67" s="767"/>
      <c r="AL67" s="767"/>
      <c r="AM67" s="767"/>
      <c r="AN67" s="768"/>
      <c r="AO67" s="766"/>
      <c r="AP67" s="767"/>
      <c r="AQ67" s="767"/>
      <c r="AR67" s="767"/>
      <c r="AS67" s="767"/>
      <c r="AT67" s="767"/>
      <c r="AU67" s="767"/>
      <c r="AV67" s="768"/>
      <c r="AW67" s="766"/>
      <c r="AX67" s="767"/>
      <c r="AY67" s="767"/>
      <c r="AZ67" s="767"/>
      <c r="BA67" s="767"/>
      <c r="BB67" s="767"/>
      <c r="BC67" s="767"/>
      <c r="BD67" s="768"/>
      <c r="BE67" s="766"/>
      <c r="BF67" s="767"/>
      <c r="BG67" s="767"/>
      <c r="BH67" s="767"/>
      <c r="BI67" s="767"/>
      <c r="BJ67" s="767"/>
      <c r="BK67" s="767"/>
      <c r="BL67" s="768"/>
      <c r="BM67" s="766"/>
      <c r="BN67" s="767"/>
      <c r="BO67" s="767"/>
      <c r="BP67" s="767"/>
      <c r="BQ67" s="767"/>
      <c r="BR67" s="767"/>
      <c r="BS67" s="767"/>
      <c r="BT67" s="768"/>
      <c r="BU67" s="766"/>
      <c r="BV67" s="767"/>
      <c r="BW67" s="767"/>
      <c r="BX67" s="767"/>
      <c r="BY67" s="767"/>
      <c r="BZ67" s="767"/>
      <c r="CA67" s="767"/>
      <c r="CB67" s="768"/>
      <c r="CC67" s="766"/>
      <c r="CD67" s="767"/>
      <c r="CE67" s="767"/>
      <c r="CF67" s="767"/>
      <c r="CG67" s="767"/>
      <c r="CH67" s="767"/>
      <c r="CI67" s="767"/>
      <c r="CJ67" s="768"/>
      <c r="CK67" s="51"/>
      <c r="CL67" s="51"/>
      <c r="CM67" s="51"/>
    </row>
    <row r="68" spans="1:91" ht="32.15" customHeight="1" x14ac:dyDescent="0.2">
      <c r="A68" s="51"/>
      <c r="B68" s="51"/>
      <c r="C68" s="190"/>
      <c r="D68" s="190"/>
      <c r="E68" s="769" t="s">
        <v>132</v>
      </c>
      <c r="F68" s="769"/>
      <c r="G68" s="769"/>
      <c r="H68" s="769"/>
      <c r="I68" s="769"/>
      <c r="J68" s="769"/>
      <c r="K68" s="769"/>
      <c r="L68" s="769"/>
      <c r="M68" s="769"/>
      <c r="N68" s="769"/>
      <c r="O68" s="769"/>
      <c r="P68" s="769"/>
      <c r="Q68" s="769"/>
      <c r="R68" s="769"/>
      <c r="S68" s="769"/>
      <c r="T68" s="769"/>
      <c r="U68" s="769"/>
      <c r="V68" s="769"/>
      <c r="W68" s="769"/>
      <c r="X68" s="769"/>
      <c r="Y68" s="769"/>
      <c r="Z68" s="769"/>
      <c r="AA68" s="769"/>
      <c r="AB68" s="769"/>
      <c r="AC68" s="769"/>
      <c r="AD68" s="769"/>
      <c r="AE68" s="769"/>
      <c r="AF68" s="769"/>
      <c r="AG68" s="770"/>
      <c r="AH68" s="771"/>
      <c r="AI68" s="771"/>
      <c r="AJ68" s="771"/>
      <c r="AK68" s="771"/>
      <c r="AL68" s="771"/>
      <c r="AM68" s="771"/>
      <c r="AN68" s="771"/>
      <c r="AO68" s="771"/>
      <c r="AP68" s="771"/>
      <c r="AQ68" s="771"/>
      <c r="AR68" s="771"/>
      <c r="AS68" s="771"/>
      <c r="AT68" s="771"/>
      <c r="AU68" s="771"/>
      <c r="AV68" s="771"/>
      <c r="AW68" s="771"/>
      <c r="AX68" s="771"/>
      <c r="AY68" s="771"/>
      <c r="AZ68" s="771"/>
      <c r="BA68" s="771"/>
      <c r="BB68" s="771"/>
      <c r="BC68" s="771"/>
      <c r="BD68" s="771"/>
      <c r="BE68" s="771"/>
      <c r="BF68" s="771"/>
      <c r="BG68" s="771"/>
      <c r="BH68" s="771"/>
      <c r="BI68" s="771"/>
      <c r="BJ68" s="771"/>
      <c r="BK68" s="771"/>
      <c r="BL68" s="771"/>
      <c r="BM68" s="771"/>
      <c r="BN68" s="771"/>
      <c r="BO68" s="771"/>
      <c r="BP68" s="771"/>
      <c r="BQ68" s="771"/>
      <c r="BR68" s="771"/>
      <c r="BS68" s="771"/>
      <c r="BT68" s="771"/>
      <c r="BU68" s="771"/>
      <c r="BV68" s="771"/>
      <c r="BW68" s="771"/>
      <c r="BX68" s="771"/>
      <c r="BY68" s="771"/>
      <c r="BZ68" s="771"/>
      <c r="CA68" s="771"/>
      <c r="CB68" s="771"/>
      <c r="CC68" s="771"/>
      <c r="CD68" s="771"/>
      <c r="CE68" s="771"/>
      <c r="CF68" s="771"/>
      <c r="CG68" s="771"/>
      <c r="CH68" s="771"/>
      <c r="CI68" s="771"/>
      <c r="CJ68" s="772"/>
      <c r="CK68" s="51"/>
      <c r="CL68" s="51"/>
      <c r="CM68" s="51"/>
    </row>
    <row r="69" spans="1:91" ht="18" customHeight="1" x14ac:dyDescent="0.2">
      <c r="A69" s="44"/>
      <c r="B69" s="44"/>
      <c r="C69" s="44"/>
      <c r="D69" s="119"/>
      <c r="E69" s="119"/>
      <c r="F69" s="119"/>
      <c r="G69" s="119"/>
      <c r="H69" s="119"/>
      <c r="I69" s="119"/>
      <c r="J69" s="119"/>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row>
    <row r="70" spans="1:91" ht="18" customHeight="1" x14ac:dyDescent="0.2">
      <c r="A70" s="44"/>
      <c r="B70" s="44"/>
      <c r="C70" s="44"/>
      <c r="D70" s="119"/>
      <c r="E70" s="119"/>
      <c r="F70" s="119"/>
      <c r="G70" s="119"/>
      <c r="H70" s="119"/>
      <c r="I70" s="119"/>
      <c r="J70" s="119"/>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row>
    <row r="71" spans="1:91" ht="18" customHeight="1" x14ac:dyDescent="0.2">
      <c r="A71" s="44"/>
      <c r="B71" s="44"/>
      <c r="C71" s="44"/>
      <c r="D71" s="119"/>
      <c r="E71" s="119"/>
      <c r="F71" s="119"/>
      <c r="G71" s="119"/>
      <c r="H71" s="119"/>
      <c r="I71" s="119"/>
      <c r="J71" s="119"/>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row>
    <row r="72" spans="1:91" ht="18" customHeight="1" x14ac:dyDescent="0.2">
      <c r="A72" s="44"/>
      <c r="B72" s="44"/>
      <c r="C72" s="44"/>
      <c r="D72" s="119"/>
      <c r="E72" s="119"/>
      <c r="F72" s="119"/>
      <c r="G72" s="119"/>
      <c r="H72" s="119"/>
      <c r="I72" s="119"/>
      <c r="J72" s="119"/>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row>
    <row r="73" spans="1:91" ht="18" customHeight="1" x14ac:dyDescent="0.2">
      <c r="A73" s="44"/>
      <c r="B73" s="44"/>
      <c r="C73" s="44"/>
      <c r="D73" s="119"/>
      <c r="E73" s="119"/>
      <c r="F73" s="119"/>
      <c r="G73" s="119"/>
      <c r="H73" s="119"/>
      <c r="I73" s="119"/>
      <c r="J73" s="119"/>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91" ht="18" customHeight="1" x14ac:dyDescent="0.2">
      <c r="A74" s="44"/>
      <c r="B74" s="44"/>
      <c r="C74" s="44"/>
      <c r="D74" s="119"/>
      <c r="E74" s="119"/>
      <c r="F74" s="119"/>
      <c r="G74" s="119"/>
      <c r="H74" s="119"/>
      <c r="I74" s="119"/>
      <c r="J74" s="119"/>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91" ht="18" customHeight="1" x14ac:dyDescent="0.2">
      <c r="A75" s="44"/>
      <c r="B75" s="44"/>
      <c r="C75" s="44"/>
      <c r="D75" s="119"/>
      <c r="E75" s="119"/>
      <c r="F75" s="119"/>
      <c r="G75" s="119"/>
      <c r="H75" s="119"/>
      <c r="I75" s="119"/>
      <c r="J75" s="119"/>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row>
    <row r="76" spans="1:91" ht="18" customHeight="1" x14ac:dyDescent="0.2">
      <c r="A76" s="44"/>
      <c r="B76" s="44"/>
      <c r="C76" s="44"/>
      <c r="D76" s="119"/>
      <c r="E76" s="119"/>
      <c r="F76" s="119"/>
      <c r="G76" s="119"/>
      <c r="H76" s="119"/>
      <c r="I76" s="119"/>
      <c r="J76" s="119"/>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row>
    <row r="77" spans="1:91" ht="18" customHeight="1" x14ac:dyDescent="0.2">
      <c r="A77" s="44"/>
      <c r="B77" s="44"/>
      <c r="C77" s="44"/>
      <c r="D77" s="119"/>
      <c r="E77" s="119"/>
      <c r="F77" s="119"/>
      <c r="G77" s="119"/>
      <c r="H77" s="119"/>
      <c r="I77" s="119"/>
      <c r="J77" s="119"/>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row>
    <row r="78" spans="1:91" ht="18" customHeight="1" x14ac:dyDescent="0.2">
      <c r="E78" s="43"/>
      <c r="F78" s="43"/>
      <c r="G78" s="44"/>
      <c r="H78" s="43"/>
    </row>
  </sheetData>
  <sheetProtection algorithmName="SHA-512" hashValue="c/ncdU6AMDI/5oupDvuewLzNBT5pm4XOOIyre6/CsY5U+kPf6N8wZglbBzQiTD69s2LcoQv7NH4O+/KybEV7VA==" saltValue="0teVx/M+0BiTNbm7FInMDg==" spinCount="100000" sheet="1" objects="1" scenarios="1"/>
  <mergeCells count="101">
    <mergeCell ref="CM5:CN5"/>
    <mergeCell ref="AJ11:AR11"/>
    <mergeCell ref="AT11:BC11"/>
    <mergeCell ref="BD11:BH11"/>
    <mergeCell ref="BI11:BJ11"/>
    <mergeCell ref="BK11:BO11"/>
    <mergeCell ref="BY5:BZ5"/>
    <mergeCell ref="CA5:CE5"/>
    <mergeCell ref="CF5:CG5"/>
    <mergeCell ref="CH5:CL5"/>
    <mergeCell ref="BR5:BU5"/>
    <mergeCell ref="BV5:BX5"/>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E50:AF50"/>
    <mergeCell ref="AG50:CJ50"/>
    <mergeCell ref="E51:AF51"/>
    <mergeCell ref="AG51:CJ51"/>
    <mergeCell ref="A56:X56"/>
    <mergeCell ref="Y56:BO56"/>
    <mergeCell ref="BP56:CN56"/>
    <mergeCell ref="BQ57:CN57"/>
    <mergeCell ref="E61:AF61"/>
    <mergeCell ref="AG61:CJ61"/>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s>
  <phoneticPr fontId="53"/>
  <conditionalFormatting sqref="E66:G66 AG66:AI66 BE66:BG66">
    <cfRule type="expression" dxfId="42" priority="42" stopIfTrue="1">
      <formula>AND($E$66="□",$AG$66="□",$BE$66="□")</formula>
    </cfRule>
  </conditionalFormatting>
  <conditionalFormatting sqref="E62:K62">
    <cfRule type="expression" dxfId="41" priority="51" stopIfTrue="1">
      <formula>$E$62=""</formula>
    </cfRule>
  </conditionalFormatting>
  <conditionalFormatting sqref="H32:K32">
    <cfRule type="expression" dxfId="40" priority="5">
      <formula>$H$32=""</formula>
    </cfRule>
  </conditionalFormatting>
  <conditionalFormatting sqref="L62:R62">
    <cfRule type="expression" dxfId="39" priority="50" stopIfTrue="1">
      <formula>$L$62=""</formula>
    </cfRule>
  </conditionalFormatting>
  <conditionalFormatting sqref="L64:R64">
    <cfRule type="expression" dxfId="38" priority="46" stopIfTrue="1">
      <formula>$L$64=""</formula>
    </cfRule>
  </conditionalFormatting>
  <conditionalFormatting sqref="O32:S32">
    <cfRule type="expression" dxfId="37" priority="4">
      <formula>$O$32=""</formula>
    </cfRule>
  </conditionalFormatting>
  <conditionalFormatting sqref="S62:Y62">
    <cfRule type="expression" dxfId="36" priority="49" stopIfTrue="1">
      <formula>$S$62=""</formula>
    </cfRule>
  </conditionalFormatting>
  <conditionalFormatting sqref="S64:Y64">
    <cfRule type="expression" dxfId="35" priority="45" stopIfTrue="1">
      <formula>$S$64=""</formula>
    </cfRule>
  </conditionalFormatting>
  <conditionalFormatting sqref="W32:AA32">
    <cfRule type="expression" dxfId="34" priority="3">
      <formula>$W$32=""</formula>
    </cfRule>
  </conditionalFormatting>
  <conditionalFormatting sqref="Y56:BO56">
    <cfRule type="expression" dxfId="33" priority="52">
      <formula>$Y$56=""</formula>
    </cfRule>
  </conditionalFormatting>
  <conditionalFormatting sqref="Z62:AF62">
    <cfRule type="expression" dxfId="32" priority="48" stopIfTrue="1">
      <formula>$Z$62=""</formula>
    </cfRule>
  </conditionalFormatting>
  <conditionalFormatting sqref="Z64:AF64">
    <cfRule type="expression" dxfId="31" priority="44" stopIfTrue="1">
      <formula>$Z$64=""</formula>
    </cfRule>
  </conditionalFormatting>
  <conditionalFormatting sqref="AG67:AN67">
    <cfRule type="expression" dxfId="30" priority="41" stopIfTrue="1">
      <formula>$AG$67=""</formula>
    </cfRule>
  </conditionalFormatting>
  <conditionalFormatting sqref="AG50:CJ50">
    <cfRule type="expression" dxfId="29" priority="55">
      <formula>$AG$50=""</formula>
    </cfRule>
  </conditionalFormatting>
  <conditionalFormatting sqref="AG51:CJ51">
    <cfRule type="expression" dxfId="28" priority="56">
      <formula>$AG$51=""</formula>
    </cfRule>
  </conditionalFormatting>
  <conditionalFormatting sqref="AG62:CJ62">
    <cfRule type="expression" dxfId="27" priority="47" stopIfTrue="1">
      <formula>$AG$62=""</formula>
    </cfRule>
  </conditionalFormatting>
  <conditionalFormatting sqref="AG64:CJ64">
    <cfRule type="expression" dxfId="26" priority="43" stopIfTrue="1">
      <formula>$AG$64=""</formula>
    </cfRule>
  </conditionalFormatting>
  <conditionalFormatting sqref="AG68:CJ68">
    <cfRule type="expression" dxfId="25" priority="34" stopIfTrue="1">
      <formula>$AG$68=""</formula>
    </cfRule>
  </conditionalFormatting>
  <conditionalFormatting sqref="AO67:AV67">
    <cfRule type="expression" dxfId="24" priority="40" stopIfTrue="1">
      <formula>$AO$67=""</formula>
    </cfRule>
  </conditionalFormatting>
  <conditionalFormatting sqref="AU49:AZ49">
    <cfRule type="expression" dxfId="23" priority="54">
      <formula>$AU$49=""</formula>
    </cfRule>
  </conditionalFormatting>
  <conditionalFormatting sqref="AW67:BD67">
    <cfRule type="expression" dxfId="22" priority="39" stopIfTrue="1">
      <formula>$AW$67=""</formula>
    </cfRule>
  </conditionalFormatting>
  <conditionalFormatting sqref="BD11:BH11">
    <cfRule type="expression" dxfId="21" priority="22">
      <formula>$BD$11=""</formula>
    </cfRule>
  </conditionalFormatting>
  <conditionalFormatting sqref="BD12:BK12">
    <cfRule type="expression" dxfId="20" priority="20">
      <formula>$BD$12=""</formula>
    </cfRule>
  </conditionalFormatting>
  <conditionalFormatting sqref="BD49:BK49">
    <cfRule type="expression" dxfId="19" priority="53">
      <formula>$BD$49=""</formula>
    </cfRule>
  </conditionalFormatting>
  <conditionalFormatting sqref="BD14:CJ14">
    <cfRule type="expression" dxfId="18" priority="17">
      <formula>$BD$14=""</formula>
    </cfRule>
  </conditionalFormatting>
  <conditionalFormatting sqref="BD15:CJ15">
    <cfRule type="expression" dxfId="17" priority="16">
      <formula>$BD$15=""</formula>
    </cfRule>
  </conditionalFormatting>
  <conditionalFormatting sqref="BD17:CJ17">
    <cfRule type="expression" dxfId="16" priority="15">
      <formula>$BD$17=""</formula>
    </cfRule>
  </conditionalFormatting>
  <conditionalFormatting sqref="BD18:CJ18">
    <cfRule type="expression" dxfId="15" priority="14">
      <formula>$BD$18=""</formula>
    </cfRule>
  </conditionalFormatting>
  <conditionalFormatting sqref="BD19:CJ19">
    <cfRule type="expression" dxfId="14" priority="13">
      <formula>$BD$19=""</formula>
    </cfRule>
  </conditionalFormatting>
  <conditionalFormatting sqref="BD20:CJ20">
    <cfRule type="expression" dxfId="13" priority="12">
      <formula>$BD$20=""</formula>
    </cfRule>
  </conditionalFormatting>
  <conditionalFormatting sqref="BD13:CL13">
    <cfRule type="expression" dxfId="12" priority="18">
      <formula>$BD$13=""</formula>
    </cfRule>
  </conditionalFormatting>
  <conditionalFormatting sqref="BE67:BL67">
    <cfRule type="expression" dxfId="11" priority="38" stopIfTrue="1">
      <formula>$BE$67=""</formula>
    </cfRule>
  </conditionalFormatting>
  <conditionalFormatting sqref="BF32">
    <cfRule type="expression" dxfId="10" priority="2">
      <formula>$BF$32=""</formula>
    </cfRule>
  </conditionalFormatting>
  <conditionalFormatting sqref="BK11:BO11">
    <cfRule type="expression" dxfId="9" priority="21">
      <formula>$BK$11=""</formula>
    </cfRule>
  </conditionalFormatting>
  <conditionalFormatting sqref="BL12:CL12">
    <cfRule type="expression" dxfId="8" priority="19">
      <formula>$BL$12=""</formula>
    </cfRule>
  </conditionalFormatting>
  <conditionalFormatting sqref="BM67:BT67">
    <cfRule type="expression" dxfId="7" priority="37" stopIfTrue="1">
      <formula>$BM$67=""</formula>
    </cfRule>
  </conditionalFormatting>
  <conditionalFormatting sqref="BP66:CE66">
    <cfRule type="expression" dxfId="6" priority="33" stopIfTrue="1">
      <formula>AND($BE$86="■",$BP$86="")</formula>
    </cfRule>
  </conditionalFormatting>
  <conditionalFormatting sqref="BQ32">
    <cfRule type="expression" dxfId="5" priority="1">
      <formula>$BQ$32=""</formula>
    </cfRule>
  </conditionalFormatting>
  <conditionalFormatting sqref="BU67:CB67">
    <cfRule type="expression" dxfId="4" priority="36"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5" stopIfTrue="1">
      <formula>$CC$67=""</formula>
    </cfRule>
  </conditionalFormatting>
  <conditionalFormatting sqref="CH5:CL5">
    <cfRule type="expression" dxfId="0" priority="7">
      <formula>$CH$5=""</formula>
    </cfRule>
  </conditionalFormatting>
  <dataValidations count="7">
    <dataValidation type="whole" imeMode="disabled" allowBlank="1" showInputMessage="1" showErrorMessage="1" error="1から31までの半角数字を入力してください" sqref="CH5:CL5" xr:uid="{F6468D20-D93F-4748-B37C-5920E9A43F7A}">
      <formula1>1</formula1>
      <formula2>31</formula2>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operator="greaterThan" allowBlank="1" showInputMessage="1" showErrorMessage="1" error="半角数字を入力してください" sqref="BV5:BX5" xr:uid="{25A2784B-E5A3-4F3D-839F-3D21BF564749}">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52037E55-C9AE-4713-9844-63A764A3C881}">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7">
    <tabColor theme="1"/>
  </sheetPr>
  <dimension ref="A1"/>
  <sheetViews>
    <sheetView workbookViewId="0">
      <selection sqref="A1:XFD1048576"/>
    </sheetView>
  </sheetViews>
  <sheetFormatPr defaultColWidth="9" defaultRowHeight="13" x14ac:dyDescent="0.2"/>
  <cols>
    <col min="1" max="16384" width="9" style="291"/>
  </cols>
  <sheetData/>
  <phoneticPr fontId="5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完了（集全）</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2022-05-20T04:06:11Z</cp:lastPrinted>
  <dcterms:created xsi:type="dcterms:W3CDTF">2020-04-14T05:36:12Z</dcterms:created>
  <dcterms:modified xsi:type="dcterms:W3CDTF">2023-12-18T07:07:58Z</dcterms:modified>
</cp:coreProperties>
</file>