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307EA177-B4BB-4156-A825-700D6FBFAE48}" xr6:coauthVersionLast="47" xr6:coauthVersionMax="47" xr10:uidLastSave="{00000000-0000-0000-0000-000000000000}"/>
  <bookViews>
    <workbookView xWindow="-108" yWindow="-17388" windowWidth="30936" windowHeight="17496" tabRatio="706" xr2:uid="{00000000-000D-0000-FFFF-FFFF00000000}"/>
  </bookViews>
  <sheets>
    <sheet name="更新灯集計表" sheetId="20" r:id="rId1"/>
    <sheet name="消費電力" sheetId="5" r:id="rId2"/>
  </sheets>
  <definedNames>
    <definedName name="_xlnm.Print_Area" localSheetId="0">更新灯集計表!$A$1:$L$47</definedName>
    <definedName name="_xlnm.Print_Area" localSheetId="1">消費電力!$A$1:$K$79</definedName>
    <definedName name="調査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5" l="1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C44" i="5"/>
  <c r="D44" i="5"/>
  <c r="E44" i="5"/>
  <c r="F44" i="5"/>
  <c r="C45" i="5"/>
  <c r="D45" i="5"/>
  <c r="E45" i="5"/>
  <c r="F45" i="5"/>
  <c r="C46" i="5"/>
  <c r="D46" i="5"/>
  <c r="E46" i="5"/>
  <c r="F46" i="5"/>
  <c r="C47" i="5"/>
  <c r="D47" i="5"/>
  <c r="E47" i="5"/>
  <c r="F47" i="5"/>
  <c r="C48" i="5"/>
  <c r="D48" i="5"/>
  <c r="E48" i="5"/>
  <c r="F48" i="5"/>
  <c r="C49" i="5"/>
  <c r="D49" i="5"/>
  <c r="E49" i="5"/>
  <c r="F49" i="5"/>
  <c r="C50" i="5"/>
  <c r="D50" i="5"/>
  <c r="E50" i="5"/>
  <c r="F50" i="5"/>
  <c r="C51" i="5"/>
  <c r="D51" i="5"/>
  <c r="E51" i="5"/>
  <c r="F51" i="5"/>
  <c r="C52" i="5"/>
  <c r="D52" i="5"/>
  <c r="E52" i="5"/>
  <c r="F52" i="5"/>
  <c r="C53" i="5"/>
  <c r="D53" i="5"/>
  <c r="E53" i="5"/>
  <c r="F53" i="5"/>
  <c r="C54" i="5"/>
  <c r="D54" i="5"/>
  <c r="E54" i="5"/>
  <c r="F54" i="5"/>
  <c r="C55" i="5"/>
  <c r="D55" i="5"/>
  <c r="E55" i="5"/>
  <c r="F55" i="5"/>
  <c r="C56" i="5"/>
  <c r="D56" i="5"/>
  <c r="E56" i="5"/>
  <c r="F56" i="5"/>
  <c r="C57" i="5"/>
  <c r="D57" i="5"/>
  <c r="E57" i="5"/>
  <c r="F57" i="5"/>
  <c r="C58" i="5"/>
  <c r="D58" i="5"/>
  <c r="E58" i="5"/>
  <c r="F58" i="5"/>
  <c r="C59" i="5"/>
  <c r="D59" i="5"/>
  <c r="E59" i="5"/>
  <c r="F59" i="5"/>
  <c r="C60" i="5"/>
  <c r="D60" i="5"/>
  <c r="E60" i="5"/>
  <c r="F60" i="5"/>
  <c r="C61" i="5"/>
  <c r="D61" i="5"/>
  <c r="E61" i="5"/>
  <c r="F61" i="5"/>
  <c r="C62" i="5"/>
  <c r="D62" i="5"/>
  <c r="E62" i="5"/>
  <c r="F62" i="5"/>
  <c r="C63" i="5"/>
  <c r="D63" i="5"/>
  <c r="E63" i="5"/>
  <c r="F63" i="5"/>
  <c r="C64" i="5"/>
  <c r="D64" i="5"/>
  <c r="E64" i="5"/>
  <c r="F64" i="5"/>
  <c r="C65" i="5"/>
  <c r="D65" i="5"/>
  <c r="E65" i="5"/>
  <c r="F65" i="5"/>
  <c r="C66" i="5"/>
  <c r="D66" i="5"/>
  <c r="E66" i="5"/>
  <c r="F66" i="5"/>
  <c r="C67" i="5"/>
  <c r="D67" i="5"/>
  <c r="E67" i="5"/>
  <c r="F67" i="5"/>
  <c r="C68" i="5"/>
  <c r="D68" i="5"/>
  <c r="E68" i="5"/>
  <c r="F68" i="5"/>
  <c r="C69" i="5"/>
  <c r="D69" i="5"/>
  <c r="E69" i="5"/>
  <c r="F69" i="5"/>
  <c r="C70" i="5"/>
  <c r="D70" i="5"/>
  <c r="E70" i="5"/>
  <c r="F70" i="5"/>
  <c r="C71" i="5"/>
  <c r="D71" i="5"/>
  <c r="E71" i="5"/>
  <c r="F71" i="5"/>
  <c r="C72" i="5"/>
  <c r="D72" i="5"/>
  <c r="E72" i="5"/>
  <c r="F72" i="5"/>
  <c r="C73" i="5"/>
  <c r="D73" i="5"/>
  <c r="E73" i="5"/>
  <c r="F73" i="5"/>
  <c r="C74" i="5"/>
  <c r="D74" i="5"/>
  <c r="E74" i="5"/>
  <c r="F74" i="5"/>
  <c r="C75" i="5"/>
  <c r="D75" i="5"/>
  <c r="E75" i="5"/>
  <c r="F75" i="5"/>
  <c r="C76" i="5"/>
  <c r="D76" i="5"/>
  <c r="E76" i="5"/>
  <c r="F76" i="5"/>
  <c r="C77" i="5"/>
  <c r="D77" i="5"/>
  <c r="E77" i="5"/>
  <c r="F77" i="5"/>
  <c r="B44" i="5"/>
  <c r="B43" i="5"/>
  <c r="E15" i="5" l="1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G38" i="5" s="1"/>
  <c r="E39" i="5"/>
  <c r="E40" i="5"/>
  <c r="E41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H76" i="5"/>
  <c r="G76" i="5"/>
  <c r="I76" i="5" s="1"/>
  <c r="H75" i="5"/>
  <c r="G75" i="5"/>
  <c r="I75" i="5" s="1"/>
  <c r="H74" i="5"/>
  <c r="G74" i="5"/>
  <c r="I74" i="5" s="1"/>
  <c r="H73" i="5"/>
  <c r="G73" i="5"/>
  <c r="I73" i="5" s="1"/>
  <c r="H72" i="5"/>
  <c r="G72" i="5"/>
  <c r="I72" i="5" s="1"/>
  <c r="H71" i="5"/>
  <c r="G71" i="5"/>
  <c r="I71" i="5" s="1"/>
  <c r="H70" i="5"/>
  <c r="G70" i="5"/>
  <c r="I70" i="5" s="1"/>
  <c r="H69" i="5"/>
  <c r="G69" i="5"/>
  <c r="I69" i="5" s="1"/>
  <c r="H68" i="5"/>
  <c r="G68" i="5"/>
  <c r="I68" i="5" s="1"/>
  <c r="H67" i="5"/>
  <c r="G67" i="5"/>
  <c r="I67" i="5" s="1"/>
  <c r="H40" i="5"/>
  <c r="G40" i="5"/>
  <c r="I40" i="5" s="1"/>
  <c r="H39" i="5"/>
  <c r="G39" i="5"/>
  <c r="I39" i="5" s="1"/>
  <c r="H38" i="5"/>
  <c r="H37" i="5"/>
  <c r="H36" i="5"/>
  <c r="G36" i="5"/>
  <c r="H35" i="5"/>
  <c r="G35" i="5"/>
  <c r="I35" i="5" s="1"/>
  <c r="H34" i="5"/>
  <c r="G34" i="5"/>
  <c r="H33" i="5"/>
  <c r="G33" i="5"/>
  <c r="I33" i="5" s="1"/>
  <c r="H32" i="5"/>
  <c r="G32" i="5"/>
  <c r="H31" i="5"/>
  <c r="G31" i="5"/>
  <c r="I31" i="5" s="1"/>
  <c r="G37" i="5" l="1"/>
  <c r="I37" i="5" s="1"/>
  <c r="I34" i="5"/>
  <c r="I38" i="5"/>
  <c r="I32" i="5"/>
  <c r="I36" i="5"/>
  <c r="F7" i="5" l="1"/>
  <c r="F43" i="5" l="1"/>
  <c r="G66" i="5"/>
  <c r="G58" i="5"/>
  <c r="G50" i="5"/>
  <c r="E43" i="5"/>
  <c r="C43" i="5"/>
  <c r="D43" i="5"/>
  <c r="D7" i="5"/>
  <c r="D8" i="5"/>
  <c r="D9" i="5"/>
  <c r="D10" i="5"/>
  <c r="D11" i="5"/>
  <c r="D12" i="5"/>
  <c r="D13" i="5"/>
  <c r="D14" i="5"/>
  <c r="E8" i="5"/>
  <c r="E9" i="5"/>
  <c r="E10" i="5"/>
  <c r="E11" i="5"/>
  <c r="E12" i="5"/>
  <c r="E13" i="5"/>
  <c r="E14" i="5"/>
  <c r="E7" i="5"/>
  <c r="F8" i="5"/>
  <c r="F9" i="5"/>
  <c r="F10" i="5"/>
  <c r="F11" i="5"/>
  <c r="F12" i="5"/>
  <c r="F13" i="5"/>
  <c r="F14" i="5"/>
  <c r="F15" i="5"/>
  <c r="F16" i="5"/>
  <c r="F17" i="5"/>
  <c r="F18" i="5"/>
  <c r="F19" i="5"/>
  <c r="I3" i="5"/>
  <c r="G46" i="5" l="1"/>
  <c r="G54" i="5"/>
  <c r="G62" i="5"/>
  <c r="G51" i="5"/>
  <c r="G59" i="5"/>
  <c r="G77" i="5"/>
  <c r="G48" i="5"/>
  <c r="G56" i="5"/>
  <c r="G64" i="5"/>
  <c r="G49" i="5"/>
  <c r="G57" i="5"/>
  <c r="G65" i="5"/>
  <c r="G26" i="5"/>
  <c r="G18" i="5"/>
  <c r="G10" i="5"/>
  <c r="G23" i="5"/>
  <c r="G15" i="5"/>
  <c r="G41" i="5"/>
  <c r="G45" i="5"/>
  <c r="G53" i="5"/>
  <c r="G61" i="5"/>
  <c r="G43" i="5"/>
  <c r="G25" i="5"/>
  <c r="G7" i="5"/>
  <c r="G24" i="5"/>
  <c r="G16" i="5"/>
  <c r="G8" i="5"/>
  <c r="G47" i="5"/>
  <c r="G55" i="5"/>
  <c r="G63" i="5"/>
  <c r="G17" i="5"/>
  <c r="G30" i="5"/>
  <c r="G22" i="5"/>
  <c r="G14" i="5"/>
  <c r="G29" i="5"/>
  <c r="G21" i="5"/>
  <c r="G13" i="5"/>
  <c r="G9" i="5"/>
  <c r="G28" i="5"/>
  <c r="G20" i="5"/>
  <c r="G12" i="5"/>
  <c r="G27" i="5"/>
  <c r="G19" i="5"/>
  <c r="G11" i="5"/>
  <c r="G44" i="5"/>
  <c r="G52" i="5"/>
  <c r="G60" i="5"/>
  <c r="L46" i="20"/>
  <c r="L47" i="20" s="1"/>
  <c r="F46" i="20"/>
  <c r="F47" i="20" l="1"/>
  <c r="F78" i="5" l="1"/>
  <c r="F42" i="5"/>
  <c r="F79" i="5" l="1"/>
  <c r="H9" i="5"/>
  <c r="I9" i="5" s="1"/>
  <c r="H8" i="5"/>
  <c r="H7" i="5"/>
  <c r="H45" i="5" l="1"/>
  <c r="H44" i="5"/>
  <c r="H43" i="5"/>
  <c r="I7" i="5"/>
  <c r="I8" i="5"/>
  <c r="I45" i="5" l="1"/>
  <c r="I43" i="5"/>
  <c r="I44" i="5"/>
  <c r="H77" i="5" l="1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I53" i="5" s="1"/>
  <c r="H52" i="5"/>
  <c r="H51" i="5"/>
  <c r="H50" i="5"/>
  <c r="H49" i="5"/>
  <c r="H48" i="5"/>
  <c r="H47" i="5"/>
  <c r="H46" i="5"/>
  <c r="I46" i="5" l="1"/>
  <c r="I47" i="5"/>
  <c r="I48" i="5"/>
  <c r="I49" i="5"/>
  <c r="I50" i="5"/>
  <c r="I51" i="5"/>
  <c r="I52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77" i="5"/>
  <c r="I78" i="5" l="1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I28" i="5" s="1"/>
  <c r="H29" i="5"/>
  <c r="H30" i="5"/>
  <c r="H41" i="5"/>
  <c r="I41" i="5" l="1"/>
  <c r="I27" i="5"/>
  <c r="I23" i="5"/>
  <c r="I19" i="5"/>
  <c r="I15" i="5"/>
  <c r="I11" i="5"/>
  <c r="I30" i="5"/>
  <c r="I26" i="5"/>
  <c r="I22" i="5"/>
  <c r="I18" i="5"/>
  <c r="I14" i="5"/>
  <c r="I10" i="5"/>
  <c r="I29" i="5"/>
  <c r="I25" i="5"/>
  <c r="I21" i="5"/>
  <c r="I17" i="5"/>
  <c r="I13" i="5"/>
  <c r="I24" i="5"/>
  <c r="I20" i="5"/>
  <c r="I16" i="5"/>
  <c r="I12" i="5"/>
  <c r="I42" i="5" l="1"/>
  <c r="I79" i="5" s="1"/>
</calcChain>
</file>

<file path=xl/sharedStrings.xml><?xml version="1.0" encoding="utf-8"?>
<sst xmlns="http://schemas.openxmlformats.org/spreadsheetml/2006/main" count="115" uniqueCount="39">
  <si>
    <t>既設灯</t>
    <rPh sb="0" eb="2">
      <t>キセツ</t>
    </rPh>
    <rPh sb="2" eb="3">
      <t>トウ</t>
    </rPh>
    <phoneticPr fontId="2"/>
  </si>
  <si>
    <t>合計</t>
    <rPh sb="0" eb="2">
      <t>ゴウケイ</t>
    </rPh>
    <phoneticPr fontId="2"/>
  </si>
  <si>
    <t>消費電力</t>
    <rPh sb="0" eb="2">
      <t>ショウヒ</t>
    </rPh>
    <rPh sb="2" eb="4">
      <t>デンリョク</t>
    </rPh>
    <phoneticPr fontId="2"/>
  </si>
  <si>
    <t>項目</t>
    <rPh sb="0" eb="2">
      <t>コウモク</t>
    </rPh>
    <phoneticPr fontId="2"/>
  </si>
  <si>
    <t>メーカー名</t>
    <rPh sb="4" eb="5">
      <t>メイ</t>
    </rPh>
    <phoneticPr fontId="2"/>
  </si>
  <si>
    <t>-</t>
    <phoneticPr fontId="2"/>
  </si>
  <si>
    <t>合計</t>
    <rPh sb="0" eb="2">
      <t>ゴウケイ</t>
    </rPh>
    <phoneticPr fontId="2"/>
  </si>
  <si>
    <t>No.</t>
    <phoneticPr fontId="2"/>
  </si>
  <si>
    <t>消費電力
合計（W）</t>
    <rPh sb="0" eb="2">
      <t>ショウヒ</t>
    </rPh>
    <rPh sb="2" eb="4">
      <t>デンリョク</t>
    </rPh>
    <rPh sb="5" eb="7">
      <t>ゴウケイ</t>
    </rPh>
    <phoneticPr fontId="2"/>
  </si>
  <si>
    <t>年間点灯
時間（h）</t>
    <rPh sb="0" eb="2">
      <t>ネンカン</t>
    </rPh>
    <rPh sb="2" eb="4">
      <t>テントウ</t>
    </rPh>
    <rPh sb="5" eb="7">
      <t>ジカン</t>
    </rPh>
    <phoneticPr fontId="2"/>
  </si>
  <si>
    <t>既設灯</t>
    <rPh sb="0" eb="2">
      <t>キセツ</t>
    </rPh>
    <phoneticPr fontId="2"/>
  </si>
  <si>
    <t>ＬＥＤ灯</t>
    <phoneticPr fontId="2"/>
  </si>
  <si>
    <t>年間点灯時間（h）</t>
    <rPh sb="0" eb="2">
      <t>ネンカン</t>
    </rPh>
    <rPh sb="2" eb="4">
      <t>テントウ</t>
    </rPh>
    <rPh sb="4" eb="6">
      <t>ジカン</t>
    </rPh>
    <phoneticPr fontId="2"/>
  </si>
  <si>
    <t>CO2排出係数
（kgCO2/kWh）</t>
    <phoneticPr fontId="2"/>
  </si>
  <si>
    <t>Ｎo.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</si>
  <si>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</si>
  <si>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</si>
  <si>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</si>
  <si>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</si>
  <si>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ＬＥＤ灯</t>
    <phoneticPr fontId="2"/>
  </si>
  <si>
    <t>年間使用
電力量
（ｋWh）</t>
    <rPh sb="0" eb="2">
      <t>ネンカン</t>
    </rPh>
    <rPh sb="2" eb="4">
      <t>シヨウ</t>
    </rPh>
    <rPh sb="5" eb="7">
      <t>デンリョク</t>
    </rPh>
    <rPh sb="7" eb="8">
      <t>リョウ</t>
    </rPh>
    <phoneticPr fontId="2"/>
  </si>
  <si>
    <t>CO2削減量（kgCO2）</t>
    <rPh sb="3" eb="5">
      <t>サクゲン</t>
    </rPh>
    <rPh sb="5" eb="6">
      <t>リョウ</t>
    </rPh>
    <phoneticPr fontId="2"/>
  </si>
  <si>
    <t>本体型番</t>
    <rPh sb="0" eb="4">
      <t>ホンタイカタバン</t>
    </rPh>
    <phoneticPr fontId="2"/>
  </si>
  <si>
    <t>既設灯　個数合致</t>
    <rPh sb="4" eb="5">
      <t>コ</t>
    </rPh>
    <phoneticPr fontId="2"/>
  </si>
  <si>
    <t>個</t>
    <rPh sb="0" eb="1">
      <t>コ</t>
    </rPh>
    <phoneticPr fontId="2"/>
  </si>
  <si>
    <t>調査実施者（施工業者名）</t>
    <rPh sb="0" eb="2">
      <t>チョウサ</t>
    </rPh>
    <rPh sb="2" eb="4">
      <t>ジッシ</t>
    </rPh>
    <rPh sb="4" eb="5">
      <t>シャ</t>
    </rPh>
    <rPh sb="6" eb="10">
      <t>セコウギョウシャ</t>
    </rPh>
    <phoneticPr fontId="2"/>
  </si>
  <si>
    <t>LEDの
番号</t>
    <rPh sb="5" eb="7">
      <t>バンゴウ</t>
    </rPh>
    <phoneticPr fontId="2"/>
  </si>
  <si>
    <t>消費電力
（W/個）</t>
    <rPh sb="0" eb="2">
      <t>ショウヒ</t>
    </rPh>
    <rPh sb="2" eb="4">
      <t>デンリョク</t>
    </rPh>
    <rPh sb="8" eb="9">
      <t>コ</t>
    </rPh>
    <phoneticPr fontId="2"/>
  </si>
  <si>
    <t>個数</t>
    <rPh sb="0" eb="2">
      <t>コスウ</t>
    </rPh>
    <phoneticPr fontId="2"/>
  </si>
  <si>
    <t>種類・品番／本体型番</t>
    <rPh sb="0" eb="2">
      <t>シュルイ</t>
    </rPh>
    <rPh sb="3" eb="5">
      <t>ヒンバン</t>
    </rPh>
    <rPh sb="6" eb="10">
      <t>ホンタイカタバン</t>
    </rPh>
    <phoneticPr fontId="2"/>
  </si>
  <si>
    <t>種類・品番</t>
    <rPh sb="0" eb="2">
      <t>シュルイ</t>
    </rPh>
    <rPh sb="3" eb="5">
      <t>ヒンバン</t>
    </rPh>
    <phoneticPr fontId="2"/>
  </si>
  <si>
    <t>補助事業者名</t>
    <rPh sb="0" eb="6">
      <t>ホジョジギョウシャメイ</t>
    </rPh>
    <phoneticPr fontId="2"/>
  </si>
  <si>
    <t>既存住宅における断熱リフォーム支援事業</t>
    <rPh sb="0" eb="4">
      <t>キゾンジュウタク</t>
    </rPh>
    <rPh sb="8" eb="10">
      <t>ダンネツ</t>
    </rPh>
    <rPh sb="15" eb="19">
      <t>シエンジギョウ</t>
    </rPh>
    <phoneticPr fontId="2"/>
  </si>
  <si>
    <r>
      <t>LED照明によるCO</t>
    </r>
    <r>
      <rPr>
        <sz val="14"/>
        <color theme="0"/>
        <rFont val="HGP創英角ｺﾞｼｯｸUB"/>
        <family val="3"/>
        <charset val="128"/>
      </rPr>
      <t>2</t>
    </r>
    <r>
      <rPr>
        <sz val="18"/>
        <color theme="0"/>
        <rFont val="HGP創英角ｺﾞｼｯｸUB"/>
        <family val="3"/>
        <charset val="128"/>
      </rPr>
      <t>削減量計算書</t>
    </r>
    <phoneticPr fontId="2"/>
  </si>
  <si>
    <t>補助対象個数合計</t>
    <rPh sb="0" eb="2">
      <t>ホジョ</t>
    </rPh>
    <rPh sb="2" eb="4">
      <t>タイショウ</t>
    </rPh>
    <rPh sb="4" eb="5">
      <t>コ</t>
    </rPh>
    <rPh sb="5" eb="6">
      <t>スウ</t>
    </rPh>
    <rPh sb="6" eb="8">
      <t>ゴウケイ</t>
    </rPh>
    <phoneticPr fontId="2"/>
  </si>
  <si>
    <t>既設灯・LED灯　個数合致</t>
    <rPh sb="9" eb="10">
      <t>コ</t>
    </rPh>
    <phoneticPr fontId="2"/>
  </si>
  <si>
    <t>補助対象個数・LED灯　個数合致</t>
    <rPh sb="0" eb="2">
      <t>ホジョ</t>
    </rPh>
    <rPh sb="2" eb="4">
      <t>タイショウ</t>
    </rPh>
    <rPh sb="4" eb="6">
      <t>コスウ</t>
    </rPh>
    <rPh sb="12" eb="13">
      <t>コ</t>
    </rPh>
    <phoneticPr fontId="2"/>
  </si>
  <si>
    <t>個数合計</t>
    <rPh sb="0" eb="2">
      <t>コスウ</t>
    </rPh>
    <rPh sb="2" eb="4">
      <t>ゴウケイ</t>
    </rPh>
    <phoneticPr fontId="2"/>
  </si>
  <si>
    <t>　【定型様式10】</t>
    <rPh sb="2" eb="6">
      <t>テイケイヨウシキ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</si>
</sst>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;[Red]\-#,##0.0"/>
    <numFmt numFmtId="177" formatCode="#,##0_ "/>
    <numFmt numFmtId="178" formatCode="0.0_ "/>
    <numFmt numFmtId="179" formatCode="0_ "/>
    <numFmt numFmtId="180" formatCode="0.000_ "/>
    <numFmt numFmtId="181" formatCode="#,##0_);[Red]\(#,##0\)"/>
    <numFmt numFmtId="182" formatCode="#,##0.0_);[Red]\(#,##0.0\)"/>
    <numFmt numFmtId="183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38" fontId="4" fillId="0" borderId="0" xfId="1" applyFont="1" applyAlignment="1">
      <alignment horizontal="center" vertical="center"/>
    </xf>
    <xf numFmtId="0" fontId="3" fillId="2" borderId="18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81" fontId="3" fillId="0" borderId="2" xfId="0" applyNumberFormat="1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3" xfId="0" applyNumberFormat="1" applyFont="1" applyBorder="1" applyAlignment="1">
      <alignment horizontal="center" vertical="center"/>
    </xf>
    <xf numFmtId="181" fontId="3" fillId="0" borderId="4" xfId="0" applyNumberFormat="1" applyFont="1" applyBorder="1" applyAlignment="1">
      <alignment horizontal="center" vertical="center"/>
    </xf>
    <xf numFmtId="181" fontId="3" fillId="0" borderId="8" xfId="0" applyNumberFormat="1" applyFont="1" applyBorder="1" applyAlignment="1">
      <alignment horizontal="center" vertical="center"/>
    </xf>
    <xf numFmtId="181" fontId="3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82" fontId="4" fillId="0" borderId="23" xfId="0" applyNumberFormat="1" applyFont="1" applyBorder="1" applyAlignment="1" applyProtection="1">
      <alignment horizontal="right" vertical="center"/>
      <protection locked="0"/>
    </xf>
    <xf numFmtId="182" fontId="4" fillId="0" borderId="1" xfId="0" applyNumberFormat="1" applyFont="1" applyBorder="1" applyAlignment="1" applyProtection="1">
      <alignment horizontal="right" vertical="center"/>
      <protection locked="0"/>
    </xf>
    <xf numFmtId="182" fontId="4" fillId="0" borderId="4" xfId="0" applyNumberFormat="1" applyFont="1" applyBorder="1" applyAlignment="1" applyProtection="1">
      <alignment horizontal="right" vertical="center"/>
      <protection locked="0"/>
    </xf>
    <xf numFmtId="181" fontId="4" fillId="0" borderId="24" xfId="1" applyNumberFormat="1" applyFont="1" applyBorder="1" applyAlignment="1" applyProtection="1">
      <alignment horizontal="right" vertical="center"/>
      <protection locked="0"/>
    </xf>
    <xf numFmtId="181" fontId="4" fillId="0" borderId="9" xfId="1" applyNumberFormat="1" applyFont="1" applyFill="1" applyBorder="1" applyAlignment="1" applyProtection="1">
      <alignment horizontal="right" vertical="center"/>
      <protection locked="0"/>
    </xf>
    <xf numFmtId="181" fontId="4" fillId="0" borderId="16" xfId="1" applyNumberFormat="1" applyFont="1" applyFill="1" applyBorder="1" applyAlignment="1" applyProtection="1">
      <alignment horizontal="right"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  <protection locked="0"/>
    </xf>
    <xf numFmtId="183" fontId="4" fillId="0" borderId="5" xfId="0" applyNumberFormat="1" applyFont="1" applyBorder="1" applyAlignment="1" applyProtection="1">
      <alignment horizontal="right" vertical="center"/>
      <protection locked="0"/>
    </xf>
    <xf numFmtId="183" fontId="4" fillId="0" borderId="1" xfId="0" applyNumberFormat="1" applyFont="1" applyBorder="1" applyAlignment="1" applyProtection="1">
      <alignment horizontal="right" vertical="center"/>
      <protection locked="0"/>
    </xf>
    <xf numFmtId="181" fontId="4" fillId="0" borderId="38" xfId="1" applyNumberFormat="1" applyFont="1" applyBorder="1" applyAlignment="1" applyProtection="1">
      <alignment horizontal="right" vertical="center"/>
      <protection locked="0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38" fontId="3" fillId="4" borderId="13" xfId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38" fontId="3" fillId="5" borderId="23" xfId="1" applyFont="1" applyFill="1" applyBorder="1" applyAlignment="1">
      <alignment horizontal="center" vertical="center" wrapText="1"/>
    </xf>
    <xf numFmtId="38" fontId="3" fillId="5" borderId="5" xfId="1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vertical="center" textRotation="255"/>
    </xf>
    <xf numFmtId="179" fontId="6" fillId="5" borderId="22" xfId="0" applyNumberFormat="1" applyFont="1" applyFill="1" applyBorder="1" applyAlignment="1">
      <alignment horizontal="right" vertical="center"/>
    </xf>
    <xf numFmtId="178" fontId="5" fillId="5" borderId="22" xfId="0" applyNumberFormat="1" applyFont="1" applyFill="1" applyBorder="1" applyAlignment="1">
      <alignment horizontal="right" vertical="center"/>
    </xf>
    <xf numFmtId="38" fontId="6" fillId="5" borderId="28" xfId="1" applyFont="1" applyFill="1" applyBorder="1" applyAlignment="1">
      <alignment horizontal="right" vertical="center"/>
    </xf>
    <xf numFmtId="38" fontId="6" fillId="5" borderId="22" xfId="1" applyFont="1" applyFill="1" applyBorder="1" applyAlignment="1">
      <alignment horizontal="right" vertical="center"/>
    </xf>
    <xf numFmtId="0" fontId="4" fillId="5" borderId="49" xfId="0" applyFont="1" applyFill="1" applyBorder="1" applyAlignment="1">
      <alignment vertical="center" textRotation="255"/>
    </xf>
    <xf numFmtId="0" fontId="5" fillId="5" borderId="30" xfId="0" applyFont="1" applyFill="1" applyBorder="1">
      <alignment vertical="center"/>
    </xf>
    <xf numFmtId="38" fontId="6" fillId="5" borderId="20" xfId="1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center" vertical="center"/>
    </xf>
    <xf numFmtId="180" fontId="6" fillId="5" borderId="31" xfId="0" applyNumberFormat="1" applyFont="1" applyFill="1" applyBorder="1">
      <alignment vertical="center"/>
    </xf>
    <xf numFmtId="0" fontId="5" fillId="5" borderId="3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38" fontId="4" fillId="0" borderId="7" xfId="1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178" fontId="4" fillId="0" borderId="1" xfId="0" applyNumberFormat="1" applyFont="1" applyBorder="1" applyAlignment="1" applyProtection="1">
      <alignment horizontal="right" vertical="center" shrinkToFit="1"/>
      <protection hidden="1"/>
    </xf>
    <xf numFmtId="38" fontId="4" fillId="0" borderId="1" xfId="1" applyFont="1" applyFill="1" applyBorder="1" applyAlignment="1" applyProtection="1">
      <alignment horizontal="right" vertical="center" shrinkToFit="1"/>
      <protection hidden="1"/>
    </xf>
    <xf numFmtId="176" fontId="4" fillId="0" borderId="1" xfId="1" applyNumberFormat="1" applyFont="1" applyBorder="1" applyAlignment="1" applyProtection="1">
      <alignment horizontal="right" vertical="center" shrinkToFit="1"/>
      <protection hidden="1"/>
    </xf>
    <xf numFmtId="38" fontId="4" fillId="0" borderId="1" xfId="1" applyFont="1" applyBorder="1" applyAlignment="1" applyProtection="1">
      <alignment horizontal="right" vertical="center" shrinkToFit="1"/>
      <protection hidden="1"/>
    </xf>
    <xf numFmtId="177" fontId="9" fillId="0" borderId="22" xfId="0" applyNumberFormat="1" applyFont="1" applyBorder="1" applyAlignment="1" applyProtection="1">
      <alignment horizontal="right" vertical="center"/>
      <protection hidden="1"/>
    </xf>
    <xf numFmtId="0" fontId="4" fillId="0" borderId="23" xfId="0" applyFont="1" applyBorder="1" applyAlignment="1" applyProtection="1">
      <alignment horizontal="center" vertical="center" shrinkToFit="1"/>
      <protection hidden="1"/>
    </xf>
    <xf numFmtId="0" fontId="4" fillId="0" borderId="50" xfId="0" applyFont="1" applyBorder="1" applyAlignment="1" applyProtection="1">
      <alignment horizontal="center" vertical="center" shrinkToFit="1"/>
      <protection hidden="1"/>
    </xf>
    <xf numFmtId="178" fontId="4" fillId="0" borderId="5" xfId="0" applyNumberFormat="1" applyFont="1" applyBorder="1" applyAlignment="1" applyProtection="1">
      <alignment horizontal="right" vertical="center" shrinkToFit="1"/>
      <protection hidden="1"/>
    </xf>
    <xf numFmtId="38" fontId="4" fillId="0" borderId="5" xfId="1" applyFont="1" applyBorder="1" applyAlignment="1" applyProtection="1">
      <alignment horizontal="right" vertical="center" shrinkToFit="1"/>
      <protection hidden="1"/>
    </xf>
    <xf numFmtId="176" fontId="4" fillId="0" borderId="23" xfId="1" applyNumberFormat="1" applyFont="1" applyBorder="1" applyAlignment="1" applyProtection="1">
      <alignment horizontal="right" vertical="center" shrinkToFit="1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38" fontId="4" fillId="0" borderId="51" xfId="1" applyFont="1" applyBorder="1" applyAlignment="1" applyProtection="1">
      <alignment horizontal="right" vertical="center" shrinkToFi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181" fontId="6" fillId="0" borderId="44" xfId="0" applyNumberFormat="1" applyFont="1" applyBorder="1" applyAlignment="1" applyProtection="1">
      <alignment horizontal="right" vertical="center"/>
      <protection hidden="1"/>
    </xf>
    <xf numFmtId="38" fontId="0" fillId="0" borderId="39" xfId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4" borderId="1" xfId="0" applyFill="1" applyBorder="1" applyAlignment="1">
      <alignment horizontal="center" vertical="center"/>
    </xf>
    <xf numFmtId="181" fontId="4" fillId="0" borderId="1" xfId="1" applyNumberFormat="1" applyFont="1" applyFill="1" applyBorder="1" applyAlignment="1" applyProtection="1">
      <alignment horizontal="center" vertical="center"/>
      <protection locked="0"/>
    </xf>
    <xf numFmtId="181" fontId="4" fillId="0" borderId="7" xfId="1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181" fontId="5" fillId="5" borderId="41" xfId="0" applyNumberFormat="1" applyFont="1" applyFill="1" applyBorder="1" applyAlignment="1">
      <alignment horizontal="center" vertical="center"/>
    </xf>
    <xf numFmtId="181" fontId="5" fillId="5" borderId="42" xfId="0" applyNumberFormat="1" applyFont="1" applyFill="1" applyBorder="1" applyAlignment="1">
      <alignment horizontal="center" vertical="center"/>
    </xf>
    <xf numFmtId="181" fontId="5" fillId="5" borderId="43" xfId="0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181" fontId="10" fillId="0" borderId="46" xfId="0" applyNumberFormat="1" applyFont="1" applyBorder="1" applyAlignment="1">
      <alignment horizontal="center" vertical="center" textRotation="255"/>
    </xf>
    <xf numFmtId="181" fontId="10" fillId="0" borderId="47" xfId="0" applyNumberFormat="1" applyFont="1" applyBorder="1" applyAlignment="1">
      <alignment horizontal="center" vertical="center" textRotation="255"/>
    </xf>
    <xf numFmtId="181" fontId="10" fillId="0" borderId="17" xfId="0" applyNumberFormat="1" applyFont="1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right" vertical="center" shrinkToFit="1"/>
      <protection hidden="1"/>
    </xf>
    <xf numFmtId="0" fontId="4" fillId="0" borderId="15" xfId="0" applyFont="1" applyBorder="1" applyAlignment="1" applyProtection="1">
      <alignment horizontal="right" vertical="center" shrinkToFit="1"/>
      <protection hidden="1"/>
    </xf>
    <xf numFmtId="0" fontId="8" fillId="0" borderId="0" xfId="0" applyFont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38" fontId="4" fillId="5" borderId="34" xfId="1" applyFont="1" applyFill="1" applyBorder="1" applyAlignment="1">
      <alignment horizontal="center" vertical="center"/>
    </xf>
    <xf numFmtId="38" fontId="4" fillId="5" borderId="35" xfId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38" fontId="6" fillId="0" borderId="35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38" fontId="3" fillId="5" borderId="6" xfId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horizontal="right" vertical="center"/>
    </xf>
    <xf numFmtId="0" fontId="10" fillId="5" borderId="11" xfId="0" applyFont="1" applyFill="1" applyBorder="1" applyAlignment="1">
      <alignment horizontal="right" vertical="center"/>
    </xf>
    <xf numFmtId="38" fontId="4" fillId="0" borderId="6" xfId="1" applyFont="1" applyBorder="1" applyAlignment="1" applyProtection="1">
      <alignment horizontal="right" vertical="center" shrinkToFit="1"/>
      <protection hidden="1"/>
    </xf>
    <xf numFmtId="0" fontId="4" fillId="0" borderId="14" xfId="0" applyFont="1" applyBorder="1" applyAlignment="1" applyProtection="1">
      <alignment horizontal="right" vertical="center" shrinkToFit="1"/>
      <protection hidden="1"/>
    </xf>
    <xf numFmtId="0" fontId="5" fillId="5" borderId="32" xfId="0" applyFont="1" applyFill="1" applyBorder="1" applyAlignment="1">
      <alignment horizontal="right" vertical="center" wrapText="1"/>
    </xf>
    <xf numFmtId="0" fontId="5" fillId="5" borderId="11" xfId="0" applyFont="1" applyFill="1" applyBorder="1" applyAlignment="1">
      <alignment horizontal="right" vertical="center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40" fontId="6" fillId="0" borderId="32" xfId="1" applyNumberFormat="1" applyFont="1" applyBorder="1" applyAlignment="1" applyProtection="1">
      <alignment horizontal="right" vertical="center"/>
      <protection hidden="1"/>
    </xf>
    <xf numFmtId="40" fontId="6" fillId="0" borderId="33" xfId="1" applyNumberFormat="1" applyFont="1" applyBorder="1" applyAlignment="1" applyProtection="1">
      <alignment horizontal="right" vertical="center"/>
      <protection hidden="1"/>
    </xf>
    <xf numFmtId="38" fontId="6" fillId="0" borderId="20" xfId="1" applyFont="1" applyBorder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horizontal="right" vertical="center"/>
      <protection hidden="1"/>
    </xf>
    <xf numFmtId="0" fontId="6" fillId="0" borderId="46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11">
    <dxf>
      <fill>
        <patternFill>
          <bgColor theme="4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99CCFF"/>
      <color rgb="FFCCFFFF"/>
      <color rgb="FFC0504D"/>
      <color rgb="FFF2DCDB"/>
      <color rgb="FFFFFFCC"/>
      <color rgb="FF808080"/>
      <color rgb="FF4D4D4D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391160</xdr:colOff>
      <xdr:row>1</xdr:row>
      <xdr:rowOff>190500</xdr:rowOff>
    </xdr:from>
    <xdr:ext cx="7040880" cy="5591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F1B55EE-90E5-4275-A5AC-0128B7309642}"/>
            </a:ext>
          </a:extLst>
        </xdr:cNvPr>
        <xdr:cNvSpPr txBox="1"/>
      </xdr:nvSpPr>
      <xdr:spPr>
        <a:xfrm>
          <a:off x="7813040" y="350520"/>
          <a:ext cx="7040880" cy="559127"/>
        </a:xfrm>
        <a:prstGeom prst="rect">
          <a:avLst/>
        </a:prstGeom>
        <a:solidFill>
          <a:srgbClr val="F2DCDB"/>
        </a:solidFill>
        <a:ln>
          <a:solidFill>
            <a:srgbClr val="C0504D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en-US" altLang="ja-JP" sz="1400" u="sng">
              <a:solidFill>
                <a:srgbClr val="FF0000"/>
              </a:solidFill>
            </a:rPr>
            <a:t>LED</a:t>
          </a:r>
          <a:r>
            <a:rPr kumimoji="1" lang="ja-JP" altLang="en-US" sz="1400" u="sng">
              <a:solidFill>
                <a:srgbClr val="FF0000"/>
              </a:solidFill>
            </a:rPr>
            <a:t>照明への改修を行った場合は、</a:t>
          </a:r>
          <a:r>
            <a:rPr kumimoji="1" lang="ja-JP" altLang="en-US" sz="1400">
              <a:solidFill>
                <a:srgbClr val="FF0000"/>
              </a:solidFill>
            </a:rPr>
            <a:t>こちらの計算書をファイルごと提出してください。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・行が足りない場合は、ファイルを複製して作成してください。</a:t>
          </a:r>
        </a:p>
      </xdr:txBody>
    </xdr:sp>
    <xdr:clientData/>
  </xdr:oneCellAnchor>
  <xdr:oneCellAnchor>
    <xdr:from>
      <xdr:col>13</xdr:col>
      <xdr:colOff>68580</xdr:colOff>
      <xdr:row>44</xdr:row>
      <xdr:rowOff>218440</xdr:rowOff>
    </xdr:from>
    <xdr:ext cx="5819889" cy="55912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6D3468A-4E7C-41C2-9C3F-DCF604DAA0F5}"/>
            </a:ext>
          </a:extLst>
        </xdr:cNvPr>
        <xdr:cNvSpPr/>
      </xdr:nvSpPr>
      <xdr:spPr>
        <a:xfrm>
          <a:off x="8100060" y="10452100"/>
          <a:ext cx="5819889" cy="559127"/>
        </a:xfrm>
        <a:prstGeom prst="wedgeRectCallout">
          <a:avLst>
            <a:gd name="adj1" fmla="val -54907"/>
            <a:gd name="adj2" fmla="val 165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・個数が異なると</a:t>
          </a:r>
          <a: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×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になります。</a:t>
          </a:r>
          <a:b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〇になるよう、個数を合致させてください。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13</xdr:col>
      <xdr:colOff>81280</xdr:colOff>
      <xdr:row>8</xdr:row>
      <xdr:rowOff>198120</xdr:rowOff>
    </xdr:from>
    <xdr:ext cx="5819889" cy="559127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A04C648-63B2-4F59-B610-84A9F9F7EFB9}"/>
            </a:ext>
          </a:extLst>
        </xdr:cNvPr>
        <xdr:cNvSpPr/>
      </xdr:nvSpPr>
      <xdr:spPr>
        <a:xfrm>
          <a:off x="8112760" y="2133600"/>
          <a:ext cx="5819889" cy="559127"/>
        </a:xfrm>
        <a:prstGeom prst="wedgeRectCallout">
          <a:avLst>
            <a:gd name="adj1" fmla="val -54907"/>
            <a:gd name="adj2" fmla="val 165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</a:t>
          </a:r>
          <a: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LED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の番号、メーカー名、本体型番、消費電力、戸数は</a:t>
          </a:r>
          <a:b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明細書と整合をとって入力ください。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13</xdr:col>
      <xdr:colOff>67310</xdr:colOff>
      <xdr:row>6</xdr:row>
      <xdr:rowOff>98918</xdr:rowOff>
    </xdr:from>
    <xdr:ext cx="5819889" cy="325730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5EFB7614-D85D-4DC3-96E9-11EC5A22D66C}"/>
            </a:ext>
          </a:extLst>
        </xdr:cNvPr>
        <xdr:cNvSpPr/>
      </xdr:nvSpPr>
      <xdr:spPr>
        <a:xfrm>
          <a:off x="8098790" y="1577198"/>
          <a:ext cx="5819889" cy="325730"/>
        </a:xfrm>
        <a:prstGeom prst="wedgeRectCallout">
          <a:avLst>
            <a:gd name="adj1" fmla="val -54907"/>
            <a:gd name="adj2" fmla="val 165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・改修する</a:t>
          </a:r>
          <a:r>
            <a:rPr kumimoji="1" lang="en-US" altLang="ja-JP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LED</a:t>
          </a:r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の合計を入力してください。</a:t>
          </a:r>
          <a:endParaRPr kumimoji="1" lang="en-US" altLang="ja-JP" sz="1400">
            <a:solidFill>
              <a:sysClr val="windowText" lastClr="00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 editAs="oneCell">
    <xdr:from>
      <xdr:col>8</xdr:col>
      <xdr:colOff>82550</xdr:colOff>
      <xdr:row>7</xdr:row>
      <xdr:rowOff>25267</xdr:rowOff>
    </xdr:from>
    <xdr:to>
      <xdr:col>11</xdr:col>
      <xdr:colOff>383540</xdr:colOff>
      <xdr:row>8</xdr:row>
      <xdr:rowOff>29208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4530D09-0B74-6FCA-9053-D1E1B670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690" y="1732147"/>
          <a:ext cx="3013710" cy="2325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121920</xdr:colOff>
      <xdr:row>1</xdr:row>
      <xdr:rowOff>29210</xdr:rowOff>
    </xdr:from>
    <xdr:ext cx="5659120" cy="84455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D9305EC-BA73-431C-AEAE-4A1C5DCFFC19}"/>
            </a:ext>
          </a:extLst>
        </xdr:cNvPr>
        <xdr:cNvSpPr/>
      </xdr:nvSpPr>
      <xdr:spPr>
        <a:xfrm>
          <a:off x="7589520" y="372110"/>
          <a:ext cx="5659120" cy="844550"/>
        </a:xfrm>
        <a:prstGeom prst="wedgeRectCallout">
          <a:avLst>
            <a:gd name="adj1" fmla="val -55197"/>
            <a:gd name="adj2" fmla="val -2281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・値は全て更新灯集計表をもとに自動転記、自動計算されますので、個別入力は不要です。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zoomScaleNormal="100" zoomScaleSheetLayoutView="100" workbookViewId="0">
      <selection activeCell="E5" sqref="E5:J5"/>
    </sheetView>
  </sheetViews>
  <sheetFormatPr defaultRowHeight="18" customHeight="1" x14ac:dyDescent="0.2"/>
  <cols>
    <col min="1" max="1" width="3.36328125" customWidth="1"/>
    <col min="2" max="2" width="4.54296875" customWidth="1"/>
    <col min="3" max="3" width="12.453125" customWidth="1"/>
    <col min="4" max="4" width="12.453125" style="3" customWidth="1"/>
    <col min="5" max="6" width="7.7265625" style="2" customWidth="1"/>
    <col min="7" max="7" width="3.7265625" customWidth="1"/>
    <col min="8" max="8" width="7.6328125" customWidth="1"/>
    <col min="9" max="9" width="18.6328125" customWidth="1"/>
    <col min="10" max="10" width="12.453125" customWidth="1"/>
    <col min="11" max="12" width="7.7265625" customWidth="1"/>
  </cols>
  <sheetData>
    <row r="1" spans="1:12" ht="12.5" customHeight="1" x14ac:dyDescent="0.2">
      <c r="A1" s="98" t="s">
        <v>38</v>
      </c>
      <c r="B1" s="98"/>
      <c r="C1" s="98"/>
    </row>
    <row r="2" spans="1:12" ht="23" customHeight="1" x14ac:dyDescent="0.2">
      <c r="A2" s="99" t="s">
        <v>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7" customHeight="1" x14ac:dyDescent="0.2">
      <c r="A3" s="100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8" customHeight="1" x14ac:dyDescent="0.2">
      <c r="B4" s="1"/>
      <c r="D4" s="1"/>
      <c r="E4" s="1"/>
      <c r="F4" s="3"/>
      <c r="G4" s="3"/>
      <c r="H4" s="3"/>
      <c r="I4" s="2"/>
      <c r="J4" s="3"/>
      <c r="K4" s="2"/>
    </row>
    <row r="5" spans="1:12" ht="18" customHeight="1" x14ac:dyDescent="0.2">
      <c r="A5" s="83" t="s">
        <v>31</v>
      </c>
      <c r="B5" s="83"/>
      <c r="C5" s="83"/>
      <c r="D5" s="83"/>
      <c r="E5" s="101"/>
      <c r="F5" s="101"/>
      <c r="G5" s="101"/>
      <c r="H5" s="101"/>
      <c r="I5" s="101"/>
      <c r="J5" s="101"/>
    </row>
    <row r="6" spans="1:12" ht="18" customHeight="1" x14ac:dyDescent="0.2">
      <c r="A6" s="80" t="s">
        <v>25</v>
      </c>
      <c r="B6" s="83"/>
      <c r="C6" s="83"/>
      <c r="D6" s="83"/>
      <c r="E6" s="101"/>
      <c r="F6" s="101"/>
      <c r="G6" s="101"/>
      <c r="H6" s="101"/>
      <c r="I6" s="101"/>
      <c r="J6" s="101"/>
    </row>
    <row r="7" spans="1:12" ht="18" customHeight="1" x14ac:dyDescent="0.2">
      <c r="A7" s="1"/>
      <c r="B7" s="4"/>
      <c r="C7" s="4"/>
      <c r="D7" s="4"/>
      <c r="E7" s="4"/>
      <c r="F7" s="4"/>
      <c r="G7" s="14"/>
      <c r="H7" s="6"/>
      <c r="I7" s="14"/>
      <c r="J7" s="6"/>
      <c r="K7" s="5"/>
    </row>
    <row r="8" spans="1:12" ht="18" customHeight="1" x14ac:dyDescent="0.2">
      <c r="A8" s="80" t="s">
        <v>34</v>
      </c>
      <c r="B8" s="80"/>
      <c r="C8" s="80"/>
      <c r="D8" s="80"/>
      <c r="E8" s="81"/>
      <c r="F8" s="82"/>
      <c r="G8" s="61" t="s">
        <v>24</v>
      </c>
      <c r="H8" s="6"/>
      <c r="I8" s="14"/>
      <c r="J8" s="6"/>
      <c r="K8" s="5"/>
    </row>
    <row r="9" spans="1:12" ht="18" customHeight="1" thickBot="1" x14ac:dyDescent="0.25">
      <c r="A9" s="1"/>
      <c r="B9" s="4"/>
      <c r="C9" s="4"/>
      <c r="D9" s="4"/>
      <c r="E9" s="4"/>
      <c r="F9" s="4"/>
      <c r="G9" s="14"/>
      <c r="H9" s="6"/>
      <c r="I9" s="14"/>
      <c r="J9" s="6"/>
      <c r="K9" s="5"/>
    </row>
    <row r="10" spans="1:12" ht="23.5" thickBot="1" x14ac:dyDescent="0.25">
      <c r="A10" s="15" t="s">
        <v>3</v>
      </c>
      <c r="B10" s="16" t="s">
        <v>14</v>
      </c>
      <c r="C10" s="17" t="s">
        <v>4</v>
      </c>
      <c r="D10" s="42" t="s">
        <v>30</v>
      </c>
      <c r="E10" s="43" t="s">
        <v>27</v>
      </c>
      <c r="F10" s="44" t="s">
        <v>28</v>
      </c>
      <c r="G10" s="15" t="s">
        <v>3</v>
      </c>
      <c r="H10" s="45" t="s">
        <v>26</v>
      </c>
      <c r="I10" s="42" t="s">
        <v>4</v>
      </c>
      <c r="J10" s="42" t="s">
        <v>22</v>
      </c>
      <c r="K10" s="43" t="s">
        <v>27</v>
      </c>
      <c r="L10" s="44" t="s">
        <v>28</v>
      </c>
    </row>
    <row r="11" spans="1:12" ht="18" customHeight="1" x14ac:dyDescent="0.2">
      <c r="A11" s="92" t="s">
        <v>0</v>
      </c>
      <c r="B11" s="22">
        <v>1</v>
      </c>
      <c r="C11" s="23" t="s">
        <v>15</v>
      </c>
      <c r="D11" s="27"/>
      <c r="E11" s="30"/>
      <c r="F11" s="33"/>
      <c r="G11" s="95" t="s">
        <v>11</v>
      </c>
      <c r="H11" s="25"/>
      <c r="I11" s="36"/>
      <c r="J11" s="37"/>
      <c r="K11" s="39"/>
      <c r="L11" s="41"/>
    </row>
    <row r="12" spans="1:12" ht="18" customHeight="1" x14ac:dyDescent="0.2">
      <c r="A12" s="93"/>
      <c r="B12" s="18">
        <v>2</v>
      </c>
      <c r="C12" s="19" t="s">
        <v>16</v>
      </c>
      <c r="D12" s="28"/>
      <c r="E12" s="31"/>
      <c r="F12" s="34"/>
      <c r="G12" s="96"/>
      <c r="H12" s="26"/>
      <c r="I12" s="38"/>
      <c r="J12" s="28"/>
      <c r="K12" s="40"/>
      <c r="L12" s="34"/>
    </row>
    <row r="13" spans="1:12" ht="18" customHeight="1" x14ac:dyDescent="0.2">
      <c r="A13" s="93"/>
      <c r="B13" s="18">
        <v>3</v>
      </c>
      <c r="C13" s="19" t="s">
        <v>17</v>
      </c>
      <c r="D13" s="28"/>
      <c r="E13" s="31"/>
      <c r="F13" s="34"/>
      <c r="G13" s="96"/>
      <c r="H13" s="26"/>
      <c r="I13" s="38"/>
      <c r="J13" s="28"/>
      <c r="K13" s="40"/>
      <c r="L13" s="34"/>
    </row>
    <row r="14" spans="1:12" ht="18" customHeight="1" x14ac:dyDescent="0.2">
      <c r="A14" s="93"/>
      <c r="B14" s="18">
        <v>4</v>
      </c>
      <c r="C14" s="19" t="s">
        <v>15</v>
      </c>
      <c r="D14" s="28"/>
      <c r="E14" s="31"/>
      <c r="F14" s="34"/>
      <c r="G14" s="96"/>
      <c r="H14" s="26"/>
      <c r="I14" s="38"/>
      <c r="J14" s="28"/>
      <c r="K14" s="40"/>
      <c r="L14" s="34"/>
    </row>
    <row r="15" spans="1:12" ht="18" customHeight="1" x14ac:dyDescent="0.2">
      <c r="A15" s="93"/>
      <c r="B15" s="18">
        <v>5</v>
      </c>
      <c r="C15" s="19" t="s">
        <v>17</v>
      </c>
      <c r="D15" s="28"/>
      <c r="E15" s="31"/>
      <c r="F15" s="34"/>
      <c r="G15" s="96"/>
      <c r="H15" s="26"/>
      <c r="I15" s="38"/>
      <c r="J15" s="28"/>
      <c r="K15" s="40"/>
      <c r="L15" s="34"/>
    </row>
    <row r="16" spans="1:12" ht="18" customHeight="1" x14ac:dyDescent="0.2">
      <c r="A16" s="93"/>
      <c r="B16" s="18">
        <v>6</v>
      </c>
      <c r="C16" s="19" t="s">
        <v>15</v>
      </c>
      <c r="D16" s="28"/>
      <c r="E16" s="31"/>
      <c r="F16" s="34"/>
      <c r="G16" s="96"/>
      <c r="H16" s="26"/>
      <c r="I16" s="38"/>
      <c r="J16" s="28"/>
      <c r="K16" s="40"/>
      <c r="L16" s="34"/>
    </row>
    <row r="17" spans="1:12" ht="18" customHeight="1" x14ac:dyDescent="0.2">
      <c r="A17" s="93"/>
      <c r="B17" s="18">
        <v>7</v>
      </c>
      <c r="C17" s="19" t="s">
        <v>15</v>
      </c>
      <c r="D17" s="28"/>
      <c r="E17" s="31"/>
      <c r="F17" s="34"/>
      <c r="G17" s="96"/>
      <c r="H17" s="26"/>
      <c r="I17" s="38"/>
      <c r="J17" s="28"/>
      <c r="K17" s="40"/>
      <c r="L17" s="34"/>
    </row>
    <row r="18" spans="1:12" ht="18" customHeight="1" x14ac:dyDescent="0.2">
      <c r="A18" s="93"/>
      <c r="B18" s="18">
        <v>8</v>
      </c>
      <c r="C18" s="19" t="s">
        <v>17</v>
      </c>
      <c r="D18" s="28"/>
      <c r="E18" s="31"/>
      <c r="F18" s="34"/>
      <c r="G18" s="96"/>
      <c r="H18" s="26"/>
      <c r="I18" s="38"/>
      <c r="J18" s="28"/>
      <c r="K18" s="39"/>
      <c r="L18" s="41"/>
    </row>
    <row r="19" spans="1:12" ht="18" customHeight="1" x14ac:dyDescent="0.2">
      <c r="A19" s="93"/>
      <c r="B19" s="18">
        <v>9</v>
      </c>
      <c r="C19" s="19" t="s">
        <v>18</v>
      </c>
      <c r="D19" s="28"/>
      <c r="E19" s="31"/>
      <c r="F19" s="34"/>
      <c r="G19" s="96"/>
      <c r="H19" s="26"/>
      <c r="I19" s="38"/>
      <c r="J19" s="28"/>
      <c r="K19" s="40"/>
      <c r="L19" s="34"/>
    </row>
    <row r="20" spans="1:12" ht="18" customHeight="1" x14ac:dyDescent="0.2">
      <c r="A20" s="93"/>
      <c r="B20" s="18">
        <v>10</v>
      </c>
      <c r="C20" s="19" t="s">
        <v>15</v>
      </c>
      <c r="D20" s="28"/>
      <c r="E20" s="31"/>
      <c r="F20" s="34"/>
      <c r="G20" s="96"/>
      <c r="H20" s="26"/>
      <c r="I20" s="38"/>
      <c r="J20" s="28"/>
      <c r="K20" s="40"/>
      <c r="L20" s="34"/>
    </row>
    <row r="21" spans="1:12" ht="18" customHeight="1" x14ac:dyDescent="0.2">
      <c r="A21" s="93"/>
      <c r="B21" s="18">
        <v>11</v>
      </c>
      <c r="C21" s="19" t="s">
        <v>16</v>
      </c>
      <c r="D21" s="28"/>
      <c r="E21" s="31"/>
      <c r="F21" s="34"/>
      <c r="G21" s="96"/>
      <c r="H21" s="26"/>
      <c r="I21" s="38"/>
      <c r="J21" s="28"/>
      <c r="K21" s="40"/>
      <c r="L21" s="34"/>
    </row>
    <row r="22" spans="1:12" ht="18" customHeight="1" x14ac:dyDescent="0.2">
      <c r="A22" s="93"/>
      <c r="B22" s="18">
        <v>12</v>
      </c>
      <c r="C22" s="19" t="s">
        <v>17</v>
      </c>
      <c r="D22" s="28"/>
      <c r="E22" s="31"/>
      <c r="F22" s="34"/>
      <c r="G22" s="96"/>
      <c r="H22" s="26"/>
      <c r="I22" s="38"/>
      <c r="J22" s="28"/>
      <c r="K22" s="40"/>
      <c r="L22" s="34"/>
    </row>
    <row r="23" spans="1:12" ht="18" customHeight="1" x14ac:dyDescent="0.2">
      <c r="A23" s="93"/>
      <c r="B23" s="18">
        <v>13</v>
      </c>
      <c r="C23" s="19" t="s">
        <v>15</v>
      </c>
      <c r="D23" s="28"/>
      <c r="E23" s="31"/>
      <c r="F23" s="34"/>
      <c r="G23" s="96"/>
      <c r="H23" s="26"/>
      <c r="I23" s="38"/>
      <c r="J23" s="28"/>
      <c r="K23" s="40"/>
      <c r="L23" s="34"/>
    </row>
    <row r="24" spans="1:12" ht="18" customHeight="1" x14ac:dyDescent="0.2">
      <c r="A24" s="93"/>
      <c r="B24" s="18">
        <v>14</v>
      </c>
      <c r="C24" s="19" t="s">
        <v>15</v>
      </c>
      <c r="D24" s="28"/>
      <c r="E24" s="31"/>
      <c r="F24" s="34"/>
      <c r="G24" s="96"/>
      <c r="H24" s="26"/>
      <c r="I24" s="38"/>
      <c r="J24" s="28"/>
      <c r="K24" s="40"/>
      <c r="L24" s="34"/>
    </row>
    <row r="25" spans="1:12" ht="18" customHeight="1" x14ac:dyDescent="0.2">
      <c r="A25" s="93"/>
      <c r="B25" s="18">
        <v>15</v>
      </c>
      <c r="C25" s="19" t="s">
        <v>16</v>
      </c>
      <c r="D25" s="28"/>
      <c r="E25" s="31"/>
      <c r="F25" s="34"/>
      <c r="G25" s="96"/>
      <c r="H25" s="26"/>
      <c r="I25" s="38"/>
      <c r="J25" s="28"/>
      <c r="K25" s="40"/>
      <c r="L25" s="34"/>
    </row>
    <row r="26" spans="1:12" ht="18" customHeight="1" x14ac:dyDescent="0.2">
      <c r="A26" s="93"/>
      <c r="B26" s="18">
        <v>16</v>
      </c>
      <c r="C26" s="19" t="s">
        <v>5</v>
      </c>
      <c r="D26" s="28"/>
      <c r="E26" s="31"/>
      <c r="F26" s="34"/>
      <c r="G26" s="96"/>
      <c r="H26" s="26"/>
      <c r="I26" s="38"/>
      <c r="J26" s="28"/>
      <c r="K26" s="40"/>
      <c r="L26" s="34"/>
    </row>
    <row r="27" spans="1:12" ht="18" customHeight="1" x14ac:dyDescent="0.2">
      <c r="A27" s="93"/>
      <c r="B27" s="18">
        <v>17</v>
      </c>
      <c r="C27" s="19" t="s">
        <v>15</v>
      </c>
      <c r="D27" s="28"/>
      <c r="E27" s="31"/>
      <c r="F27" s="34"/>
      <c r="G27" s="96"/>
      <c r="H27" s="26"/>
      <c r="I27" s="38"/>
      <c r="J27" s="28"/>
      <c r="K27" s="40"/>
      <c r="L27" s="34"/>
    </row>
    <row r="28" spans="1:12" ht="18" customHeight="1" x14ac:dyDescent="0.2">
      <c r="A28" s="93"/>
      <c r="B28" s="18">
        <v>18</v>
      </c>
      <c r="C28" s="19" t="s">
        <v>15</v>
      </c>
      <c r="D28" s="28"/>
      <c r="E28" s="31"/>
      <c r="F28" s="34"/>
      <c r="G28" s="96"/>
      <c r="H28" s="26"/>
      <c r="I28" s="38"/>
      <c r="J28" s="28"/>
      <c r="K28" s="40"/>
      <c r="L28" s="34"/>
    </row>
    <row r="29" spans="1:12" ht="18" customHeight="1" x14ac:dyDescent="0.2">
      <c r="A29" s="93"/>
      <c r="B29" s="18">
        <v>19</v>
      </c>
      <c r="C29" s="19" t="s">
        <v>15</v>
      </c>
      <c r="D29" s="28"/>
      <c r="E29" s="31"/>
      <c r="F29" s="34"/>
      <c r="G29" s="96"/>
      <c r="H29" s="26"/>
      <c r="I29" s="38"/>
      <c r="J29" s="28"/>
      <c r="K29" s="40"/>
      <c r="L29" s="34"/>
    </row>
    <row r="30" spans="1:12" ht="18" customHeight="1" x14ac:dyDescent="0.2">
      <c r="A30" s="93"/>
      <c r="B30" s="18">
        <v>20</v>
      </c>
      <c r="C30" s="19" t="s">
        <v>15</v>
      </c>
      <c r="D30" s="28"/>
      <c r="E30" s="31"/>
      <c r="F30" s="34"/>
      <c r="G30" s="96"/>
      <c r="H30" s="26"/>
      <c r="I30" s="38"/>
      <c r="J30" s="28"/>
      <c r="K30" s="40"/>
      <c r="L30" s="34"/>
    </row>
    <row r="31" spans="1:12" ht="18" customHeight="1" x14ac:dyDescent="0.2">
      <c r="A31" s="93"/>
      <c r="B31" s="18">
        <v>21</v>
      </c>
      <c r="C31" s="19" t="s">
        <v>15</v>
      </c>
      <c r="D31" s="28"/>
      <c r="E31" s="31"/>
      <c r="F31" s="34"/>
      <c r="G31" s="96"/>
      <c r="H31" s="26"/>
      <c r="I31" s="38"/>
      <c r="J31" s="28"/>
      <c r="K31" s="40"/>
      <c r="L31" s="34"/>
    </row>
    <row r="32" spans="1:12" ht="18" customHeight="1" x14ac:dyDescent="0.2">
      <c r="A32" s="93"/>
      <c r="B32" s="18">
        <v>22</v>
      </c>
      <c r="C32" s="19" t="s">
        <v>15</v>
      </c>
      <c r="D32" s="28"/>
      <c r="E32" s="31"/>
      <c r="F32" s="34"/>
      <c r="G32" s="96"/>
      <c r="H32" s="26"/>
      <c r="I32" s="38"/>
      <c r="J32" s="28"/>
      <c r="K32" s="40"/>
      <c r="L32" s="34"/>
    </row>
    <row r="33" spans="1:12" ht="18" customHeight="1" x14ac:dyDescent="0.2">
      <c r="A33" s="93"/>
      <c r="B33" s="18">
        <v>23</v>
      </c>
      <c r="C33" s="19" t="s">
        <v>15</v>
      </c>
      <c r="D33" s="28"/>
      <c r="E33" s="31"/>
      <c r="F33" s="34"/>
      <c r="G33" s="96"/>
      <c r="H33" s="26"/>
      <c r="I33" s="38"/>
      <c r="J33" s="28"/>
      <c r="K33" s="40"/>
      <c r="L33" s="34"/>
    </row>
    <row r="34" spans="1:12" ht="18" customHeight="1" x14ac:dyDescent="0.2">
      <c r="A34" s="93"/>
      <c r="B34" s="18">
        <v>24</v>
      </c>
      <c r="C34" s="19" t="s">
        <v>15</v>
      </c>
      <c r="D34" s="28"/>
      <c r="E34" s="31"/>
      <c r="F34" s="34"/>
      <c r="G34" s="96"/>
      <c r="H34" s="26"/>
      <c r="I34" s="38"/>
      <c r="J34" s="28"/>
      <c r="K34" s="40"/>
      <c r="L34" s="34"/>
    </row>
    <row r="35" spans="1:12" ht="18" customHeight="1" x14ac:dyDescent="0.2">
      <c r="A35" s="93"/>
      <c r="B35" s="18">
        <v>25</v>
      </c>
      <c r="C35" s="19" t="s">
        <v>5</v>
      </c>
      <c r="D35" s="28"/>
      <c r="E35" s="31"/>
      <c r="F35" s="34"/>
      <c r="G35" s="96"/>
      <c r="H35" s="26"/>
      <c r="I35" s="38"/>
      <c r="J35" s="28"/>
      <c r="K35" s="40"/>
      <c r="L35" s="34"/>
    </row>
    <row r="36" spans="1:12" ht="18" customHeight="1" x14ac:dyDescent="0.2">
      <c r="A36" s="93"/>
      <c r="B36" s="18">
        <v>26</v>
      </c>
      <c r="C36" s="19" t="s">
        <v>5</v>
      </c>
      <c r="D36" s="28"/>
      <c r="E36" s="31"/>
      <c r="F36" s="34"/>
      <c r="G36" s="96"/>
      <c r="H36" s="26"/>
      <c r="I36" s="38"/>
      <c r="J36" s="28"/>
      <c r="K36" s="40"/>
      <c r="L36" s="34"/>
    </row>
    <row r="37" spans="1:12" ht="18" customHeight="1" x14ac:dyDescent="0.2">
      <c r="A37" s="93"/>
      <c r="B37" s="18">
        <v>27</v>
      </c>
      <c r="C37" s="19" t="s">
        <v>5</v>
      </c>
      <c r="D37" s="28"/>
      <c r="E37" s="31"/>
      <c r="F37" s="34"/>
      <c r="G37" s="96"/>
      <c r="H37" s="26"/>
      <c r="I37" s="38"/>
      <c r="J37" s="28"/>
      <c r="K37" s="40"/>
      <c r="L37" s="34"/>
    </row>
    <row r="38" spans="1:12" ht="18" customHeight="1" x14ac:dyDescent="0.2">
      <c r="A38" s="93"/>
      <c r="B38" s="18">
        <v>28</v>
      </c>
      <c r="C38" s="19" t="s">
        <v>5</v>
      </c>
      <c r="D38" s="28"/>
      <c r="E38" s="31"/>
      <c r="F38" s="34"/>
      <c r="G38" s="96"/>
      <c r="H38" s="26"/>
      <c r="I38" s="38"/>
      <c r="J38" s="28"/>
      <c r="K38" s="40"/>
      <c r="L38" s="34"/>
    </row>
    <row r="39" spans="1:12" ht="18" customHeight="1" x14ac:dyDescent="0.2">
      <c r="A39" s="93"/>
      <c r="B39" s="18">
        <v>29</v>
      </c>
      <c r="C39" s="19" t="s">
        <v>5</v>
      </c>
      <c r="D39" s="28"/>
      <c r="E39" s="31"/>
      <c r="F39" s="34"/>
      <c r="G39" s="96"/>
      <c r="H39" s="26"/>
      <c r="I39" s="38"/>
      <c r="J39" s="28"/>
      <c r="K39" s="40"/>
      <c r="L39" s="34"/>
    </row>
    <row r="40" spans="1:12" ht="18" customHeight="1" x14ac:dyDescent="0.2">
      <c r="A40" s="93"/>
      <c r="B40" s="18">
        <v>30</v>
      </c>
      <c r="C40" s="19" t="s">
        <v>5</v>
      </c>
      <c r="D40" s="28"/>
      <c r="E40" s="31"/>
      <c r="F40" s="34"/>
      <c r="G40" s="96"/>
      <c r="H40" s="26"/>
      <c r="I40" s="38"/>
      <c r="J40" s="28"/>
      <c r="K40" s="40"/>
      <c r="L40" s="34"/>
    </row>
    <row r="41" spans="1:12" ht="18" customHeight="1" x14ac:dyDescent="0.2">
      <c r="A41" s="93"/>
      <c r="B41" s="18">
        <v>31</v>
      </c>
      <c r="C41" s="19" t="s">
        <v>5</v>
      </c>
      <c r="D41" s="28"/>
      <c r="E41" s="31"/>
      <c r="F41" s="34"/>
      <c r="G41" s="96"/>
      <c r="H41" s="26"/>
      <c r="I41" s="38"/>
      <c r="J41" s="28"/>
      <c r="K41" s="40"/>
      <c r="L41" s="34"/>
    </row>
    <row r="42" spans="1:12" ht="18" customHeight="1" x14ac:dyDescent="0.2">
      <c r="A42" s="93"/>
      <c r="B42" s="18">
        <v>32</v>
      </c>
      <c r="C42" s="19" t="s">
        <v>5</v>
      </c>
      <c r="D42" s="28"/>
      <c r="E42" s="31"/>
      <c r="F42" s="34"/>
      <c r="G42" s="96"/>
      <c r="H42" s="26"/>
      <c r="I42" s="38"/>
      <c r="J42" s="28"/>
      <c r="K42" s="40"/>
      <c r="L42" s="34"/>
    </row>
    <row r="43" spans="1:12" ht="18" customHeight="1" x14ac:dyDescent="0.2">
      <c r="A43" s="93"/>
      <c r="B43" s="18">
        <v>33</v>
      </c>
      <c r="C43" s="19" t="s">
        <v>5</v>
      </c>
      <c r="D43" s="28"/>
      <c r="E43" s="31"/>
      <c r="F43" s="34"/>
      <c r="G43" s="96"/>
      <c r="H43" s="26"/>
      <c r="I43" s="38"/>
      <c r="J43" s="28"/>
      <c r="K43" s="40"/>
      <c r="L43" s="34"/>
    </row>
    <row r="44" spans="1:12" ht="18" customHeight="1" x14ac:dyDescent="0.2">
      <c r="A44" s="93"/>
      <c r="B44" s="18">
        <v>34</v>
      </c>
      <c r="C44" s="19" t="s">
        <v>15</v>
      </c>
      <c r="D44" s="28"/>
      <c r="E44" s="31"/>
      <c r="F44" s="34"/>
      <c r="G44" s="96"/>
      <c r="H44" s="26"/>
      <c r="I44" s="38"/>
      <c r="J44" s="28"/>
      <c r="K44" s="40"/>
      <c r="L44" s="34"/>
    </row>
    <row r="45" spans="1:12" ht="18" customHeight="1" thickBot="1" x14ac:dyDescent="0.25">
      <c r="A45" s="93"/>
      <c r="B45" s="20">
        <v>35</v>
      </c>
      <c r="C45" s="21" t="s">
        <v>17</v>
      </c>
      <c r="D45" s="29"/>
      <c r="E45" s="32"/>
      <c r="F45" s="35"/>
      <c r="G45" s="96"/>
      <c r="H45" s="26"/>
      <c r="I45" s="38"/>
      <c r="J45" s="28"/>
      <c r="K45" s="40"/>
      <c r="L45" s="34"/>
    </row>
    <row r="46" spans="1:12" ht="18" customHeight="1" thickTop="1" x14ac:dyDescent="0.2">
      <c r="A46" s="94"/>
      <c r="B46" s="89" t="s">
        <v>1</v>
      </c>
      <c r="C46" s="90"/>
      <c r="D46" s="90"/>
      <c r="E46" s="91"/>
      <c r="F46" s="77">
        <f>SUM(F11:F45)</f>
        <v>0</v>
      </c>
      <c r="G46" s="97"/>
      <c r="H46" s="89" t="s">
        <v>1</v>
      </c>
      <c r="I46" s="90"/>
      <c r="J46" s="90"/>
      <c r="K46" s="91"/>
      <c r="L46" s="77">
        <f>SUM(L11:L45)</f>
        <v>0</v>
      </c>
    </row>
    <row r="47" spans="1:12" ht="18" customHeight="1" thickBot="1" x14ac:dyDescent="0.25">
      <c r="A47" s="84" t="s">
        <v>23</v>
      </c>
      <c r="B47" s="85"/>
      <c r="C47" s="85"/>
      <c r="D47" s="85"/>
      <c r="E47" s="85"/>
      <c r="F47" s="78" t="str">
        <f>IF(EXACT(F46,L46),"○","×")</f>
        <v>○</v>
      </c>
      <c r="G47" s="86" t="s">
        <v>36</v>
      </c>
      <c r="H47" s="87"/>
      <c r="I47" s="87"/>
      <c r="J47" s="87"/>
      <c r="K47" s="88"/>
      <c r="L47" s="79" t="str">
        <f>IF(E8=0,"○",IF(EXACT(E8,L46),"○","×"))</f>
        <v>○</v>
      </c>
    </row>
  </sheetData>
  <sheetProtection algorithmName="SHA-512" hashValue="B1hIFXsHty/76iUFjtBMVbATbsJ1yxNY5NT3AIMESqn43HWYvdkhIHSQr6ZNV6phcGBlNjutKWhBFo61N4rpOA==" saltValue="n0+es8+bWR8cpJ9Hom7p5g==" spinCount="100000" sheet="1" objects="1" scenarios="1"/>
  <mergeCells count="15">
    <mergeCell ref="A1:C1"/>
    <mergeCell ref="A2:L2"/>
    <mergeCell ref="A3:L3"/>
    <mergeCell ref="A5:D5"/>
    <mergeCell ref="E6:J6"/>
    <mergeCell ref="E5:J5"/>
    <mergeCell ref="A8:D8"/>
    <mergeCell ref="E8:F8"/>
    <mergeCell ref="A6:D6"/>
    <mergeCell ref="A47:E47"/>
    <mergeCell ref="G47:K47"/>
    <mergeCell ref="H46:K46"/>
    <mergeCell ref="A11:A46"/>
    <mergeCell ref="G11:G46"/>
    <mergeCell ref="B46:E46"/>
  </mergeCells>
  <phoneticPr fontId="2"/>
  <conditionalFormatting sqref="E5:E6 E8:F8">
    <cfRule type="containsBlanks" dxfId="10" priority="16">
      <formula>LEN(TRIM(E5))=0</formula>
    </cfRule>
  </conditionalFormatting>
  <conditionalFormatting sqref="D11:F25 D27:F34 D44:F45">
    <cfRule type="containsBlanks" dxfId="9" priority="17">
      <formula>LEN(TRIM(D11))=0</formula>
    </cfRule>
  </conditionalFormatting>
  <conditionalFormatting sqref="I11:L25 I27:L34 I44:L45">
    <cfRule type="containsBlanks" dxfId="8" priority="18">
      <formula>LEN(TRIM(I11))=0</formula>
    </cfRule>
  </conditionalFormatting>
  <conditionalFormatting sqref="D26:F26">
    <cfRule type="containsBlanks" dxfId="7" priority="6">
      <formula>LEN(TRIM(D26))=0</formula>
    </cfRule>
  </conditionalFormatting>
  <conditionalFormatting sqref="I26:L26">
    <cfRule type="containsBlanks" dxfId="6" priority="7">
      <formula>LEN(TRIM(I26))=0</formula>
    </cfRule>
  </conditionalFormatting>
  <conditionalFormatting sqref="D36:F43">
    <cfRule type="containsBlanks" dxfId="5" priority="4">
      <formula>LEN(TRIM(D36))=0</formula>
    </cfRule>
  </conditionalFormatting>
  <conditionalFormatting sqref="I36:L43">
    <cfRule type="containsBlanks" dxfId="4" priority="5">
      <formula>LEN(TRIM(I36))=0</formula>
    </cfRule>
  </conditionalFormatting>
  <conditionalFormatting sqref="D35:F35">
    <cfRule type="containsBlanks" dxfId="3" priority="2">
      <formula>LEN(TRIM(D35))=0</formula>
    </cfRule>
  </conditionalFormatting>
  <conditionalFormatting sqref="I35:L35">
    <cfRule type="containsBlanks" dxfId="2" priority="3">
      <formula>LEN(TRIM(I35))=0</formula>
    </cfRule>
  </conditionalFormatting>
  <conditionalFormatting sqref="H11:H45">
    <cfRule type="containsBlanks" dxfId="1" priority="1">
      <formula>LEN(TRIM(H11))=0</formula>
    </cfRule>
  </conditionalFormatting>
  <pageMargins left="0.70866141732283472" right="0.15748031496062992" top="0.35433070866141736" bottom="0.35433070866141736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9"/>
  <sheetViews>
    <sheetView view="pageBreakPreview" zoomScaleNormal="100" zoomScaleSheetLayoutView="100" workbookViewId="0">
      <selection activeCell="I3" sqref="I3"/>
    </sheetView>
  </sheetViews>
  <sheetFormatPr defaultRowHeight="13" x14ac:dyDescent="0.2"/>
  <cols>
    <col min="1" max="1" width="3.7265625" customWidth="1"/>
    <col min="2" max="2" width="5.81640625" style="1" customWidth="1"/>
    <col min="3" max="3" width="14.7265625" customWidth="1"/>
    <col min="4" max="4" width="21.6328125" style="1" customWidth="1"/>
    <col min="5" max="5" width="7.7265625" style="1" customWidth="1"/>
    <col min="6" max="6" width="10.26953125" style="3" customWidth="1"/>
    <col min="7" max="7" width="9.7265625" style="2" customWidth="1"/>
    <col min="8" max="8" width="9.08984375" style="3" customWidth="1"/>
    <col min="9" max="9" width="7.6328125" style="2" customWidth="1"/>
    <col min="10" max="10" width="5" customWidth="1"/>
    <col min="11" max="11" width="2.90625" customWidth="1"/>
  </cols>
  <sheetData>
    <row r="1" spans="1:10" s="7" customFormat="1" ht="27" customHeight="1" x14ac:dyDescent="0.2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7.5" customHeight="1" x14ac:dyDescent="0.2"/>
    <row r="3" spans="1:10" ht="13.5" customHeight="1" x14ac:dyDescent="0.2">
      <c r="B3"/>
      <c r="D3"/>
      <c r="E3" s="24"/>
      <c r="F3" s="14"/>
      <c r="G3" s="105" t="s">
        <v>34</v>
      </c>
      <c r="H3" s="106"/>
      <c r="I3" s="62" t="str">
        <f>IF(更新灯集計表!E8="","",更新灯集計表!E8)</f>
        <v/>
      </c>
      <c r="J3" s="8" t="s">
        <v>24</v>
      </c>
    </row>
    <row r="4" spans="1:10" ht="13.5" customHeight="1" thickBot="1" x14ac:dyDescent="0.25">
      <c r="B4"/>
      <c r="D4"/>
      <c r="E4" s="24"/>
      <c r="F4" s="14"/>
      <c r="G4" s="6"/>
      <c r="H4" s="14"/>
      <c r="I4" s="6"/>
      <c r="J4" s="5"/>
    </row>
    <row r="5" spans="1:10" ht="13.5" customHeight="1" thickTop="1" thickBot="1" x14ac:dyDescent="0.25">
      <c r="A5" s="4"/>
      <c r="B5" s="5"/>
      <c r="C5" s="5"/>
      <c r="D5" s="4"/>
      <c r="E5" s="4"/>
      <c r="F5" s="14"/>
      <c r="G5" s="107" t="s">
        <v>12</v>
      </c>
      <c r="H5" s="108"/>
      <c r="I5" s="112">
        <v>4380</v>
      </c>
      <c r="J5" s="113"/>
    </row>
    <row r="6" spans="1:10" ht="40" customHeight="1" thickTop="1" x14ac:dyDescent="0.2">
      <c r="A6" s="9" t="s">
        <v>3</v>
      </c>
      <c r="B6" s="58" t="s">
        <v>7</v>
      </c>
      <c r="C6" s="46" t="s">
        <v>4</v>
      </c>
      <c r="D6" s="46" t="s">
        <v>29</v>
      </c>
      <c r="E6" s="47" t="s">
        <v>27</v>
      </c>
      <c r="F6" s="48" t="s">
        <v>37</v>
      </c>
      <c r="G6" s="49" t="s">
        <v>8</v>
      </c>
      <c r="H6" s="49" t="s">
        <v>9</v>
      </c>
      <c r="I6" s="114" t="s">
        <v>20</v>
      </c>
      <c r="J6" s="115"/>
    </row>
    <row r="7" spans="1:10" ht="13.5" customHeight="1" x14ac:dyDescent="0.2">
      <c r="A7" s="109" t="s">
        <v>10</v>
      </c>
      <c r="B7" s="10">
        <v>1</v>
      </c>
      <c r="C7" s="12" t="s">
        <v>5</v>
      </c>
      <c r="D7" s="63" t="str">
        <f>IF(更新灯集計表!D11="","",更新灯集計表!D11)</f>
        <v/>
      </c>
      <c r="E7" s="64">
        <f>更新灯集計表!E11</f>
        <v>0</v>
      </c>
      <c r="F7" s="65">
        <f>更新灯集計表!F11</f>
        <v>0</v>
      </c>
      <c r="G7" s="66">
        <f t="shared" ref="G7:G41" si="0">ROUND(E7*F7,1)</f>
        <v>0</v>
      </c>
      <c r="H7" s="67">
        <f t="shared" ref="H7:H41" si="1">$I$5</f>
        <v>4380</v>
      </c>
      <c r="I7" s="102">
        <f>G7*H7/1000</f>
        <v>0</v>
      </c>
      <c r="J7" s="103"/>
    </row>
    <row r="8" spans="1:10" ht="13.5" customHeight="1" x14ac:dyDescent="0.2">
      <c r="A8" s="110"/>
      <c r="B8" s="10">
        <v>2</v>
      </c>
      <c r="C8" s="12" t="s">
        <v>5</v>
      </c>
      <c r="D8" s="63" t="str">
        <f>IF(更新灯集計表!D12="","",更新灯集計表!D12)</f>
        <v/>
      </c>
      <c r="E8" s="64">
        <f>更新灯集計表!E12</f>
        <v>0</v>
      </c>
      <c r="F8" s="65">
        <f>更新灯集計表!F12</f>
        <v>0</v>
      </c>
      <c r="G8" s="66">
        <f t="shared" si="0"/>
        <v>0</v>
      </c>
      <c r="H8" s="67">
        <f t="shared" si="1"/>
        <v>4380</v>
      </c>
      <c r="I8" s="102">
        <f>G8*H8/1000</f>
        <v>0</v>
      </c>
      <c r="J8" s="103"/>
    </row>
    <row r="9" spans="1:10" ht="13.5" customHeight="1" x14ac:dyDescent="0.2">
      <c r="A9" s="110"/>
      <c r="B9" s="10">
        <v>3</v>
      </c>
      <c r="C9" s="12" t="s">
        <v>5</v>
      </c>
      <c r="D9" s="63" t="str">
        <f>IF(更新灯集計表!D13="","",更新灯集計表!D13)</f>
        <v/>
      </c>
      <c r="E9" s="64">
        <f>更新灯集計表!E13</f>
        <v>0</v>
      </c>
      <c r="F9" s="65">
        <f>更新灯集計表!F13</f>
        <v>0</v>
      </c>
      <c r="G9" s="66">
        <f t="shared" si="0"/>
        <v>0</v>
      </c>
      <c r="H9" s="67">
        <f t="shared" si="1"/>
        <v>4380</v>
      </c>
      <c r="I9" s="102">
        <f>G9*H9/1000</f>
        <v>0</v>
      </c>
      <c r="J9" s="103"/>
    </row>
    <row r="10" spans="1:10" ht="13.5" customHeight="1" x14ac:dyDescent="0.2">
      <c r="A10" s="110"/>
      <c r="B10" s="10">
        <v>4</v>
      </c>
      <c r="C10" s="12" t="s">
        <v>5</v>
      </c>
      <c r="D10" s="63" t="str">
        <f>IF(更新灯集計表!D14="","",更新灯集計表!D14)</f>
        <v/>
      </c>
      <c r="E10" s="64">
        <f>更新灯集計表!E14</f>
        <v>0</v>
      </c>
      <c r="F10" s="65">
        <f>更新灯集計表!F14</f>
        <v>0</v>
      </c>
      <c r="G10" s="66">
        <f t="shared" si="0"/>
        <v>0</v>
      </c>
      <c r="H10" s="67">
        <f t="shared" si="1"/>
        <v>4380</v>
      </c>
      <c r="I10" s="102">
        <f t="shared" ref="I10:I41" si="2">G10*H10/1000</f>
        <v>0</v>
      </c>
      <c r="J10" s="103"/>
    </row>
    <row r="11" spans="1:10" ht="13.5" customHeight="1" x14ac:dyDescent="0.2">
      <c r="A11" s="110"/>
      <c r="B11" s="10">
        <v>5</v>
      </c>
      <c r="C11" s="12" t="s">
        <v>5</v>
      </c>
      <c r="D11" s="63" t="str">
        <f>IF(更新灯集計表!D15="","",更新灯集計表!D15)</f>
        <v/>
      </c>
      <c r="E11" s="64">
        <f>更新灯集計表!E15</f>
        <v>0</v>
      </c>
      <c r="F11" s="65">
        <f>更新灯集計表!F15</f>
        <v>0</v>
      </c>
      <c r="G11" s="66">
        <f t="shared" si="0"/>
        <v>0</v>
      </c>
      <c r="H11" s="67">
        <f t="shared" si="1"/>
        <v>4380</v>
      </c>
      <c r="I11" s="102">
        <f t="shared" si="2"/>
        <v>0</v>
      </c>
      <c r="J11" s="103"/>
    </row>
    <row r="12" spans="1:10" x14ac:dyDescent="0.2">
      <c r="A12" s="110"/>
      <c r="B12" s="10">
        <v>6</v>
      </c>
      <c r="C12" s="12" t="s">
        <v>5</v>
      </c>
      <c r="D12" s="63" t="str">
        <f>IF(更新灯集計表!D16="","",更新灯集計表!D16)</f>
        <v/>
      </c>
      <c r="E12" s="64">
        <f>更新灯集計表!E16</f>
        <v>0</v>
      </c>
      <c r="F12" s="65">
        <f>更新灯集計表!F16</f>
        <v>0</v>
      </c>
      <c r="G12" s="66">
        <f t="shared" si="0"/>
        <v>0</v>
      </c>
      <c r="H12" s="67">
        <f t="shared" si="1"/>
        <v>4380</v>
      </c>
      <c r="I12" s="102">
        <f t="shared" si="2"/>
        <v>0</v>
      </c>
      <c r="J12" s="103"/>
    </row>
    <row r="13" spans="1:10" x14ac:dyDescent="0.2">
      <c r="A13" s="110"/>
      <c r="B13" s="10">
        <v>7</v>
      </c>
      <c r="C13" s="12" t="s">
        <v>5</v>
      </c>
      <c r="D13" s="63" t="str">
        <f>IF(更新灯集計表!D17="","",更新灯集計表!D17)</f>
        <v/>
      </c>
      <c r="E13" s="64">
        <f>更新灯集計表!E17</f>
        <v>0</v>
      </c>
      <c r="F13" s="65">
        <f>更新灯集計表!F17</f>
        <v>0</v>
      </c>
      <c r="G13" s="66">
        <f t="shared" si="0"/>
        <v>0</v>
      </c>
      <c r="H13" s="67">
        <f t="shared" si="1"/>
        <v>4380</v>
      </c>
      <c r="I13" s="102">
        <f t="shared" si="2"/>
        <v>0</v>
      </c>
      <c r="J13" s="103"/>
    </row>
    <row r="14" spans="1:10" x14ac:dyDescent="0.2">
      <c r="A14" s="110"/>
      <c r="B14" s="10">
        <v>8</v>
      </c>
      <c r="C14" s="12" t="s">
        <v>5</v>
      </c>
      <c r="D14" s="63" t="str">
        <f>IF(更新灯集計表!D18="","",更新灯集計表!D18)</f>
        <v/>
      </c>
      <c r="E14" s="64">
        <f>更新灯集計表!E18</f>
        <v>0</v>
      </c>
      <c r="F14" s="65">
        <f>更新灯集計表!F18</f>
        <v>0</v>
      </c>
      <c r="G14" s="66">
        <f t="shared" si="0"/>
        <v>0</v>
      </c>
      <c r="H14" s="67">
        <f t="shared" si="1"/>
        <v>4380</v>
      </c>
      <c r="I14" s="102">
        <f t="shared" si="2"/>
        <v>0</v>
      </c>
      <c r="J14" s="103"/>
    </row>
    <row r="15" spans="1:10" x14ac:dyDescent="0.2">
      <c r="A15" s="110"/>
      <c r="B15" s="10">
        <v>9</v>
      </c>
      <c r="C15" s="12" t="s">
        <v>5</v>
      </c>
      <c r="D15" s="63" t="str">
        <f>IF(更新灯集計表!D19="","",更新灯集計表!D19)</f>
        <v/>
      </c>
      <c r="E15" s="64">
        <f>更新灯集計表!E19</f>
        <v>0</v>
      </c>
      <c r="F15" s="65">
        <f>更新灯集計表!F19</f>
        <v>0</v>
      </c>
      <c r="G15" s="66">
        <f t="shared" si="0"/>
        <v>0</v>
      </c>
      <c r="H15" s="67">
        <f t="shared" si="1"/>
        <v>4380</v>
      </c>
      <c r="I15" s="102">
        <f t="shared" si="2"/>
        <v>0</v>
      </c>
      <c r="J15" s="103"/>
    </row>
    <row r="16" spans="1:10" x14ac:dyDescent="0.2">
      <c r="A16" s="110"/>
      <c r="B16" s="10">
        <v>10</v>
      </c>
      <c r="C16" s="12" t="s">
        <v>5</v>
      </c>
      <c r="D16" s="63" t="str">
        <f>IF(更新灯集計表!D20="","",更新灯集計表!D20)</f>
        <v/>
      </c>
      <c r="E16" s="64">
        <f>更新灯集計表!E20</f>
        <v>0</v>
      </c>
      <c r="F16" s="65">
        <f>更新灯集計表!F20</f>
        <v>0</v>
      </c>
      <c r="G16" s="66">
        <f t="shared" si="0"/>
        <v>0</v>
      </c>
      <c r="H16" s="67">
        <f t="shared" si="1"/>
        <v>4380</v>
      </c>
      <c r="I16" s="102">
        <f t="shared" si="2"/>
        <v>0</v>
      </c>
      <c r="J16" s="103"/>
    </row>
    <row r="17" spans="1:10" x14ac:dyDescent="0.2">
      <c r="A17" s="110"/>
      <c r="B17" s="10">
        <v>11</v>
      </c>
      <c r="C17" s="12" t="s">
        <v>5</v>
      </c>
      <c r="D17" s="63" t="str">
        <f>IF(更新灯集計表!D21="","",更新灯集計表!D21)</f>
        <v/>
      </c>
      <c r="E17" s="64">
        <f>更新灯集計表!E21</f>
        <v>0</v>
      </c>
      <c r="F17" s="65">
        <f>更新灯集計表!F21</f>
        <v>0</v>
      </c>
      <c r="G17" s="66">
        <f t="shared" si="0"/>
        <v>0</v>
      </c>
      <c r="H17" s="67">
        <f t="shared" si="1"/>
        <v>4380</v>
      </c>
      <c r="I17" s="102">
        <f t="shared" si="2"/>
        <v>0</v>
      </c>
      <c r="J17" s="103"/>
    </row>
    <row r="18" spans="1:10" x14ac:dyDescent="0.2">
      <c r="A18" s="110"/>
      <c r="B18" s="10">
        <v>12</v>
      </c>
      <c r="C18" s="12" t="s">
        <v>5</v>
      </c>
      <c r="D18" s="63" t="str">
        <f>IF(更新灯集計表!D22="","",更新灯集計表!D22)</f>
        <v/>
      </c>
      <c r="E18" s="64">
        <f>更新灯集計表!E22</f>
        <v>0</v>
      </c>
      <c r="F18" s="65">
        <f>更新灯集計表!F22</f>
        <v>0</v>
      </c>
      <c r="G18" s="66">
        <f t="shared" si="0"/>
        <v>0</v>
      </c>
      <c r="H18" s="67">
        <f t="shared" si="1"/>
        <v>4380</v>
      </c>
      <c r="I18" s="102">
        <f t="shared" si="2"/>
        <v>0</v>
      </c>
      <c r="J18" s="103"/>
    </row>
    <row r="19" spans="1:10" x14ac:dyDescent="0.2">
      <c r="A19" s="110"/>
      <c r="B19" s="10">
        <v>13</v>
      </c>
      <c r="C19" s="12" t="s">
        <v>5</v>
      </c>
      <c r="D19" s="63" t="str">
        <f>IF(更新灯集計表!D23="","",更新灯集計表!D23)</f>
        <v/>
      </c>
      <c r="E19" s="64">
        <f>更新灯集計表!E23</f>
        <v>0</v>
      </c>
      <c r="F19" s="65">
        <f>更新灯集計表!F23</f>
        <v>0</v>
      </c>
      <c r="G19" s="66">
        <f t="shared" si="0"/>
        <v>0</v>
      </c>
      <c r="H19" s="67">
        <f t="shared" si="1"/>
        <v>4380</v>
      </c>
      <c r="I19" s="102">
        <f t="shared" si="2"/>
        <v>0</v>
      </c>
      <c r="J19" s="103"/>
    </row>
    <row r="20" spans="1:10" x14ac:dyDescent="0.2">
      <c r="A20" s="110"/>
      <c r="B20" s="10">
        <v>14</v>
      </c>
      <c r="C20" s="12" t="s">
        <v>5</v>
      </c>
      <c r="D20" s="63" t="str">
        <f>IF(更新灯集計表!D24="","",更新灯集計表!D24)</f>
        <v/>
      </c>
      <c r="E20" s="64">
        <f>更新灯集計表!E24</f>
        <v>0</v>
      </c>
      <c r="F20" s="65">
        <f>更新灯集計表!F24</f>
        <v>0</v>
      </c>
      <c r="G20" s="66">
        <f t="shared" si="0"/>
        <v>0</v>
      </c>
      <c r="H20" s="67">
        <f t="shared" si="1"/>
        <v>4380</v>
      </c>
      <c r="I20" s="102">
        <f t="shared" si="2"/>
        <v>0</v>
      </c>
      <c r="J20" s="103"/>
    </row>
    <row r="21" spans="1:10" x14ac:dyDescent="0.2">
      <c r="A21" s="110"/>
      <c r="B21" s="10">
        <v>15</v>
      </c>
      <c r="C21" s="12" t="s">
        <v>5</v>
      </c>
      <c r="D21" s="63" t="str">
        <f>IF(更新灯集計表!D25="","",更新灯集計表!D25)</f>
        <v/>
      </c>
      <c r="E21" s="64">
        <f>更新灯集計表!E25</f>
        <v>0</v>
      </c>
      <c r="F21" s="65">
        <f>更新灯集計表!F25</f>
        <v>0</v>
      </c>
      <c r="G21" s="66">
        <f t="shared" si="0"/>
        <v>0</v>
      </c>
      <c r="H21" s="67">
        <f t="shared" si="1"/>
        <v>4380</v>
      </c>
      <c r="I21" s="102">
        <f t="shared" si="2"/>
        <v>0</v>
      </c>
      <c r="J21" s="103"/>
    </row>
    <row r="22" spans="1:10" x14ac:dyDescent="0.2">
      <c r="A22" s="110"/>
      <c r="B22" s="10">
        <v>16</v>
      </c>
      <c r="C22" s="12" t="s">
        <v>5</v>
      </c>
      <c r="D22" s="63" t="str">
        <f>IF(更新灯集計表!D26="","",更新灯集計表!D26)</f>
        <v/>
      </c>
      <c r="E22" s="64">
        <f>更新灯集計表!E26</f>
        <v>0</v>
      </c>
      <c r="F22" s="65">
        <f>更新灯集計表!F26</f>
        <v>0</v>
      </c>
      <c r="G22" s="66">
        <f t="shared" si="0"/>
        <v>0</v>
      </c>
      <c r="H22" s="67">
        <f t="shared" si="1"/>
        <v>4380</v>
      </c>
      <c r="I22" s="102">
        <f t="shared" si="2"/>
        <v>0</v>
      </c>
      <c r="J22" s="103"/>
    </row>
    <row r="23" spans="1:10" x14ac:dyDescent="0.2">
      <c r="A23" s="110"/>
      <c r="B23" s="10">
        <v>17</v>
      </c>
      <c r="C23" s="12" t="s">
        <v>5</v>
      </c>
      <c r="D23" s="63" t="str">
        <f>IF(更新灯集計表!D27="","",更新灯集計表!D27)</f>
        <v/>
      </c>
      <c r="E23" s="64">
        <f>更新灯集計表!E27</f>
        <v>0</v>
      </c>
      <c r="F23" s="65">
        <f>更新灯集計表!F27</f>
        <v>0</v>
      </c>
      <c r="G23" s="66">
        <f t="shared" si="0"/>
        <v>0</v>
      </c>
      <c r="H23" s="67">
        <f t="shared" si="1"/>
        <v>4380</v>
      </c>
      <c r="I23" s="102">
        <f t="shared" si="2"/>
        <v>0</v>
      </c>
      <c r="J23" s="103"/>
    </row>
    <row r="24" spans="1:10" x14ac:dyDescent="0.2">
      <c r="A24" s="110"/>
      <c r="B24" s="10">
        <v>18</v>
      </c>
      <c r="C24" s="12" t="s">
        <v>5</v>
      </c>
      <c r="D24" s="63" t="str">
        <f>IF(更新灯集計表!D28="","",更新灯集計表!D28)</f>
        <v/>
      </c>
      <c r="E24" s="64">
        <f>更新灯集計表!E28</f>
        <v>0</v>
      </c>
      <c r="F24" s="65">
        <f>更新灯集計表!F28</f>
        <v>0</v>
      </c>
      <c r="G24" s="66">
        <f t="shared" si="0"/>
        <v>0</v>
      </c>
      <c r="H24" s="67">
        <f t="shared" si="1"/>
        <v>4380</v>
      </c>
      <c r="I24" s="102">
        <f t="shared" si="2"/>
        <v>0</v>
      </c>
      <c r="J24" s="103"/>
    </row>
    <row r="25" spans="1:10" x14ac:dyDescent="0.2">
      <c r="A25" s="110"/>
      <c r="B25" s="10">
        <v>19</v>
      </c>
      <c r="C25" s="12" t="s">
        <v>5</v>
      </c>
      <c r="D25" s="63" t="str">
        <f>IF(更新灯集計表!D29="","",更新灯集計表!D29)</f>
        <v/>
      </c>
      <c r="E25" s="64">
        <f>更新灯集計表!E29</f>
        <v>0</v>
      </c>
      <c r="F25" s="65">
        <f>更新灯集計表!F29</f>
        <v>0</v>
      </c>
      <c r="G25" s="66">
        <f t="shared" si="0"/>
        <v>0</v>
      </c>
      <c r="H25" s="67">
        <f t="shared" si="1"/>
        <v>4380</v>
      </c>
      <c r="I25" s="102">
        <f t="shared" si="2"/>
        <v>0</v>
      </c>
      <c r="J25" s="103"/>
    </row>
    <row r="26" spans="1:10" x14ac:dyDescent="0.2">
      <c r="A26" s="110"/>
      <c r="B26" s="10">
        <v>20</v>
      </c>
      <c r="C26" s="12" t="s">
        <v>5</v>
      </c>
      <c r="D26" s="63" t="str">
        <f>IF(更新灯集計表!D30="","",更新灯集計表!D30)</f>
        <v/>
      </c>
      <c r="E26" s="64">
        <f>更新灯集計表!E30</f>
        <v>0</v>
      </c>
      <c r="F26" s="65">
        <f>更新灯集計表!F30</f>
        <v>0</v>
      </c>
      <c r="G26" s="66">
        <f t="shared" si="0"/>
        <v>0</v>
      </c>
      <c r="H26" s="67">
        <f t="shared" si="1"/>
        <v>4380</v>
      </c>
      <c r="I26" s="102">
        <f t="shared" si="2"/>
        <v>0</v>
      </c>
      <c r="J26" s="103"/>
    </row>
    <row r="27" spans="1:10" x14ac:dyDescent="0.2">
      <c r="A27" s="110"/>
      <c r="B27" s="10">
        <v>21</v>
      </c>
      <c r="C27" s="12" t="s">
        <v>5</v>
      </c>
      <c r="D27" s="63" t="str">
        <f>IF(更新灯集計表!D31="","",更新灯集計表!D31)</f>
        <v/>
      </c>
      <c r="E27" s="64">
        <f>更新灯集計表!E31</f>
        <v>0</v>
      </c>
      <c r="F27" s="65">
        <f>更新灯集計表!F31</f>
        <v>0</v>
      </c>
      <c r="G27" s="66">
        <f t="shared" si="0"/>
        <v>0</v>
      </c>
      <c r="H27" s="67">
        <f t="shared" si="1"/>
        <v>4380</v>
      </c>
      <c r="I27" s="102">
        <f t="shared" si="2"/>
        <v>0</v>
      </c>
      <c r="J27" s="103"/>
    </row>
    <row r="28" spans="1:10" x14ac:dyDescent="0.2">
      <c r="A28" s="110"/>
      <c r="B28" s="10">
        <v>22</v>
      </c>
      <c r="C28" s="12" t="s">
        <v>5</v>
      </c>
      <c r="D28" s="63" t="str">
        <f>IF(更新灯集計表!D32="","",更新灯集計表!D32)</f>
        <v/>
      </c>
      <c r="E28" s="64">
        <f>更新灯集計表!E32</f>
        <v>0</v>
      </c>
      <c r="F28" s="65">
        <f>更新灯集計表!F32</f>
        <v>0</v>
      </c>
      <c r="G28" s="66">
        <f t="shared" si="0"/>
        <v>0</v>
      </c>
      <c r="H28" s="67">
        <f t="shared" si="1"/>
        <v>4380</v>
      </c>
      <c r="I28" s="102">
        <f t="shared" si="2"/>
        <v>0</v>
      </c>
      <c r="J28" s="103"/>
    </row>
    <row r="29" spans="1:10" x14ac:dyDescent="0.2">
      <c r="A29" s="110"/>
      <c r="B29" s="10">
        <v>23</v>
      </c>
      <c r="C29" s="12" t="s">
        <v>5</v>
      </c>
      <c r="D29" s="63" t="str">
        <f>IF(更新灯集計表!D33="","",更新灯集計表!D33)</f>
        <v/>
      </c>
      <c r="E29" s="64">
        <f>更新灯集計表!E33</f>
        <v>0</v>
      </c>
      <c r="F29" s="65">
        <f>更新灯集計表!F33</f>
        <v>0</v>
      </c>
      <c r="G29" s="66">
        <f t="shared" si="0"/>
        <v>0</v>
      </c>
      <c r="H29" s="67">
        <f t="shared" si="1"/>
        <v>4380</v>
      </c>
      <c r="I29" s="102">
        <f t="shared" si="2"/>
        <v>0</v>
      </c>
      <c r="J29" s="103"/>
    </row>
    <row r="30" spans="1:10" x14ac:dyDescent="0.2">
      <c r="A30" s="110"/>
      <c r="B30" s="10">
        <v>24</v>
      </c>
      <c r="C30" s="12" t="s">
        <v>5</v>
      </c>
      <c r="D30" s="63" t="str">
        <f>IF(更新灯集計表!D34="","",更新灯集計表!D34)</f>
        <v/>
      </c>
      <c r="E30" s="64">
        <f>更新灯集計表!E34</f>
        <v>0</v>
      </c>
      <c r="F30" s="65">
        <f>更新灯集計表!F34</f>
        <v>0</v>
      </c>
      <c r="G30" s="66">
        <f t="shared" si="0"/>
        <v>0</v>
      </c>
      <c r="H30" s="67">
        <f t="shared" si="1"/>
        <v>4380</v>
      </c>
      <c r="I30" s="102">
        <f t="shared" si="2"/>
        <v>0</v>
      </c>
      <c r="J30" s="103"/>
    </row>
    <row r="31" spans="1:10" x14ac:dyDescent="0.2">
      <c r="A31" s="110"/>
      <c r="B31" s="10">
        <v>25</v>
      </c>
      <c r="C31" s="12" t="s">
        <v>5</v>
      </c>
      <c r="D31" s="63" t="str">
        <f>IF(更新灯集計表!D35="","",更新灯集計表!D35)</f>
        <v/>
      </c>
      <c r="E31" s="64">
        <f>更新灯集計表!E35</f>
        <v>0</v>
      </c>
      <c r="F31" s="65">
        <f>更新灯集計表!F35</f>
        <v>0</v>
      </c>
      <c r="G31" s="66">
        <f t="shared" ref="G31:G40" si="3">ROUND(E31*F31,1)</f>
        <v>0</v>
      </c>
      <c r="H31" s="67">
        <f t="shared" si="1"/>
        <v>4380</v>
      </c>
      <c r="I31" s="102">
        <f t="shared" ref="I31:I40" si="4">G31*H31/1000</f>
        <v>0</v>
      </c>
      <c r="J31" s="103"/>
    </row>
    <row r="32" spans="1:10" x14ac:dyDescent="0.2">
      <c r="A32" s="110"/>
      <c r="B32" s="10">
        <v>26</v>
      </c>
      <c r="C32" s="12" t="s">
        <v>5</v>
      </c>
      <c r="D32" s="63" t="str">
        <f>IF(更新灯集計表!D36="","",更新灯集計表!D36)</f>
        <v/>
      </c>
      <c r="E32" s="64">
        <f>更新灯集計表!E36</f>
        <v>0</v>
      </c>
      <c r="F32" s="65">
        <f>更新灯集計表!F36</f>
        <v>0</v>
      </c>
      <c r="G32" s="66">
        <f t="shared" si="3"/>
        <v>0</v>
      </c>
      <c r="H32" s="67">
        <f t="shared" si="1"/>
        <v>4380</v>
      </c>
      <c r="I32" s="102">
        <f t="shared" si="4"/>
        <v>0</v>
      </c>
      <c r="J32" s="103"/>
    </row>
    <row r="33" spans="1:10" x14ac:dyDescent="0.2">
      <c r="A33" s="110"/>
      <c r="B33" s="10">
        <v>27</v>
      </c>
      <c r="C33" s="12" t="s">
        <v>5</v>
      </c>
      <c r="D33" s="63" t="str">
        <f>IF(更新灯集計表!D37="","",更新灯集計表!D37)</f>
        <v/>
      </c>
      <c r="E33" s="64">
        <f>更新灯集計表!E37</f>
        <v>0</v>
      </c>
      <c r="F33" s="65">
        <f>更新灯集計表!F37</f>
        <v>0</v>
      </c>
      <c r="G33" s="66">
        <f t="shared" si="3"/>
        <v>0</v>
      </c>
      <c r="H33" s="67">
        <f t="shared" si="1"/>
        <v>4380</v>
      </c>
      <c r="I33" s="102">
        <f t="shared" si="4"/>
        <v>0</v>
      </c>
      <c r="J33" s="103"/>
    </row>
    <row r="34" spans="1:10" x14ac:dyDescent="0.2">
      <c r="A34" s="110"/>
      <c r="B34" s="10">
        <v>28</v>
      </c>
      <c r="C34" s="12" t="s">
        <v>5</v>
      </c>
      <c r="D34" s="63" t="str">
        <f>IF(更新灯集計表!D38="","",更新灯集計表!D38)</f>
        <v/>
      </c>
      <c r="E34" s="64">
        <f>更新灯集計表!E38</f>
        <v>0</v>
      </c>
      <c r="F34" s="65">
        <f>更新灯集計表!F38</f>
        <v>0</v>
      </c>
      <c r="G34" s="66">
        <f t="shared" si="3"/>
        <v>0</v>
      </c>
      <c r="H34" s="67">
        <f t="shared" si="1"/>
        <v>4380</v>
      </c>
      <c r="I34" s="102">
        <f t="shared" si="4"/>
        <v>0</v>
      </c>
      <c r="J34" s="103"/>
    </row>
    <row r="35" spans="1:10" x14ac:dyDescent="0.2">
      <c r="A35" s="110"/>
      <c r="B35" s="10">
        <v>29</v>
      </c>
      <c r="C35" s="12" t="s">
        <v>5</v>
      </c>
      <c r="D35" s="63" t="str">
        <f>IF(更新灯集計表!D39="","",更新灯集計表!D39)</f>
        <v/>
      </c>
      <c r="E35" s="64">
        <f>更新灯集計表!E39</f>
        <v>0</v>
      </c>
      <c r="F35" s="65">
        <f>更新灯集計表!F39</f>
        <v>0</v>
      </c>
      <c r="G35" s="66">
        <f t="shared" si="3"/>
        <v>0</v>
      </c>
      <c r="H35" s="67">
        <f t="shared" si="1"/>
        <v>4380</v>
      </c>
      <c r="I35" s="102">
        <f t="shared" si="4"/>
        <v>0</v>
      </c>
      <c r="J35" s="103"/>
    </row>
    <row r="36" spans="1:10" x14ac:dyDescent="0.2">
      <c r="A36" s="110"/>
      <c r="B36" s="10">
        <v>30</v>
      </c>
      <c r="C36" s="12" t="s">
        <v>5</v>
      </c>
      <c r="D36" s="63" t="str">
        <f>IF(更新灯集計表!D40="","",更新灯集計表!D40)</f>
        <v/>
      </c>
      <c r="E36" s="64">
        <f>更新灯集計表!E40</f>
        <v>0</v>
      </c>
      <c r="F36" s="65">
        <f>更新灯集計表!F40</f>
        <v>0</v>
      </c>
      <c r="G36" s="66">
        <f t="shared" si="3"/>
        <v>0</v>
      </c>
      <c r="H36" s="67">
        <f t="shared" si="1"/>
        <v>4380</v>
      </c>
      <c r="I36" s="102">
        <f t="shared" si="4"/>
        <v>0</v>
      </c>
      <c r="J36" s="103"/>
    </row>
    <row r="37" spans="1:10" x14ac:dyDescent="0.2">
      <c r="A37" s="110"/>
      <c r="B37" s="10">
        <v>31</v>
      </c>
      <c r="C37" s="12" t="s">
        <v>5</v>
      </c>
      <c r="D37" s="63" t="str">
        <f>IF(更新灯集計表!D41="","",更新灯集計表!D41)</f>
        <v/>
      </c>
      <c r="E37" s="64">
        <f>更新灯集計表!E41</f>
        <v>0</v>
      </c>
      <c r="F37" s="65">
        <f>更新灯集計表!F41</f>
        <v>0</v>
      </c>
      <c r="G37" s="66">
        <f t="shared" si="3"/>
        <v>0</v>
      </c>
      <c r="H37" s="67">
        <f t="shared" si="1"/>
        <v>4380</v>
      </c>
      <c r="I37" s="102">
        <f t="shared" si="4"/>
        <v>0</v>
      </c>
      <c r="J37" s="103"/>
    </row>
    <row r="38" spans="1:10" x14ac:dyDescent="0.2">
      <c r="A38" s="110"/>
      <c r="B38" s="10">
        <v>32</v>
      </c>
      <c r="C38" s="12" t="s">
        <v>5</v>
      </c>
      <c r="D38" s="63" t="str">
        <f>IF(更新灯集計表!D42="","",更新灯集計表!D42)</f>
        <v/>
      </c>
      <c r="E38" s="64">
        <f>更新灯集計表!E42</f>
        <v>0</v>
      </c>
      <c r="F38" s="65">
        <f>更新灯集計表!F42</f>
        <v>0</v>
      </c>
      <c r="G38" s="66">
        <f t="shared" si="3"/>
        <v>0</v>
      </c>
      <c r="H38" s="67">
        <f t="shared" si="1"/>
        <v>4380</v>
      </c>
      <c r="I38" s="102">
        <f t="shared" si="4"/>
        <v>0</v>
      </c>
      <c r="J38" s="103"/>
    </row>
    <row r="39" spans="1:10" x14ac:dyDescent="0.2">
      <c r="A39" s="110"/>
      <c r="B39" s="10">
        <v>33</v>
      </c>
      <c r="C39" s="12" t="s">
        <v>5</v>
      </c>
      <c r="D39" s="63" t="str">
        <f>IF(更新灯集計表!D43="","",更新灯集計表!D43)</f>
        <v/>
      </c>
      <c r="E39" s="64">
        <f>更新灯集計表!E43</f>
        <v>0</v>
      </c>
      <c r="F39" s="65">
        <f>更新灯集計表!F43</f>
        <v>0</v>
      </c>
      <c r="G39" s="66">
        <f t="shared" si="3"/>
        <v>0</v>
      </c>
      <c r="H39" s="67">
        <f t="shared" si="1"/>
        <v>4380</v>
      </c>
      <c r="I39" s="102">
        <f t="shared" si="4"/>
        <v>0</v>
      </c>
      <c r="J39" s="103"/>
    </row>
    <row r="40" spans="1:10" x14ac:dyDescent="0.2">
      <c r="A40" s="110"/>
      <c r="B40" s="10">
        <v>34</v>
      </c>
      <c r="C40" s="12" t="s">
        <v>5</v>
      </c>
      <c r="D40" s="63" t="str">
        <f>IF(更新灯集計表!D44="","",更新灯集計表!D44)</f>
        <v/>
      </c>
      <c r="E40" s="64">
        <f>更新灯集計表!E44</f>
        <v>0</v>
      </c>
      <c r="F40" s="65">
        <f>更新灯集計表!F44</f>
        <v>0</v>
      </c>
      <c r="G40" s="66">
        <f t="shared" si="3"/>
        <v>0</v>
      </c>
      <c r="H40" s="67">
        <f t="shared" si="1"/>
        <v>4380</v>
      </c>
      <c r="I40" s="102">
        <f t="shared" si="4"/>
        <v>0</v>
      </c>
      <c r="J40" s="103"/>
    </row>
    <row r="41" spans="1:10" ht="13.5" thickBot="1" x14ac:dyDescent="0.25">
      <c r="A41" s="111"/>
      <c r="B41" s="11">
        <v>35</v>
      </c>
      <c r="C41" s="13" t="s">
        <v>5</v>
      </c>
      <c r="D41" s="63" t="str">
        <f>IF(更新灯集計表!D45="","",更新灯集計表!D45)</f>
        <v/>
      </c>
      <c r="E41" s="64">
        <f>更新灯集計表!E45</f>
        <v>0</v>
      </c>
      <c r="F41" s="65">
        <f>更新灯集計表!F45</f>
        <v>0</v>
      </c>
      <c r="G41" s="66">
        <f t="shared" si="0"/>
        <v>0</v>
      </c>
      <c r="H41" s="67">
        <f t="shared" si="1"/>
        <v>4380</v>
      </c>
      <c r="I41" s="102">
        <f t="shared" si="2"/>
        <v>0</v>
      </c>
      <c r="J41" s="103"/>
    </row>
    <row r="42" spans="1:10" ht="26.25" customHeight="1" thickTop="1" thickBot="1" x14ac:dyDescent="0.25">
      <c r="A42" s="50"/>
      <c r="B42" s="122"/>
      <c r="C42" s="123"/>
      <c r="D42" s="51"/>
      <c r="E42" s="52" t="s">
        <v>6</v>
      </c>
      <c r="F42" s="68">
        <f>SUM(F7:F41)</f>
        <v>0</v>
      </c>
      <c r="G42" s="53"/>
      <c r="H42" s="54"/>
      <c r="I42" s="126">
        <f>SUM(I7:I41)</f>
        <v>0</v>
      </c>
      <c r="J42" s="127"/>
    </row>
    <row r="43" spans="1:10" s="1" customFormat="1" ht="13" customHeight="1" x14ac:dyDescent="0.2">
      <c r="A43" s="128" t="s">
        <v>19</v>
      </c>
      <c r="B43" s="69" t="str">
        <f>IF(更新灯集計表!H11="","",更新灯集計表!H11)</f>
        <v/>
      </c>
      <c r="C43" s="70" t="str">
        <f>IF(更新灯集計表!I11="","",更新灯集計表!I11)</f>
        <v/>
      </c>
      <c r="D43" s="70" t="str">
        <f>IF(更新灯集計表!J11="","",更新灯集計表!J11)</f>
        <v/>
      </c>
      <c r="E43" s="71">
        <f>更新灯集計表!K11</f>
        <v>0</v>
      </c>
      <c r="F43" s="72">
        <f>更新灯集計表!L11</f>
        <v>0</v>
      </c>
      <c r="G43" s="73">
        <f t="shared" ref="G43:G77" si="5">ROUND(E43*F43,1)</f>
        <v>0</v>
      </c>
      <c r="H43" s="72">
        <f t="shared" ref="H43:H77" si="6">$I$5</f>
        <v>4380</v>
      </c>
      <c r="I43" s="118">
        <f>G43*H43/1000</f>
        <v>0</v>
      </c>
      <c r="J43" s="119"/>
    </row>
    <row r="44" spans="1:10" x14ac:dyDescent="0.2">
      <c r="A44" s="110"/>
      <c r="B44" s="63" t="str">
        <f>IF(更新灯集計表!H12="","",更新灯集計表!H12)</f>
        <v/>
      </c>
      <c r="C44" s="63" t="str">
        <f>IF(更新灯集計表!I12="","",更新灯集計表!I12)</f>
        <v/>
      </c>
      <c r="D44" s="63" t="str">
        <f>IF(更新灯集計表!J12="","",更新灯集計表!J12)</f>
        <v/>
      </c>
      <c r="E44" s="71">
        <f>更新灯集計表!K12</f>
        <v>0</v>
      </c>
      <c r="F44" s="72">
        <f>更新灯集計表!L12</f>
        <v>0</v>
      </c>
      <c r="G44" s="66">
        <f t="shared" si="5"/>
        <v>0</v>
      </c>
      <c r="H44" s="67">
        <f t="shared" si="6"/>
        <v>4380</v>
      </c>
      <c r="I44" s="102">
        <f>G44*H44/1000</f>
        <v>0</v>
      </c>
      <c r="J44" s="103"/>
    </row>
    <row r="45" spans="1:10" x14ac:dyDescent="0.2">
      <c r="A45" s="110"/>
      <c r="B45" s="63" t="str">
        <f>IF(更新灯集計表!H13="","",更新灯集計表!H13)</f>
        <v/>
      </c>
      <c r="C45" s="63" t="str">
        <f>IF(更新灯集計表!I13="","",更新灯集計表!I13)</f>
        <v/>
      </c>
      <c r="D45" s="63" t="str">
        <f>IF(更新灯集計表!J13="","",更新灯集計表!J13)</f>
        <v/>
      </c>
      <c r="E45" s="71">
        <f>更新灯集計表!K13</f>
        <v>0</v>
      </c>
      <c r="F45" s="72">
        <f>更新灯集計表!L13</f>
        <v>0</v>
      </c>
      <c r="G45" s="66">
        <f t="shared" si="5"/>
        <v>0</v>
      </c>
      <c r="H45" s="67">
        <f t="shared" si="6"/>
        <v>4380</v>
      </c>
      <c r="I45" s="102">
        <f>G45*H45/1000</f>
        <v>0</v>
      </c>
      <c r="J45" s="103"/>
    </row>
    <row r="46" spans="1:10" x14ac:dyDescent="0.2">
      <c r="A46" s="110"/>
      <c r="B46" s="63" t="str">
        <f>IF(更新灯集計表!H14="","",更新灯集計表!H14)</f>
        <v/>
      </c>
      <c r="C46" s="63" t="str">
        <f>IF(更新灯集計表!I14="","",更新灯集計表!I14)</f>
        <v/>
      </c>
      <c r="D46" s="63" t="str">
        <f>IF(更新灯集計表!J14="","",更新灯集計表!J14)</f>
        <v/>
      </c>
      <c r="E46" s="71">
        <f>更新灯集計表!K14</f>
        <v>0</v>
      </c>
      <c r="F46" s="72">
        <f>更新灯集計表!L14</f>
        <v>0</v>
      </c>
      <c r="G46" s="66">
        <f t="shared" si="5"/>
        <v>0</v>
      </c>
      <c r="H46" s="67">
        <f t="shared" si="6"/>
        <v>4380</v>
      </c>
      <c r="I46" s="102">
        <f t="shared" ref="I46:I77" si="7">G46*H46/1000</f>
        <v>0</v>
      </c>
      <c r="J46" s="103"/>
    </row>
    <row r="47" spans="1:10" x14ac:dyDescent="0.2">
      <c r="A47" s="110"/>
      <c r="B47" s="63" t="str">
        <f>IF(更新灯集計表!H15="","",更新灯集計表!H15)</f>
        <v/>
      </c>
      <c r="C47" s="63" t="str">
        <f>IF(更新灯集計表!I15="","",更新灯集計表!I15)</f>
        <v/>
      </c>
      <c r="D47" s="63" t="str">
        <f>IF(更新灯集計表!J15="","",更新灯集計表!J15)</f>
        <v/>
      </c>
      <c r="E47" s="71">
        <f>更新灯集計表!K15</f>
        <v>0</v>
      </c>
      <c r="F47" s="72">
        <f>更新灯集計表!L15</f>
        <v>0</v>
      </c>
      <c r="G47" s="66">
        <f t="shared" si="5"/>
        <v>0</v>
      </c>
      <c r="H47" s="67">
        <f t="shared" si="6"/>
        <v>4380</v>
      </c>
      <c r="I47" s="102">
        <f t="shared" si="7"/>
        <v>0</v>
      </c>
      <c r="J47" s="103"/>
    </row>
    <row r="48" spans="1:10" x14ac:dyDescent="0.2">
      <c r="A48" s="110"/>
      <c r="B48" s="63" t="str">
        <f>IF(更新灯集計表!H16="","",更新灯集計表!H16)</f>
        <v/>
      </c>
      <c r="C48" s="63" t="str">
        <f>IF(更新灯集計表!I16="","",更新灯集計表!I16)</f>
        <v/>
      </c>
      <c r="D48" s="63" t="str">
        <f>IF(更新灯集計表!J16="","",更新灯集計表!J16)</f>
        <v/>
      </c>
      <c r="E48" s="71">
        <f>更新灯集計表!K16</f>
        <v>0</v>
      </c>
      <c r="F48" s="72">
        <f>更新灯集計表!L16</f>
        <v>0</v>
      </c>
      <c r="G48" s="66">
        <f t="shared" si="5"/>
        <v>0</v>
      </c>
      <c r="H48" s="67">
        <f t="shared" si="6"/>
        <v>4380</v>
      </c>
      <c r="I48" s="102">
        <f t="shared" si="7"/>
        <v>0</v>
      </c>
      <c r="J48" s="103"/>
    </row>
    <row r="49" spans="1:10" x14ac:dyDescent="0.2">
      <c r="A49" s="110"/>
      <c r="B49" s="63" t="str">
        <f>IF(更新灯集計表!H17="","",更新灯集計表!H17)</f>
        <v/>
      </c>
      <c r="C49" s="63" t="str">
        <f>IF(更新灯集計表!I17="","",更新灯集計表!I17)</f>
        <v/>
      </c>
      <c r="D49" s="63" t="str">
        <f>IF(更新灯集計表!J17="","",更新灯集計表!J17)</f>
        <v/>
      </c>
      <c r="E49" s="71">
        <f>更新灯集計表!K17</f>
        <v>0</v>
      </c>
      <c r="F49" s="72">
        <f>更新灯集計表!L17</f>
        <v>0</v>
      </c>
      <c r="G49" s="66">
        <f t="shared" si="5"/>
        <v>0</v>
      </c>
      <c r="H49" s="67">
        <f t="shared" si="6"/>
        <v>4380</v>
      </c>
      <c r="I49" s="102">
        <f t="shared" si="7"/>
        <v>0</v>
      </c>
      <c r="J49" s="103"/>
    </row>
    <row r="50" spans="1:10" x14ac:dyDescent="0.2">
      <c r="A50" s="110"/>
      <c r="B50" s="63" t="str">
        <f>IF(更新灯集計表!H18="","",更新灯集計表!H18)</f>
        <v/>
      </c>
      <c r="C50" s="63" t="str">
        <f>IF(更新灯集計表!I18="","",更新灯集計表!I18)</f>
        <v/>
      </c>
      <c r="D50" s="63" t="str">
        <f>IF(更新灯集計表!J18="","",更新灯集計表!J18)</f>
        <v/>
      </c>
      <c r="E50" s="71">
        <f>更新灯集計表!K18</f>
        <v>0</v>
      </c>
      <c r="F50" s="72">
        <f>更新灯集計表!L18</f>
        <v>0</v>
      </c>
      <c r="G50" s="66">
        <f t="shared" si="5"/>
        <v>0</v>
      </c>
      <c r="H50" s="67">
        <f t="shared" si="6"/>
        <v>4380</v>
      </c>
      <c r="I50" s="102">
        <f t="shared" si="7"/>
        <v>0</v>
      </c>
      <c r="J50" s="103"/>
    </row>
    <row r="51" spans="1:10" x14ac:dyDescent="0.2">
      <c r="A51" s="110"/>
      <c r="B51" s="63" t="str">
        <f>IF(更新灯集計表!H19="","",更新灯集計表!H19)</f>
        <v/>
      </c>
      <c r="C51" s="63" t="str">
        <f>IF(更新灯集計表!I19="","",更新灯集計表!I19)</f>
        <v/>
      </c>
      <c r="D51" s="63" t="str">
        <f>IF(更新灯集計表!J19="","",更新灯集計表!J19)</f>
        <v/>
      </c>
      <c r="E51" s="71">
        <f>更新灯集計表!K19</f>
        <v>0</v>
      </c>
      <c r="F51" s="72">
        <f>更新灯集計表!L19</f>
        <v>0</v>
      </c>
      <c r="G51" s="66">
        <f t="shared" si="5"/>
        <v>0</v>
      </c>
      <c r="H51" s="67">
        <f t="shared" si="6"/>
        <v>4380</v>
      </c>
      <c r="I51" s="102">
        <f t="shared" si="7"/>
        <v>0</v>
      </c>
      <c r="J51" s="103"/>
    </row>
    <row r="52" spans="1:10" x14ac:dyDescent="0.2">
      <c r="A52" s="110"/>
      <c r="B52" s="63" t="str">
        <f>IF(更新灯集計表!H20="","",更新灯集計表!H20)</f>
        <v/>
      </c>
      <c r="C52" s="63" t="str">
        <f>IF(更新灯集計表!I20="","",更新灯集計表!I20)</f>
        <v/>
      </c>
      <c r="D52" s="63" t="str">
        <f>IF(更新灯集計表!J20="","",更新灯集計表!J20)</f>
        <v/>
      </c>
      <c r="E52" s="71">
        <f>更新灯集計表!K20</f>
        <v>0</v>
      </c>
      <c r="F52" s="72">
        <f>更新灯集計表!L20</f>
        <v>0</v>
      </c>
      <c r="G52" s="66">
        <f t="shared" si="5"/>
        <v>0</v>
      </c>
      <c r="H52" s="67">
        <f t="shared" si="6"/>
        <v>4380</v>
      </c>
      <c r="I52" s="102">
        <f t="shared" si="7"/>
        <v>0</v>
      </c>
      <c r="J52" s="103"/>
    </row>
    <row r="53" spans="1:10" x14ac:dyDescent="0.2">
      <c r="A53" s="110"/>
      <c r="B53" s="63" t="str">
        <f>IF(更新灯集計表!H21="","",更新灯集計表!H21)</f>
        <v/>
      </c>
      <c r="C53" s="63" t="str">
        <f>IF(更新灯集計表!I21="","",更新灯集計表!I21)</f>
        <v/>
      </c>
      <c r="D53" s="63" t="str">
        <f>IF(更新灯集計表!J21="","",更新灯集計表!J21)</f>
        <v/>
      </c>
      <c r="E53" s="71">
        <f>更新灯集計表!K21</f>
        <v>0</v>
      </c>
      <c r="F53" s="72">
        <f>更新灯集計表!L21</f>
        <v>0</v>
      </c>
      <c r="G53" s="66">
        <f t="shared" si="5"/>
        <v>0</v>
      </c>
      <c r="H53" s="67">
        <f t="shared" si="6"/>
        <v>4380</v>
      </c>
      <c r="I53" s="102">
        <f t="shared" si="7"/>
        <v>0</v>
      </c>
      <c r="J53" s="103"/>
    </row>
    <row r="54" spans="1:10" x14ac:dyDescent="0.2">
      <c r="A54" s="110"/>
      <c r="B54" s="63" t="str">
        <f>IF(更新灯集計表!H22="","",更新灯集計表!H22)</f>
        <v/>
      </c>
      <c r="C54" s="63" t="str">
        <f>IF(更新灯集計表!I22="","",更新灯集計表!I22)</f>
        <v/>
      </c>
      <c r="D54" s="63" t="str">
        <f>IF(更新灯集計表!J22="","",更新灯集計表!J22)</f>
        <v/>
      </c>
      <c r="E54" s="71">
        <f>更新灯集計表!K22</f>
        <v>0</v>
      </c>
      <c r="F54" s="72">
        <f>更新灯集計表!L22</f>
        <v>0</v>
      </c>
      <c r="G54" s="66">
        <f t="shared" si="5"/>
        <v>0</v>
      </c>
      <c r="H54" s="67">
        <f t="shared" si="6"/>
        <v>4380</v>
      </c>
      <c r="I54" s="102">
        <f t="shared" si="7"/>
        <v>0</v>
      </c>
      <c r="J54" s="103"/>
    </row>
    <row r="55" spans="1:10" x14ac:dyDescent="0.2">
      <c r="A55" s="110"/>
      <c r="B55" s="63" t="str">
        <f>IF(更新灯集計表!H23="","",更新灯集計表!H23)</f>
        <v/>
      </c>
      <c r="C55" s="63" t="str">
        <f>IF(更新灯集計表!I23="","",更新灯集計表!I23)</f>
        <v/>
      </c>
      <c r="D55" s="63" t="str">
        <f>IF(更新灯集計表!J23="","",更新灯集計表!J23)</f>
        <v/>
      </c>
      <c r="E55" s="71">
        <f>更新灯集計表!K23</f>
        <v>0</v>
      </c>
      <c r="F55" s="72">
        <f>更新灯集計表!L23</f>
        <v>0</v>
      </c>
      <c r="G55" s="66">
        <f t="shared" si="5"/>
        <v>0</v>
      </c>
      <c r="H55" s="67">
        <f t="shared" si="6"/>
        <v>4380</v>
      </c>
      <c r="I55" s="102">
        <f t="shared" si="7"/>
        <v>0</v>
      </c>
      <c r="J55" s="103"/>
    </row>
    <row r="56" spans="1:10" x14ac:dyDescent="0.2">
      <c r="A56" s="110"/>
      <c r="B56" s="63" t="str">
        <f>IF(更新灯集計表!H24="","",更新灯集計表!H24)</f>
        <v/>
      </c>
      <c r="C56" s="63" t="str">
        <f>IF(更新灯集計表!I24="","",更新灯集計表!I24)</f>
        <v/>
      </c>
      <c r="D56" s="63" t="str">
        <f>IF(更新灯集計表!J24="","",更新灯集計表!J24)</f>
        <v/>
      </c>
      <c r="E56" s="71">
        <f>更新灯集計表!K24</f>
        <v>0</v>
      </c>
      <c r="F56" s="72">
        <f>更新灯集計表!L24</f>
        <v>0</v>
      </c>
      <c r="G56" s="66">
        <f t="shared" si="5"/>
        <v>0</v>
      </c>
      <c r="H56" s="67">
        <f t="shared" si="6"/>
        <v>4380</v>
      </c>
      <c r="I56" s="102">
        <f t="shared" si="7"/>
        <v>0</v>
      </c>
      <c r="J56" s="103"/>
    </row>
    <row r="57" spans="1:10" x14ac:dyDescent="0.2">
      <c r="A57" s="110"/>
      <c r="B57" s="63" t="str">
        <f>IF(更新灯集計表!H25="","",更新灯集計表!H25)</f>
        <v/>
      </c>
      <c r="C57" s="63" t="str">
        <f>IF(更新灯集計表!I25="","",更新灯集計表!I25)</f>
        <v/>
      </c>
      <c r="D57" s="63" t="str">
        <f>IF(更新灯集計表!J25="","",更新灯集計表!J25)</f>
        <v/>
      </c>
      <c r="E57" s="71">
        <f>更新灯集計表!K25</f>
        <v>0</v>
      </c>
      <c r="F57" s="72">
        <f>更新灯集計表!L25</f>
        <v>0</v>
      </c>
      <c r="G57" s="66">
        <f t="shared" si="5"/>
        <v>0</v>
      </c>
      <c r="H57" s="67">
        <f t="shared" si="6"/>
        <v>4380</v>
      </c>
      <c r="I57" s="102">
        <f t="shared" si="7"/>
        <v>0</v>
      </c>
      <c r="J57" s="103"/>
    </row>
    <row r="58" spans="1:10" x14ac:dyDescent="0.2">
      <c r="A58" s="110"/>
      <c r="B58" s="63" t="str">
        <f>IF(更新灯集計表!H26="","",更新灯集計表!H26)</f>
        <v/>
      </c>
      <c r="C58" s="63" t="str">
        <f>IF(更新灯集計表!I26="","",更新灯集計表!I26)</f>
        <v/>
      </c>
      <c r="D58" s="63" t="str">
        <f>IF(更新灯集計表!J26="","",更新灯集計表!J26)</f>
        <v/>
      </c>
      <c r="E58" s="71">
        <f>更新灯集計表!K26</f>
        <v>0</v>
      </c>
      <c r="F58" s="72">
        <f>更新灯集計表!L26</f>
        <v>0</v>
      </c>
      <c r="G58" s="66">
        <f t="shared" si="5"/>
        <v>0</v>
      </c>
      <c r="H58" s="67">
        <f t="shared" si="6"/>
        <v>4380</v>
      </c>
      <c r="I58" s="102">
        <f t="shared" si="7"/>
        <v>0</v>
      </c>
      <c r="J58" s="103"/>
    </row>
    <row r="59" spans="1:10" x14ac:dyDescent="0.2">
      <c r="A59" s="110"/>
      <c r="B59" s="63" t="str">
        <f>IF(更新灯集計表!H27="","",更新灯集計表!H27)</f>
        <v/>
      </c>
      <c r="C59" s="63" t="str">
        <f>IF(更新灯集計表!I27="","",更新灯集計表!I27)</f>
        <v/>
      </c>
      <c r="D59" s="63" t="str">
        <f>IF(更新灯集計表!J27="","",更新灯集計表!J27)</f>
        <v/>
      </c>
      <c r="E59" s="71">
        <f>更新灯集計表!K27</f>
        <v>0</v>
      </c>
      <c r="F59" s="72">
        <f>更新灯集計表!L27</f>
        <v>0</v>
      </c>
      <c r="G59" s="66">
        <f t="shared" si="5"/>
        <v>0</v>
      </c>
      <c r="H59" s="67">
        <f t="shared" si="6"/>
        <v>4380</v>
      </c>
      <c r="I59" s="102">
        <f t="shared" si="7"/>
        <v>0</v>
      </c>
      <c r="J59" s="103"/>
    </row>
    <row r="60" spans="1:10" x14ac:dyDescent="0.2">
      <c r="A60" s="110"/>
      <c r="B60" s="63" t="str">
        <f>IF(更新灯集計表!H28="","",更新灯集計表!H28)</f>
        <v/>
      </c>
      <c r="C60" s="63" t="str">
        <f>IF(更新灯集計表!I28="","",更新灯集計表!I28)</f>
        <v/>
      </c>
      <c r="D60" s="63" t="str">
        <f>IF(更新灯集計表!J28="","",更新灯集計表!J28)</f>
        <v/>
      </c>
      <c r="E60" s="71">
        <f>更新灯集計表!K28</f>
        <v>0</v>
      </c>
      <c r="F60" s="72">
        <f>更新灯集計表!L28</f>
        <v>0</v>
      </c>
      <c r="G60" s="66">
        <f t="shared" si="5"/>
        <v>0</v>
      </c>
      <c r="H60" s="67">
        <f t="shared" si="6"/>
        <v>4380</v>
      </c>
      <c r="I60" s="102">
        <f t="shared" si="7"/>
        <v>0</v>
      </c>
      <c r="J60" s="103"/>
    </row>
    <row r="61" spans="1:10" x14ac:dyDescent="0.2">
      <c r="A61" s="110"/>
      <c r="B61" s="63" t="str">
        <f>IF(更新灯集計表!H29="","",更新灯集計表!H29)</f>
        <v/>
      </c>
      <c r="C61" s="63" t="str">
        <f>IF(更新灯集計表!I29="","",更新灯集計表!I29)</f>
        <v/>
      </c>
      <c r="D61" s="63" t="str">
        <f>IF(更新灯集計表!J29="","",更新灯集計表!J29)</f>
        <v/>
      </c>
      <c r="E61" s="71">
        <f>更新灯集計表!K29</f>
        <v>0</v>
      </c>
      <c r="F61" s="72">
        <f>更新灯集計表!L29</f>
        <v>0</v>
      </c>
      <c r="G61" s="66">
        <f t="shared" si="5"/>
        <v>0</v>
      </c>
      <c r="H61" s="67">
        <f t="shared" si="6"/>
        <v>4380</v>
      </c>
      <c r="I61" s="102">
        <f t="shared" si="7"/>
        <v>0</v>
      </c>
      <c r="J61" s="103"/>
    </row>
    <row r="62" spans="1:10" x14ac:dyDescent="0.2">
      <c r="A62" s="110"/>
      <c r="B62" s="63" t="str">
        <f>IF(更新灯集計表!H30="","",更新灯集計表!H30)</f>
        <v/>
      </c>
      <c r="C62" s="63" t="str">
        <f>IF(更新灯集計表!I30="","",更新灯集計表!I30)</f>
        <v/>
      </c>
      <c r="D62" s="63" t="str">
        <f>IF(更新灯集計表!J30="","",更新灯集計表!J30)</f>
        <v/>
      </c>
      <c r="E62" s="71">
        <f>更新灯集計表!K30</f>
        <v>0</v>
      </c>
      <c r="F62" s="72">
        <f>更新灯集計表!L30</f>
        <v>0</v>
      </c>
      <c r="G62" s="66">
        <f t="shared" si="5"/>
        <v>0</v>
      </c>
      <c r="H62" s="67">
        <f t="shared" si="6"/>
        <v>4380</v>
      </c>
      <c r="I62" s="102">
        <f t="shared" si="7"/>
        <v>0</v>
      </c>
      <c r="J62" s="103"/>
    </row>
    <row r="63" spans="1:10" x14ac:dyDescent="0.2">
      <c r="A63" s="110"/>
      <c r="B63" s="63" t="str">
        <f>IF(更新灯集計表!H31="","",更新灯集計表!H31)</f>
        <v/>
      </c>
      <c r="C63" s="63" t="str">
        <f>IF(更新灯集計表!I31="","",更新灯集計表!I31)</f>
        <v/>
      </c>
      <c r="D63" s="63" t="str">
        <f>IF(更新灯集計表!J31="","",更新灯集計表!J31)</f>
        <v/>
      </c>
      <c r="E63" s="71">
        <f>更新灯集計表!K31</f>
        <v>0</v>
      </c>
      <c r="F63" s="72">
        <f>更新灯集計表!L31</f>
        <v>0</v>
      </c>
      <c r="G63" s="66">
        <f t="shared" si="5"/>
        <v>0</v>
      </c>
      <c r="H63" s="67">
        <f t="shared" si="6"/>
        <v>4380</v>
      </c>
      <c r="I63" s="102">
        <f t="shared" si="7"/>
        <v>0</v>
      </c>
      <c r="J63" s="103"/>
    </row>
    <row r="64" spans="1:10" x14ac:dyDescent="0.2">
      <c r="A64" s="110"/>
      <c r="B64" s="63" t="str">
        <f>IF(更新灯集計表!H32="","",更新灯集計表!H32)</f>
        <v/>
      </c>
      <c r="C64" s="63" t="str">
        <f>IF(更新灯集計表!I32="","",更新灯集計表!I32)</f>
        <v/>
      </c>
      <c r="D64" s="63" t="str">
        <f>IF(更新灯集計表!J32="","",更新灯集計表!J32)</f>
        <v/>
      </c>
      <c r="E64" s="71">
        <f>更新灯集計表!K32</f>
        <v>0</v>
      </c>
      <c r="F64" s="72">
        <f>更新灯集計表!L32</f>
        <v>0</v>
      </c>
      <c r="G64" s="66">
        <f t="shared" si="5"/>
        <v>0</v>
      </c>
      <c r="H64" s="67">
        <f t="shared" si="6"/>
        <v>4380</v>
      </c>
      <c r="I64" s="102">
        <f t="shared" si="7"/>
        <v>0</v>
      </c>
      <c r="J64" s="103"/>
    </row>
    <row r="65" spans="1:10" x14ac:dyDescent="0.2">
      <c r="A65" s="110"/>
      <c r="B65" s="63" t="str">
        <f>IF(更新灯集計表!H33="","",更新灯集計表!H33)</f>
        <v/>
      </c>
      <c r="C65" s="63" t="str">
        <f>IF(更新灯集計表!I33="","",更新灯集計表!I33)</f>
        <v/>
      </c>
      <c r="D65" s="63" t="str">
        <f>IF(更新灯集計表!J33="","",更新灯集計表!J33)</f>
        <v/>
      </c>
      <c r="E65" s="71">
        <f>更新灯集計表!K33</f>
        <v>0</v>
      </c>
      <c r="F65" s="72">
        <f>更新灯集計表!L33</f>
        <v>0</v>
      </c>
      <c r="G65" s="66">
        <f t="shared" si="5"/>
        <v>0</v>
      </c>
      <c r="H65" s="67">
        <f t="shared" si="6"/>
        <v>4380</v>
      </c>
      <c r="I65" s="102">
        <f t="shared" si="7"/>
        <v>0</v>
      </c>
      <c r="J65" s="103"/>
    </row>
    <row r="66" spans="1:10" x14ac:dyDescent="0.2">
      <c r="A66" s="110"/>
      <c r="B66" s="63" t="str">
        <f>IF(更新灯集計表!H34="","",更新灯集計表!H34)</f>
        <v/>
      </c>
      <c r="C66" s="63" t="str">
        <f>IF(更新灯集計表!I34="","",更新灯集計表!I34)</f>
        <v/>
      </c>
      <c r="D66" s="63" t="str">
        <f>IF(更新灯集計表!J34="","",更新灯集計表!J34)</f>
        <v/>
      </c>
      <c r="E66" s="71">
        <f>更新灯集計表!K34</f>
        <v>0</v>
      </c>
      <c r="F66" s="72">
        <f>更新灯集計表!L34</f>
        <v>0</v>
      </c>
      <c r="G66" s="66">
        <f t="shared" si="5"/>
        <v>0</v>
      </c>
      <c r="H66" s="67">
        <f t="shared" si="6"/>
        <v>4380</v>
      </c>
      <c r="I66" s="102">
        <f t="shared" si="7"/>
        <v>0</v>
      </c>
      <c r="J66" s="103"/>
    </row>
    <row r="67" spans="1:10" x14ac:dyDescent="0.2">
      <c r="A67" s="110"/>
      <c r="B67" s="63" t="str">
        <f>IF(更新灯集計表!H35="","",更新灯集計表!H35)</f>
        <v/>
      </c>
      <c r="C67" s="63" t="str">
        <f>IF(更新灯集計表!I35="","",更新灯集計表!I35)</f>
        <v/>
      </c>
      <c r="D67" s="63" t="str">
        <f>IF(更新灯集計表!J35="","",更新灯集計表!J35)</f>
        <v/>
      </c>
      <c r="E67" s="71">
        <f>更新灯集計表!K35</f>
        <v>0</v>
      </c>
      <c r="F67" s="72">
        <f>更新灯集計表!L35</f>
        <v>0</v>
      </c>
      <c r="G67" s="66">
        <f t="shared" ref="G67:G76" si="8">ROUND(E67*F67,1)</f>
        <v>0</v>
      </c>
      <c r="H67" s="67">
        <f t="shared" si="6"/>
        <v>4380</v>
      </c>
      <c r="I67" s="102">
        <f t="shared" ref="I67:I76" si="9">G67*H67/1000</f>
        <v>0</v>
      </c>
      <c r="J67" s="103"/>
    </row>
    <row r="68" spans="1:10" x14ac:dyDescent="0.2">
      <c r="A68" s="110"/>
      <c r="B68" s="63" t="str">
        <f>IF(更新灯集計表!H36="","",更新灯集計表!H36)</f>
        <v/>
      </c>
      <c r="C68" s="63" t="str">
        <f>IF(更新灯集計表!I36="","",更新灯集計表!I36)</f>
        <v/>
      </c>
      <c r="D68" s="63" t="str">
        <f>IF(更新灯集計表!J36="","",更新灯集計表!J36)</f>
        <v/>
      </c>
      <c r="E68" s="71">
        <f>更新灯集計表!K36</f>
        <v>0</v>
      </c>
      <c r="F68" s="72">
        <f>更新灯集計表!L36</f>
        <v>0</v>
      </c>
      <c r="G68" s="66">
        <f t="shared" si="8"/>
        <v>0</v>
      </c>
      <c r="H68" s="67">
        <f t="shared" si="6"/>
        <v>4380</v>
      </c>
      <c r="I68" s="102">
        <f t="shared" si="9"/>
        <v>0</v>
      </c>
      <c r="J68" s="103"/>
    </row>
    <row r="69" spans="1:10" x14ac:dyDescent="0.2">
      <c r="A69" s="110"/>
      <c r="B69" s="63" t="str">
        <f>IF(更新灯集計表!H37="","",更新灯集計表!H37)</f>
        <v/>
      </c>
      <c r="C69" s="63" t="str">
        <f>IF(更新灯集計表!I37="","",更新灯集計表!I37)</f>
        <v/>
      </c>
      <c r="D69" s="63" t="str">
        <f>IF(更新灯集計表!J37="","",更新灯集計表!J37)</f>
        <v/>
      </c>
      <c r="E69" s="71">
        <f>更新灯集計表!K37</f>
        <v>0</v>
      </c>
      <c r="F69" s="72">
        <f>更新灯集計表!L37</f>
        <v>0</v>
      </c>
      <c r="G69" s="66">
        <f t="shared" si="8"/>
        <v>0</v>
      </c>
      <c r="H69" s="67">
        <f t="shared" si="6"/>
        <v>4380</v>
      </c>
      <c r="I69" s="102">
        <f t="shared" si="9"/>
        <v>0</v>
      </c>
      <c r="J69" s="103"/>
    </row>
    <row r="70" spans="1:10" x14ac:dyDescent="0.2">
      <c r="A70" s="110"/>
      <c r="B70" s="63" t="str">
        <f>IF(更新灯集計表!H38="","",更新灯集計表!H38)</f>
        <v/>
      </c>
      <c r="C70" s="63" t="str">
        <f>IF(更新灯集計表!I38="","",更新灯集計表!I38)</f>
        <v/>
      </c>
      <c r="D70" s="63" t="str">
        <f>IF(更新灯集計表!J38="","",更新灯集計表!J38)</f>
        <v/>
      </c>
      <c r="E70" s="71">
        <f>更新灯集計表!K38</f>
        <v>0</v>
      </c>
      <c r="F70" s="72">
        <f>更新灯集計表!L38</f>
        <v>0</v>
      </c>
      <c r="G70" s="66">
        <f t="shared" si="8"/>
        <v>0</v>
      </c>
      <c r="H70" s="67">
        <f t="shared" si="6"/>
        <v>4380</v>
      </c>
      <c r="I70" s="102">
        <f t="shared" si="9"/>
        <v>0</v>
      </c>
      <c r="J70" s="103"/>
    </row>
    <row r="71" spans="1:10" x14ac:dyDescent="0.2">
      <c r="A71" s="110"/>
      <c r="B71" s="63" t="str">
        <f>IF(更新灯集計表!H39="","",更新灯集計表!H39)</f>
        <v/>
      </c>
      <c r="C71" s="63" t="str">
        <f>IF(更新灯集計表!I39="","",更新灯集計表!I39)</f>
        <v/>
      </c>
      <c r="D71" s="63" t="str">
        <f>IF(更新灯集計表!J39="","",更新灯集計表!J39)</f>
        <v/>
      </c>
      <c r="E71" s="71">
        <f>更新灯集計表!K39</f>
        <v>0</v>
      </c>
      <c r="F71" s="72">
        <f>更新灯集計表!L39</f>
        <v>0</v>
      </c>
      <c r="G71" s="66">
        <f t="shared" si="8"/>
        <v>0</v>
      </c>
      <c r="H71" s="67">
        <f t="shared" si="6"/>
        <v>4380</v>
      </c>
      <c r="I71" s="102">
        <f t="shared" si="9"/>
        <v>0</v>
      </c>
      <c r="J71" s="103"/>
    </row>
    <row r="72" spans="1:10" x14ac:dyDescent="0.2">
      <c r="A72" s="110"/>
      <c r="B72" s="63" t="str">
        <f>IF(更新灯集計表!H40="","",更新灯集計表!H40)</f>
        <v/>
      </c>
      <c r="C72" s="63" t="str">
        <f>IF(更新灯集計表!I40="","",更新灯集計表!I40)</f>
        <v/>
      </c>
      <c r="D72" s="63" t="str">
        <f>IF(更新灯集計表!J40="","",更新灯集計表!J40)</f>
        <v/>
      </c>
      <c r="E72" s="71">
        <f>更新灯集計表!K40</f>
        <v>0</v>
      </c>
      <c r="F72" s="72">
        <f>更新灯集計表!L40</f>
        <v>0</v>
      </c>
      <c r="G72" s="66">
        <f t="shared" si="8"/>
        <v>0</v>
      </c>
      <c r="H72" s="67">
        <f t="shared" si="6"/>
        <v>4380</v>
      </c>
      <c r="I72" s="102">
        <f t="shared" si="9"/>
        <v>0</v>
      </c>
      <c r="J72" s="103"/>
    </row>
    <row r="73" spans="1:10" x14ac:dyDescent="0.2">
      <c r="A73" s="110"/>
      <c r="B73" s="63" t="str">
        <f>IF(更新灯集計表!H41="","",更新灯集計表!H41)</f>
        <v/>
      </c>
      <c r="C73" s="63" t="str">
        <f>IF(更新灯集計表!I41="","",更新灯集計表!I41)</f>
        <v/>
      </c>
      <c r="D73" s="63" t="str">
        <f>IF(更新灯集計表!J41="","",更新灯集計表!J41)</f>
        <v/>
      </c>
      <c r="E73" s="71">
        <f>更新灯集計表!K41</f>
        <v>0</v>
      </c>
      <c r="F73" s="72">
        <f>更新灯集計表!L41</f>
        <v>0</v>
      </c>
      <c r="G73" s="66">
        <f t="shared" si="8"/>
        <v>0</v>
      </c>
      <c r="H73" s="67">
        <f t="shared" si="6"/>
        <v>4380</v>
      </c>
      <c r="I73" s="102">
        <f t="shared" si="9"/>
        <v>0</v>
      </c>
      <c r="J73" s="103"/>
    </row>
    <row r="74" spans="1:10" x14ac:dyDescent="0.2">
      <c r="A74" s="110"/>
      <c r="B74" s="63" t="str">
        <f>IF(更新灯集計表!H42="","",更新灯集計表!H42)</f>
        <v/>
      </c>
      <c r="C74" s="63" t="str">
        <f>IF(更新灯集計表!I42="","",更新灯集計表!I42)</f>
        <v/>
      </c>
      <c r="D74" s="63" t="str">
        <f>IF(更新灯集計表!J42="","",更新灯集計表!J42)</f>
        <v/>
      </c>
      <c r="E74" s="71">
        <f>更新灯集計表!K42</f>
        <v>0</v>
      </c>
      <c r="F74" s="72">
        <f>更新灯集計表!L42</f>
        <v>0</v>
      </c>
      <c r="G74" s="66">
        <f t="shared" si="8"/>
        <v>0</v>
      </c>
      <c r="H74" s="67">
        <f t="shared" si="6"/>
        <v>4380</v>
      </c>
      <c r="I74" s="102">
        <f t="shared" si="9"/>
        <v>0</v>
      </c>
      <c r="J74" s="103"/>
    </row>
    <row r="75" spans="1:10" x14ac:dyDescent="0.2">
      <c r="A75" s="110"/>
      <c r="B75" s="63" t="str">
        <f>IF(更新灯集計表!H43="","",更新灯集計表!H43)</f>
        <v/>
      </c>
      <c r="C75" s="63" t="str">
        <f>IF(更新灯集計表!I43="","",更新灯集計表!I43)</f>
        <v/>
      </c>
      <c r="D75" s="63" t="str">
        <f>IF(更新灯集計表!J43="","",更新灯集計表!J43)</f>
        <v/>
      </c>
      <c r="E75" s="71">
        <f>更新灯集計表!K43</f>
        <v>0</v>
      </c>
      <c r="F75" s="72">
        <f>更新灯集計表!L43</f>
        <v>0</v>
      </c>
      <c r="G75" s="66">
        <f t="shared" si="8"/>
        <v>0</v>
      </c>
      <c r="H75" s="67">
        <f t="shared" si="6"/>
        <v>4380</v>
      </c>
      <c r="I75" s="102">
        <f t="shared" si="9"/>
        <v>0</v>
      </c>
      <c r="J75" s="103"/>
    </row>
    <row r="76" spans="1:10" x14ac:dyDescent="0.2">
      <c r="A76" s="110"/>
      <c r="B76" s="63" t="str">
        <f>IF(更新灯集計表!H44="","",更新灯集計表!H44)</f>
        <v/>
      </c>
      <c r="C76" s="63" t="str">
        <f>IF(更新灯集計表!I44="","",更新灯集計表!I44)</f>
        <v/>
      </c>
      <c r="D76" s="63" t="str">
        <f>IF(更新灯集計表!J44="","",更新灯集計表!J44)</f>
        <v/>
      </c>
      <c r="E76" s="71">
        <f>更新灯集計表!K44</f>
        <v>0</v>
      </c>
      <c r="F76" s="72">
        <f>更新灯集計表!L44</f>
        <v>0</v>
      </c>
      <c r="G76" s="66">
        <f t="shared" si="8"/>
        <v>0</v>
      </c>
      <c r="H76" s="67">
        <f t="shared" si="6"/>
        <v>4380</v>
      </c>
      <c r="I76" s="102">
        <f t="shared" si="9"/>
        <v>0</v>
      </c>
      <c r="J76" s="103"/>
    </row>
    <row r="77" spans="1:10" ht="13.5" thickBot="1" x14ac:dyDescent="0.25">
      <c r="A77" s="111"/>
      <c r="B77" s="63" t="str">
        <f>IF(更新灯集計表!H45="","",更新灯集計表!H45)</f>
        <v/>
      </c>
      <c r="C77" s="74" t="str">
        <f>IF(更新灯集計表!I45="","",更新灯集計表!I45)</f>
        <v/>
      </c>
      <c r="D77" s="74" t="str">
        <f>IF(更新灯集計表!J45="","",更新灯集計表!J45)</f>
        <v/>
      </c>
      <c r="E77" s="71">
        <f>更新灯集計表!K45</f>
        <v>0</v>
      </c>
      <c r="F77" s="75">
        <f>更新灯集計表!L45</f>
        <v>0</v>
      </c>
      <c r="G77" s="66">
        <f t="shared" si="5"/>
        <v>0</v>
      </c>
      <c r="H77" s="67">
        <f t="shared" si="6"/>
        <v>4380</v>
      </c>
      <c r="I77" s="102">
        <f t="shared" si="7"/>
        <v>0</v>
      </c>
      <c r="J77" s="103"/>
    </row>
    <row r="78" spans="1:10" ht="26.25" customHeight="1" thickTop="1" thickBot="1" x14ac:dyDescent="0.25">
      <c r="A78" s="55"/>
      <c r="B78" s="122"/>
      <c r="C78" s="123"/>
      <c r="D78" s="51"/>
      <c r="E78" s="52" t="s">
        <v>1</v>
      </c>
      <c r="F78" s="68">
        <f>SUM(F43:F77)</f>
        <v>0</v>
      </c>
      <c r="G78" s="54"/>
      <c r="H78" s="57"/>
      <c r="I78" s="126">
        <f>SUM(I43:J77)</f>
        <v>0</v>
      </c>
      <c r="J78" s="127"/>
    </row>
    <row r="79" spans="1:10" ht="26.25" customHeight="1" thickBot="1" x14ac:dyDescent="0.25">
      <c r="A79" s="56"/>
      <c r="B79" s="120" t="s">
        <v>13</v>
      </c>
      <c r="C79" s="121"/>
      <c r="D79" s="59">
        <v>0.57899999999999996</v>
      </c>
      <c r="E79" s="60" t="s">
        <v>35</v>
      </c>
      <c r="F79" s="76" t="str">
        <f>IF(EXACT(F42,F78),"○","×")</f>
        <v>○</v>
      </c>
      <c r="G79" s="116" t="s">
        <v>21</v>
      </c>
      <c r="H79" s="117"/>
      <c r="I79" s="124">
        <f>ROUND((I42-I78)*D79,2)</f>
        <v>0</v>
      </c>
      <c r="J79" s="125"/>
    </row>
  </sheetData>
  <sheetProtection algorithmName="SHA-512" hashValue="dQrknKApPQ3v69ba4MOraS22zcLTqGR9h3zs6aAtZvkeNKyDUVOqtIcSDtb7njgtiAWDaRcUyhCxzdiYNXuUXw==" saltValue="IGeaKBTIOmyV/RNY4oSa9w==" spinCount="100000" sheet="1" objects="1" scenarios="1"/>
  <mergeCells count="84">
    <mergeCell ref="I37:J37"/>
    <mergeCell ref="I38:J38"/>
    <mergeCell ref="A43:A77"/>
    <mergeCell ref="B42:C42"/>
    <mergeCell ref="I42:J42"/>
    <mergeCell ref="I51:J51"/>
    <mergeCell ref="I52:J52"/>
    <mergeCell ref="I53:J53"/>
    <mergeCell ref="I46:J46"/>
    <mergeCell ref="I56:J56"/>
    <mergeCell ref="I61:J61"/>
    <mergeCell ref="I48:J48"/>
    <mergeCell ref="I57:J57"/>
    <mergeCell ref="I58:J58"/>
    <mergeCell ref="I54:J54"/>
    <mergeCell ref="I55:J55"/>
    <mergeCell ref="I17:J17"/>
    <mergeCell ref="I19:J19"/>
    <mergeCell ref="I31:J31"/>
    <mergeCell ref="I32:J32"/>
    <mergeCell ref="I33:J33"/>
    <mergeCell ref="I29:J29"/>
    <mergeCell ref="I30:J30"/>
    <mergeCell ref="I22:J22"/>
    <mergeCell ref="I20:J20"/>
    <mergeCell ref="I21:J21"/>
    <mergeCell ref="I24:J24"/>
    <mergeCell ref="I25:J25"/>
    <mergeCell ref="I23:J23"/>
    <mergeCell ref="I26:J26"/>
    <mergeCell ref="I27:J27"/>
    <mergeCell ref="I28:J28"/>
    <mergeCell ref="B79:C79"/>
    <mergeCell ref="I62:J62"/>
    <mergeCell ref="I63:J63"/>
    <mergeCell ref="B78:C78"/>
    <mergeCell ref="I79:J79"/>
    <mergeCell ref="I78:J78"/>
    <mergeCell ref="I65:J65"/>
    <mergeCell ref="I77:J77"/>
    <mergeCell ref="I67:J67"/>
    <mergeCell ref="I68:J68"/>
    <mergeCell ref="I69:J69"/>
    <mergeCell ref="I70:J70"/>
    <mergeCell ref="I71:J71"/>
    <mergeCell ref="I72:J72"/>
    <mergeCell ref="I73:J73"/>
    <mergeCell ref="I74:J74"/>
    <mergeCell ref="G79:H79"/>
    <mergeCell ref="I75:J75"/>
    <mergeCell ref="I76:J76"/>
    <mergeCell ref="I40:J40"/>
    <mergeCell ref="I49:J49"/>
    <mergeCell ref="I50:J50"/>
    <mergeCell ref="I45:J45"/>
    <mergeCell ref="I66:J66"/>
    <mergeCell ref="I64:J64"/>
    <mergeCell ref="I47:J47"/>
    <mergeCell ref="I59:J59"/>
    <mergeCell ref="I60:J60"/>
    <mergeCell ref="I41:J41"/>
    <mergeCell ref="I43:J43"/>
    <mergeCell ref="I44:J44"/>
    <mergeCell ref="I12:J12"/>
    <mergeCell ref="I13:J13"/>
    <mergeCell ref="I14:J14"/>
    <mergeCell ref="I15:J15"/>
    <mergeCell ref="I16:J16"/>
    <mergeCell ref="I9:J9"/>
    <mergeCell ref="I10:J10"/>
    <mergeCell ref="I11:J11"/>
    <mergeCell ref="I18:J18"/>
    <mergeCell ref="A1:J1"/>
    <mergeCell ref="I7:J7"/>
    <mergeCell ref="G3:H3"/>
    <mergeCell ref="G5:H5"/>
    <mergeCell ref="A7:A41"/>
    <mergeCell ref="I39:J39"/>
    <mergeCell ref="I8:J8"/>
    <mergeCell ref="I34:J34"/>
    <mergeCell ref="I35:J35"/>
    <mergeCell ref="I36:J36"/>
    <mergeCell ref="I5:J5"/>
    <mergeCell ref="I6:J6"/>
  </mergeCells>
  <phoneticPr fontId="2"/>
  <conditionalFormatting sqref="I5">
    <cfRule type="containsBlanks" dxfId="0" priority="14">
      <formula>LEN(TRIM(I5))=0</formula>
    </cfRule>
  </conditionalFormatting>
  <printOptions horizontalCentered="1"/>
  <pageMargins left="0.70866141732283472" right="0.15748031496062992" top="0.35433070866141736" bottom="0.35433070866141736" header="0" footer="0"/>
  <pageSetup paperSize="9" scale="75" orientation="portrait" r:id="rId1"/>
  <ignoredErrors>
    <ignoredError sqref="I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更新灯集計表</vt:lpstr>
      <vt:lpstr>消費電力</vt:lpstr>
      <vt:lpstr>更新灯集計表!Print_Area</vt:lpstr>
      <vt:lpstr>消費電力!Print_Area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2016-08-31T09:49:19Z</dcterms:created>
  <dcterms:modified xsi:type="dcterms:W3CDTF">2023-03-14T06:24:02Z</dcterms:modified>
</cp:coreProperties>
</file>