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192.168.1.160\disk1\2021年度事業\PF(コンテナ)補正（R3）\90_HPイメージ等\HP掲載様式\"/>
    </mc:Choice>
  </mc:AlternateContent>
  <xr:revisionPtr revIDLastSave="0" documentId="13_ncr:1_{0A89A9FC-682F-44EF-ACFE-5C6AD2077803}" xr6:coauthVersionLast="47" xr6:coauthVersionMax="47" xr10:uidLastSave="{00000000-0000-0000-0000-000000000000}"/>
  <bookViews>
    <workbookView xWindow="-110" yWindow="-110" windowWidth="25820" windowHeight="13900" tabRatio="420" xr2:uid="{00000000-000D-0000-FFFF-FFFF00000000}"/>
  </bookViews>
  <sheets>
    <sheet name="別紙１ 年間実績等" sheetId="54" r:id="rId1"/>
    <sheet name="別紙２ エネルギー消費量等" sheetId="53" r:id="rId2"/>
    <sheet name="別紙３　未達原因等" sheetId="49" r:id="rId3"/>
    <sheet name="別紙４ 担当者" sheetId="48" r:id="rId4"/>
    <sheet name="※注意事項" sheetId="45" r:id="rId5"/>
    <sheet name="再エネ" sheetId="60" r:id="rId6"/>
    <sheet name="換気" sheetId="65" r:id="rId7"/>
    <sheet name="空調" sheetId="62" r:id="rId8"/>
    <sheet name="給湯" sheetId="64" r:id="rId9"/>
  </sheets>
  <externalReferences>
    <externalReference r:id="rId10"/>
  </externalReferences>
  <definedNames>
    <definedName name="_xlnm.Print_Area" localSheetId="4">※注意事項!$A$1:$A$42</definedName>
    <definedName name="_xlnm.Print_Area" localSheetId="0">'別紙１ 年間実績等'!$A$1:$AQ$68</definedName>
    <definedName name="_xlnm.Print_Area" localSheetId="1">'別紙２ エネルギー消費量等'!$A$1:$R$31</definedName>
    <definedName name="_xlnm.Print_Area" localSheetId="2">'別紙３　未達原因等'!$A$1:$CC$56</definedName>
    <definedName name="_xlnm.Print_Area" localSheetId="3">'別紙４ 担当者'!$A$2:$BC$75</definedName>
    <definedName name="燃料一覧">[1]換算係数マスタ!$C$9:$C$36</definedName>
    <definedName name="燃料種">#REF!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15" i="54" l="1"/>
  <c r="AJ15" i="54"/>
  <c r="D24" i="64"/>
  <c r="D24" i="65"/>
  <c r="K46" i="65" s="1"/>
  <c r="D24" i="62"/>
  <c r="L56" i="65"/>
  <c r="B56" i="65"/>
  <c r="L55" i="65"/>
  <c r="I55" i="65"/>
  <c r="L54" i="65"/>
  <c r="I54" i="65"/>
  <c r="L53" i="65"/>
  <c r="I53" i="65"/>
  <c r="L52" i="65"/>
  <c r="I52" i="65"/>
  <c r="L51" i="65"/>
  <c r="G51" i="65"/>
  <c r="I51" i="65" s="1"/>
  <c r="L50" i="65"/>
  <c r="G50" i="65"/>
  <c r="I50" i="65" s="1"/>
  <c r="L49" i="65"/>
  <c r="G49" i="65"/>
  <c r="I49" i="65" s="1"/>
  <c r="L48" i="65"/>
  <c r="G48" i="65"/>
  <c r="I48" i="65" s="1"/>
  <c r="L47" i="65"/>
  <c r="G47" i="65"/>
  <c r="I47" i="65" s="1"/>
  <c r="L46" i="65"/>
  <c r="I46" i="65"/>
  <c r="L45" i="65"/>
  <c r="L44" i="65"/>
  <c r="G44" i="65"/>
  <c r="G45" i="65" s="1"/>
  <c r="I45" i="65" s="1"/>
  <c r="L43" i="65"/>
  <c r="I43" i="65"/>
  <c r="L42" i="65"/>
  <c r="G42" i="65"/>
  <c r="I42" i="65" s="1"/>
  <c r="L41" i="65"/>
  <c r="L56" i="64"/>
  <c r="B56" i="64"/>
  <c r="L55" i="64"/>
  <c r="I55" i="64"/>
  <c r="L54" i="64"/>
  <c r="I54" i="64"/>
  <c r="L53" i="64"/>
  <c r="I53" i="64"/>
  <c r="L52" i="64"/>
  <c r="I52" i="64"/>
  <c r="L51" i="64"/>
  <c r="G51" i="64"/>
  <c r="I51" i="64" s="1"/>
  <c r="L50" i="64"/>
  <c r="G50" i="64"/>
  <c r="I50" i="64" s="1"/>
  <c r="L49" i="64"/>
  <c r="G49" i="64"/>
  <c r="I49" i="64" s="1"/>
  <c r="L48" i="64"/>
  <c r="G48" i="64"/>
  <c r="I48" i="64" s="1"/>
  <c r="L47" i="64"/>
  <c r="G47" i="64"/>
  <c r="I47" i="64" s="1"/>
  <c r="L46" i="64"/>
  <c r="I46" i="64"/>
  <c r="L45" i="64"/>
  <c r="L44" i="64"/>
  <c r="G44" i="64"/>
  <c r="I44" i="64" s="1"/>
  <c r="L43" i="64"/>
  <c r="I43" i="64"/>
  <c r="L42" i="64"/>
  <c r="G42" i="64"/>
  <c r="I42" i="64" s="1"/>
  <c r="L41" i="64"/>
  <c r="D36" i="60"/>
  <c r="D40" i="60" s="1"/>
  <c r="J68" i="60" s="1"/>
  <c r="C72" i="60" s="1"/>
  <c r="AK31" i="54"/>
  <c r="AK30" i="54"/>
  <c r="C21" i="60"/>
  <c r="L29" i="54"/>
  <c r="AJ13" i="54"/>
  <c r="AN13" i="54" s="1"/>
  <c r="AK32" i="54"/>
  <c r="AK33" i="54"/>
  <c r="AK34" i="54"/>
  <c r="AK35" i="54"/>
  <c r="AK36" i="54"/>
  <c r="AK37" i="54"/>
  <c r="AK38" i="54"/>
  <c r="AK39" i="54"/>
  <c r="AK40" i="54"/>
  <c r="AK41" i="54"/>
  <c r="AL11" i="54" l="1"/>
  <c r="AL12" i="54"/>
  <c r="K52" i="64"/>
  <c r="K49" i="64"/>
  <c r="K53" i="64"/>
  <c r="K46" i="64"/>
  <c r="K50" i="64"/>
  <c r="K54" i="64"/>
  <c r="K42" i="64"/>
  <c r="K48" i="64"/>
  <c r="K47" i="64"/>
  <c r="K51" i="64"/>
  <c r="K43" i="65"/>
  <c r="K47" i="65"/>
  <c r="K51" i="65"/>
  <c r="K55" i="65"/>
  <c r="K50" i="65"/>
  <c r="K45" i="65"/>
  <c r="K53" i="65"/>
  <c r="K42" i="65"/>
  <c r="K54" i="65"/>
  <c r="K48" i="65"/>
  <c r="K52" i="65"/>
  <c r="K49" i="65"/>
  <c r="I44" i="65"/>
  <c r="K44" i="65" s="1"/>
  <c r="K55" i="64"/>
  <c r="K43" i="64"/>
  <c r="K44" i="64"/>
  <c r="G45" i="64"/>
  <c r="I45" i="64" s="1"/>
  <c r="K45" i="64" s="1"/>
  <c r="S39" i="54" l="1"/>
  <c r="AK42" i="54"/>
  <c r="AK43" i="54"/>
  <c r="L42" i="54"/>
  <c r="S33" i="54" s="1"/>
  <c r="L56" i="62"/>
  <c r="B56" i="62"/>
  <c r="L55" i="62"/>
  <c r="I55" i="62"/>
  <c r="K55" i="62" s="1"/>
  <c r="L54" i="62"/>
  <c r="I54" i="62"/>
  <c r="K54" i="62" s="1"/>
  <c r="L53" i="62"/>
  <c r="I53" i="62"/>
  <c r="K53" i="62" s="1"/>
  <c r="L52" i="62"/>
  <c r="I52" i="62"/>
  <c r="K52" i="62" s="1"/>
  <c r="L51" i="62"/>
  <c r="G51" i="62"/>
  <c r="I51" i="62" s="1"/>
  <c r="K51" i="62" s="1"/>
  <c r="L50" i="62"/>
  <c r="G50" i="62"/>
  <c r="I50" i="62" s="1"/>
  <c r="K50" i="62" s="1"/>
  <c r="L49" i="62"/>
  <c r="G49" i="62"/>
  <c r="I49" i="62" s="1"/>
  <c r="K49" i="62" s="1"/>
  <c r="L48" i="62"/>
  <c r="G48" i="62"/>
  <c r="I48" i="62" s="1"/>
  <c r="K48" i="62" s="1"/>
  <c r="L47" i="62"/>
  <c r="G47" i="62"/>
  <c r="I47" i="62" s="1"/>
  <c r="K47" i="62" s="1"/>
  <c r="L46" i="62"/>
  <c r="I46" i="62"/>
  <c r="K46" i="62" s="1"/>
  <c r="L45" i="62"/>
  <c r="L44" i="62"/>
  <c r="G44" i="62"/>
  <c r="G45" i="62" s="1"/>
  <c r="I45" i="62" s="1"/>
  <c r="K45" i="62" s="1"/>
  <c r="L43" i="62"/>
  <c r="I43" i="62"/>
  <c r="K43" i="62" s="1"/>
  <c r="L42" i="62"/>
  <c r="G42" i="62"/>
  <c r="I42" i="62" s="1"/>
  <c r="K42" i="62" s="1"/>
  <c r="L41" i="62"/>
  <c r="A64" i="60"/>
  <c r="J72" i="60"/>
  <c r="Z29" i="54" s="1"/>
  <c r="D54" i="60"/>
  <c r="A56" i="60"/>
  <c r="K56" i="60"/>
  <c r="A58" i="60"/>
  <c r="E58" i="60"/>
  <c r="J58" i="60"/>
  <c r="J64" i="60" s="1"/>
  <c r="K58" i="60"/>
  <c r="A60" i="60"/>
  <c r="A62" i="60"/>
  <c r="D64" i="60"/>
  <c r="E64" i="60"/>
  <c r="K64" i="60"/>
  <c r="A66" i="60"/>
  <c r="D66" i="60"/>
  <c r="J66" i="60"/>
  <c r="S36" i="54" l="1"/>
  <c r="S34" i="54"/>
  <c r="S40" i="54"/>
  <c r="S31" i="54"/>
  <c r="S32" i="54"/>
  <c r="E41" i="64" s="1"/>
  <c r="I41" i="64" s="1"/>
  <c r="K41" i="64" s="1"/>
  <c r="K56" i="64" s="1"/>
  <c r="D80" i="64" s="1"/>
  <c r="K80" i="64" s="1"/>
  <c r="Z32" i="54" s="1"/>
  <c r="S35" i="54"/>
  <c r="S38" i="54"/>
  <c r="S41" i="54"/>
  <c r="S30" i="54"/>
  <c r="S37" i="54"/>
  <c r="E41" i="65"/>
  <c r="I41" i="65" s="1"/>
  <c r="K41" i="65" s="1"/>
  <c r="K56" i="65" s="1"/>
  <c r="D80" i="65" s="1"/>
  <c r="E41" i="62"/>
  <c r="I41" i="62" s="1"/>
  <c r="K41" i="62" s="1"/>
  <c r="I44" i="62"/>
  <c r="K44" i="62" s="1"/>
  <c r="K56" i="62" l="1"/>
  <c r="D80" i="62" s="1"/>
  <c r="K80" i="62" s="1"/>
  <c r="K80" i="65"/>
  <c r="D82" i="65"/>
  <c r="G31" i="53"/>
  <c r="H31" i="53"/>
  <c r="I31" i="53"/>
  <c r="J31" i="53"/>
  <c r="K31" i="53"/>
  <c r="L31" i="53"/>
  <c r="M31" i="53"/>
  <c r="N31" i="53"/>
  <c r="O31" i="53"/>
  <c r="P31" i="53"/>
  <c r="Q31" i="53"/>
  <c r="R30" i="53"/>
  <c r="R14" i="53"/>
  <c r="R31" i="53" s="1"/>
  <c r="F31" i="53"/>
  <c r="AN11" i="54"/>
  <c r="AN12" i="54"/>
  <c r="AN14" i="54"/>
  <c r="F17" i="53"/>
  <c r="R16" i="53"/>
  <c r="AB26" i="49"/>
  <c r="G29" i="53"/>
  <c r="H29" i="53"/>
  <c r="I29" i="53"/>
  <c r="J29" i="53"/>
  <c r="K29" i="53"/>
  <c r="L29" i="53"/>
  <c r="M29" i="53"/>
  <c r="N29" i="53"/>
  <c r="O29" i="53"/>
  <c r="P29" i="53"/>
  <c r="Q29" i="53"/>
  <c r="F29" i="53"/>
  <c r="G27" i="53"/>
  <c r="H27" i="53"/>
  <c r="I27" i="53"/>
  <c r="J27" i="53"/>
  <c r="K27" i="53"/>
  <c r="L27" i="53"/>
  <c r="M27" i="53"/>
  <c r="N27" i="53"/>
  <c r="O27" i="53"/>
  <c r="P27" i="53"/>
  <c r="Q27" i="53"/>
  <c r="F27" i="53"/>
  <c r="G25" i="53"/>
  <c r="H25" i="53"/>
  <c r="I25" i="53"/>
  <c r="J25" i="53"/>
  <c r="K25" i="53"/>
  <c r="L25" i="53"/>
  <c r="M25" i="53"/>
  <c r="N25" i="53"/>
  <c r="O25" i="53"/>
  <c r="P25" i="53"/>
  <c r="Q25" i="53"/>
  <c r="F25" i="53"/>
  <c r="G23" i="53"/>
  <c r="H23" i="53"/>
  <c r="I23" i="53"/>
  <c r="J23" i="53"/>
  <c r="K23" i="53"/>
  <c r="L23" i="53"/>
  <c r="M23" i="53"/>
  <c r="N23" i="53"/>
  <c r="O23" i="53"/>
  <c r="P23" i="53"/>
  <c r="Q23" i="53"/>
  <c r="F23" i="53"/>
  <c r="G21" i="53"/>
  <c r="H21" i="53"/>
  <c r="I21" i="53"/>
  <c r="J21" i="53"/>
  <c r="K21" i="53"/>
  <c r="L21" i="53"/>
  <c r="M21" i="53"/>
  <c r="N21" i="53"/>
  <c r="O21" i="53"/>
  <c r="P21" i="53"/>
  <c r="Q21" i="53"/>
  <c r="F21" i="53"/>
  <c r="G19" i="53"/>
  <c r="H19" i="53"/>
  <c r="I19" i="53"/>
  <c r="J19" i="53"/>
  <c r="K19" i="53"/>
  <c r="L19" i="53"/>
  <c r="M19" i="53"/>
  <c r="N19" i="53"/>
  <c r="O19" i="53"/>
  <c r="P19" i="53"/>
  <c r="Q19" i="53"/>
  <c r="F19" i="53"/>
  <c r="G17" i="53"/>
  <c r="H17" i="53"/>
  <c r="I17" i="53"/>
  <c r="J17" i="53"/>
  <c r="K17" i="53"/>
  <c r="L17" i="53"/>
  <c r="M17" i="53"/>
  <c r="N17" i="53"/>
  <c r="O17" i="53"/>
  <c r="P17" i="53"/>
  <c r="Q17" i="53"/>
  <c r="F67" i="54"/>
  <c r="Z30" i="54" l="1"/>
  <c r="K82" i="65"/>
  <c r="Z31" i="54"/>
  <c r="AN15" i="54"/>
  <c r="R28" i="53"/>
  <c r="R29" i="53" s="1"/>
  <c r="R26" i="53"/>
  <c r="R24" i="53"/>
  <c r="R22" i="53"/>
  <c r="R20" i="53"/>
  <c r="R18" i="53"/>
  <c r="R19" i="53" s="1"/>
  <c r="R15" i="53"/>
  <c r="R17" i="53" s="1"/>
  <c r="R13" i="53"/>
  <c r="R12" i="53"/>
  <c r="R11" i="53"/>
  <c r="R10" i="53"/>
  <c r="R9" i="53"/>
  <c r="R8" i="53"/>
  <c r="R7" i="53"/>
  <c r="Z42" i="54" l="1"/>
  <c r="R21" i="53"/>
  <c r="R27" i="53"/>
  <c r="R23" i="53"/>
  <c r="R25" i="53"/>
  <c r="AL21" i="54" l="1"/>
  <c r="AN21" i="54" s="1"/>
  <c r="BP26" i="4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tc={2A9DABFE-FB38-4D7F-AE72-A4EAD3A78B6B}</author>
    <author>tc={AE5BEC61-E406-44EF-80AB-83356030076B}</author>
  </authors>
  <commentList>
    <comment ref="C13" authorId="0" shapeId="0" xr:uid="{2A9DABFE-FB38-4D7F-AE72-A4EAD3A78B6B}">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その他があればエネルギー種別を入力してください。</t>
      </text>
    </comment>
    <comment ref="C28" authorId="1" shapeId="0" xr:uid="{AE5BEC61-E406-44EF-80AB-83356030076B}">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その他があればエネルギー種別を入力してください。</t>
      </text>
    </comment>
  </commentList>
</comments>
</file>

<file path=xl/sharedStrings.xml><?xml version="1.0" encoding="utf-8"?>
<sst xmlns="http://schemas.openxmlformats.org/spreadsheetml/2006/main" count="622" uniqueCount="271">
  <si>
    <t>役職</t>
    <rPh sb="0" eb="2">
      <t>ヤクショク</t>
    </rPh>
    <phoneticPr fontId="1"/>
  </si>
  <si>
    <t>部署</t>
    <rPh sb="0" eb="2">
      <t>ブショ</t>
    </rPh>
    <phoneticPr fontId="1"/>
  </si>
  <si>
    <t>フリガナ</t>
    <phoneticPr fontId="1"/>
  </si>
  <si>
    <t>勤務先住所</t>
    <rPh sb="0" eb="3">
      <t>キンムサキ</t>
    </rPh>
    <rPh sb="3" eb="5">
      <t>ジュウショ</t>
    </rPh>
    <phoneticPr fontId="1"/>
  </si>
  <si>
    <t>電話番号</t>
    <rPh sb="0" eb="2">
      <t>デンワ</t>
    </rPh>
    <rPh sb="2" eb="4">
      <t>バンゴウ</t>
    </rPh>
    <phoneticPr fontId="1"/>
  </si>
  <si>
    <t>E-mail</t>
    <phoneticPr fontId="1"/>
  </si>
  <si>
    <t>ハウス①</t>
    <phoneticPr fontId="1"/>
  </si>
  <si>
    <t>ハウス②</t>
    <phoneticPr fontId="1"/>
  </si>
  <si>
    <t>ハウス③</t>
    <phoneticPr fontId="1"/>
  </si>
  <si>
    <t>ハウス④</t>
    <phoneticPr fontId="1"/>
  </si>
  <si>
    <t>ハウス⑤</t>
    <phoneticPr fontId="1"/>
  </si>
  <si>
    <t>ハウス⑥</t>
    <phoneticPr fontId="1"/>
  </si>
  <si>
    <t>ハウス⑦</t>
    <phoneticPr fontId="1"/>
  </si>
  <si>
    <t>ハウス⑧</t>
    <phoneticPr fontId="1"/>
  </si>
  <si>
    <t>ハウス⑨</t>
    <phoneticPr fontId="1"/>
  </si>
  <si>
    <t>ハウス⑩</t>
    <phoneticPr fontId="1"/>
  </si>
  <si>
    <t>事業者名</t>
    <rPh sb="0" eb="3">
      <t>ジギョウシャ</t>
    </rPh>
    <rPh sb="3" eb="4">
      <t>メイ</t>
    </rPh>
    <phoneticPr fontId="1"/>
  </si>
  <si>
    <t>＜ 代表事業者　事務連絡先＞</t>
    <rPh sb="2" eb="4">
      <t>ダイヒョウ</t>
    </rPh>
    <rPh sb="4" eb="7">
      <t>ジギョウシャ</t>
    </rPh>
    <phoneticPr fontId="1"/>
  </si>
  <si>
    <t>＜事業名＞</t>
    <rPh sb="1" eb="4">
      <t>ジギョウメイ</t>
    </rPh>
    <phoneticPr fontId="1"/>
  </si>
  <si>
    <t>事業実施責任者</t>
    <rPh sb="0" eb="2">
      <t>ジギョウ</t>
    </rPh>
    <rPh sb="2" eb="4">
      <t>ジッシ</t>
    </rPh>
    <rPh sb="4" eb="7">
      <t>セキニンシャ</t>
    </rPh>
    <phoneticPr fontId="1"/>
  </si>
  <si>
    <t>事業実施担当者</t>
    <rPh sb="0" eb="2">
      <t>ジギョウ</t>
    </rPh>
    <rPh sb="2" eb="4">
      <t>ジッシ</t>
    </rPh>
    <rPh sb="4" eb="7">
      <t>タントウシャ</t>
    </rPh>
    <phoneticPr fontId="1"/>
  </si>
  <si>
    <t>　＜共同事業者①　事務連絡先（共同事業者がいる場合）＞</t>
    <rPh sb="2" eb="4">
      <t>キョウドウ</t>
    </rPh>
    <rPh sb="4" eb="7">
      <t>ジギョウシャ</t>
    </rPh>
    <rPh sb="6" eb="7">
      <t>シャ</t>
    </rPh>
    <rPh sb="9" eb="11">
      <t>ジム</t>
    </rPh>
    <rPh sb="11" eb="14">
      <t>レンラクサキ</t>
    </rPh>
    <phoneticPr fontId="1"/>
  </si>
  <si>
    <t>　＜共同事業者②　事務連絡先（共同事業者がいる場合）＞　</t>
    <rPh sb="2" eb="4">
      <t>キョウドウ</t>
    </rPh>
    <rPh sb="4" eb="7">
      <t>ジギョウシャ</t>
    </rPh>
    <rPh sb="6" eb="7">
      <t>シャ</t>
    </rPh>
    <rPh sb="9" eb="11">
      <t>ジム</t>
    </rPh>
    <rPh sb="11" eb="14">
      <t>レンラクサキ</t>
    </rPh>
    <phoneticPr fontId="1"/>
  </si>
  <si>
    <t>＊申請者における具体的な事業名を記入してください。</t>
    <rPh sb="1" eb="4">
      <t>シンセイシャ</t>
    </rPh>
    <rPh sb="8" eb="11">
      <t>グタイテキ</t>
    </rPh>
    <rPh sb="12" eb="15">
      <t>ジギョウメイ</t>
    </rPh>
    <rPh sb="16" eb="18">
      <t>キニュウ</t>
    </rPh>
    <phoneticPr fontId="1"/>
  </si>
  <si>
    <t>事業報告書の作成について</t>
    <rPh sb="6" eb="8">
      <t>サクセイニツイテ</t>
    </rPh>
    <phoneticPr fontId="1"/>
  </si>
  <si>
    <t>１．事業報告書表紙（様式第16）</t>
    <rPh sb="2" eb="7">
      <t>ジギョウホウコクショ</t>
    </rPh>
    <rPh sb="7" eb="9">
      <t>ヒョウシ</t>
    </rPh>
    <rPh sb="10" eb="13">
      <t>ヨウシキダイ</t>
    </rPh>
    <phoneticPr fontId="1"/>
  </si>
  <si>
    <t>　北海道環境財団HPよりワード（様式第16）をダウンロードのうえ必要事項を入力願います。</t>
    <rPh sb="1" eb="4">
      <t>ホッカイドウ</t>
    </rPh>
    <rPh sb="4" eb="6">
      <t>カンキョウ</t>
    </rPh>
    <rPh sb="6" eb="8">
      <t>ザイダン</t>
    </rPh>
    <rPh sb="16" eb="18">
      <t>ヨウシキ</t>
    </rPh>
    <rPh sb="18" eb="19">
      <t>ダイ</t>
    </rPh>
    <rPh sb="32" eb="34">
      <t>ヒツヨウ</t>
    </rPh>
    <rPh sb="34" eb="36">
      <t>ジコウ</t>
    </rPh>
    <rPh sb="37" eb="39">
      <t>ニュウリョク</t>
    </rPh>
    <rPh sb="39" eb="40">
      <t>ネガ</t>
    </rPh>
    <phoneticPr fontId="1"/>
  </si>
  <si>
    <t>　この色の枠内のみ入力してください</t>
    <rPh sb="3" eb="4">
      <t>イロノ</t>
    </rPh>
    <rPh sb="5" eb="7">
      <t>ワクナイ</t>
    </rPh>
    <rPh sb="9" eb="11">
      <t>ニュウリョク</t>
    </rPh>
    <phoneticPr fontId="1"/>
  </si>
  <si>
    <r>
      <t>【提出書類一覧】　　</t>
    </r>
    <r>
      <rPr>
        <sz val="11"/>
        <color rgb="FFFF0000"/>
        <rFont val="Meiryo UI"/>
        <family val="2"/>
        <charset val="128"/>
      </rPr>
      <t>印刷物の提出は不要です</t>
    </r>
    <rPh sb="10" eb="13">
      <t>インサツ</t>
    </rPh>
    <rPh sb="17" eb="19">
      <t xml:space="preserve">フヨウデス </t>
    </rPh>
    <phoneticPr fontId="1"/>
  </si>
  <si>
    <t>　　※必要例</t>
    <rPh sb="3" eb="5">
      <t>ヒツヨウ</t>
    </rPh>
    <rPh sb="5" eb="6">
      <t>レイ</t>
    </rPh>
    <phoneticPr fontId="1"/>
  </si>
  <si>
    <t>　　【目標未達の場合の理由書の説明資料、特に説明が必要な事項に関する説明資料等】</t>
    <rPh sb="3" eb="7">
      <t xml:space="preserve">モクヒョウミタツ </t>
    </rPh>
    <rPh sb="8" eb="10">
      <t>バアイ</t>
    </rPh>
    <rPh sb="11" eb="14">
      <t>リユウショ</t>
    </rPh>
    <rPh sb="20" eb="21">
      <t xml:space="preserve">トクニ </t>
    </rPh>
    <rPh sb="22" eb="24">
      <t xml:space="preserve">セツメイガヒツヨウナ </t>
    </rPh>
    <rPh sb="28" eb="30">
      <t xml:space="preserve">ジコウ </t>
    </rPh>
    <rPh sb="31" eb="32">
      <t xml:space="preserve">カンスル </t>
    </rPh>
    <rPh sb="34" eb="39">
      <t xml:space="preserve">セツメイシリョウトウ </t>
    </rPh>
    <phoneticPr fontId="1"/>
  </si>
  <si>
    <t>　　・メールアドレス　ontai-jigyo-h30@env.go.jp</t>
    <phoneticPr fontId="1"/>
  </si>
  <si>
    <t>【事業報告書提出先】</t>
    <phoneticPr fontId="1"/>
  </si>
  <si>
    <t>　〒100-8975
東京都千代田区霞が関1-2-2 中央合同庁舎5号館3階
環境省 地球環境局 地球温暖化対策課 地球温暖化対策事業室
「平時の脱炭素化と災害時の安心を実現するフェーズフリーの省CO2 独立型施設支援事業」担当官
電話番号 03-5521-8355</t>
    <rPh sb="18" eb="19">
      <t>カスミガセキ</t>
    </rPh>
    <phoneticPr fontId="1"/>
  </si>
  <si>
    <t>Email: ontai-jigyo-h30@env.go.jp</t>
    <phoneticPr fontId="1"/>
  </si>
  <si>
    <t>提出期限　令和５年４月末日</t>
    <rPh sb="0" eb="2">
      <t>テイシュツ</t>
    </rPh>
    <rPh sb="2" eb="4">
      <t>キゲン</t>
    </rPh>
    <rPh sb="5" eb="7">
      <t xml:space="preserve">レイワ３ネｎ </t>
    </rPh>
    <rPh sb="10" eb="12">
      <t>ガツマツ</t>
    </rPh>
    <rPh sb="12" eb="13">
      <t>ビ</t>
    </rPh>
    <phoneticPr fontId="1"/>
  </si>
  <si>
    <t>本件責任者及び担当者の氏名、連絡先等</t>
    <rPh sb="0" eb="2">
      <t>ホンケン</t>
    </rPh>
    <rPh sb="2" eb="5">
      <t>セキニンシャ</t>
    </rPh>
    <rPh sb="5" eb="6">
      <t>オヨ</t>
    </rPh>
    <rPh sb="7" eb="10">
      <t>タントウシャ</t>
    </rPh>
    <rPh sb="11" eb="13">
      <t>シメイ</t>
    </rPh>
    <rPh sb="14" eb="17">
      <t>レンラクサキ</t>
    </rPh>
    <rPh sb="17" eb="18">
      <t>ナド</t>
    </rPh>
    <phoneticPr fontId="1"/>
  </si>
  <si>
    <t>別紙３</t>
    <rPh sb="0" eb="2">
      <t>ベッシ</t>
    </rPh>
    <phoneticPr fontId="1"/>
  </si>
  <si>
    <r>
      <t>　②エネルギー供給会社発行のエネルギー使用量の証明書（電気・ガス・油等の検針票の写し）</t>
    </r>
    <r>
      <rPr>
        <sz val="11"/>
        <color rgb="FFFF0000"/>
        <rFont val="Meiryo UI"/>
        <family val="2"/>
        <charset val="128"/>
      </rPr>
      <t>PDF形式で保存</t>
    </r>
    <rPh sb="36" eb="39">
      <t>ケンシンヒョウ</t>
    </rPh>
    <rPh sb="40" eb="41">
      <t>ウツ</t>
    </rPh>
    <rPh sb="46" eb="48">
      <t xml:space="preserve">ケイシキ </t>
    </rPh>
    <rPh sb="49" eb="51">
      <t xml:space="preserve">ホゾｎ </t>
    </rPh>
    <phoneticPr fontId="1"/>
  </si>
  <si>
    <r>
      <t>　③追加資料（必要な場合のみ）</t>
    </r>
    <r>
      <rPr>
        <sz val="11"/>
        <color rgb="FFFF0000"/>
        <rFont val="Meiryo UI"/>
        <family val="2"/>
        <charset val="128"/>
      </rPr>
      <t>本ファイル内またはWord、Excel、PDF形式</t>
    </r>
    <rPh sb="2" eb="4">
      <t>ツイカ</t>
    </rPh>
    <rPh sb="4" eb="6">
      <t>シリョウ</t>
    </rPh>
    <rPh sb="7" eb="9">
      <t>ヒツヨウ</t>
    </rPh>
    <rPh sb="10" eb="12">
      <t>バアイ</t>
    </rPh>
    <rPh sb="15" eb="16">
      <t xml:space="preserve">ホンファイル </t>
    </rPh>
    <rPh sb="20" eb="21">
      <t xml:space="preserve">ナイ </t>
    </rPh>
    <rPh sb="38" eb="40">
      <t xml:space="preserve">ケイシキ </t>
    </rPh>
    <phoneticPr fontId="1"/>
  </si>
  <si>
    <t>　④CD-R（上記を格納したもの）または⑤の電子メールでの送付</t>
    <rPh sb="7" eb="9">
      <t xml:space="preserve">ジョウキ </t>
    </rPh>
    <rPh sb="22" eb="24">
      <t xml:space="preserve">デンシメールデノ </t>
    </rPh>
    <rPh sb="29" eb="31">
      <t xml:space="preserve">ソウフ </t>
    </rPh>
    <phoneticPr fontId="1"/>
  </si>
  <si>
    <t>⑤電子メールでの送付</t>
    <rPh sb="1" eb="3">
      <t xml:space="preserve">デンシメール </t>
    </rPh>
    <rPh sb="8" eb="10">
      <t xml:space="preserve">ソウフ </t>
    </rPh>
    <phoneticPr fontId="1"/>
  </si>
  <si>
    <t>　上記④について電子メールでの送付も受け付けます。ただし下記の注意事項をご確認ください。</t>
    <rPh sb="1" eb="3">
      <t xml:space="preserve">ジョウキ </t>
    </rPh>
    <rPh sb="8" eb="10">
      <t>デンシ</t>
    </rPh>
    <rPh sb="18" eb="19">
      <t>ウケツケマス。</t>
    </rPh>
    <rPh sb="28" eb="30">
      <t xml:space="preserve">カキノ </t>
    </rPh>
    <rPh sb="31" eb="35">
      <t xml:space="preserve">チュウイジコウヲ </t>
    </rPh>
    <phoneticPr fontId="1"/>
  </si>
  <si>
    <t>合計</t>
    <rPh sb="0" eb="2">
      <t>ゴウケイ</t>
    </rPh>
    <phoneticPr fontId="1"/>
  </si>
  <si>
    <t>％</t>
    <phoneticPr fontId="1"/>
  </si>
  <si>
    <t>　①事業報告書表紙（様式第16）および本Excelファイル</t>
    <rPh sb="19" eb="20">
      <t xml:space="preserve">ホｎ </t>
    </rPh>
    <phoneticPr fontId="3"/>
  </si>
  <si>
    <t>ハウス⑪</t>
    <phoneticPr fontId="1"/>
  </si>
  <si>
    <t>ハウス⑫</t>
    <phoneticPr fontId="1"/>
  </si>
  <si>
    <t>ハウス⑬</t>
    <phoneticPr fontId="1"/>
  </si>
  <si>
    <t>ハウス⑭</t>
    <phoneticPr fontId="1"/>
  </si>
  <si>
    <t>ハウス⑮</t>
    <phoneticPr fontId="1"/>
  </si>
  <si>
    <t>＜事業の実施場所＞</t>
    <rPh sb="1" eb="3">
      <t>ジギョウ</t>
    </rPh>
    <rPh sb="4" eb="6">
      <t>ジッシ</t>
    </rPh>
    <rPh sb="6" eb="8">
      <t>バショ</t>
    </rPh>
    <phoneticPr fontId="1"/>
  </si>
  <si>
    <t>＊実際に補助事業を行った場所・地域（所在地等を記載）</t>
    <phoneticPr fontId="1"/>
  </si>
  <si>
    <t>＜事業の概要＞</t>
    <rPh sb="1" eb="3">
      <t>ジギョウ</t>
    </rPh>
    <rPh sb="4" eb="6">
      <t>ガイヨウ</t>
    </rPh>
    <phoneticPr fontId="1"/>
  </si>
  <si>
    <t>＊実際に行った事業の内容について簡潔に記入してください。</t>
    <rPh sb="19" eb="21">
      <t>キニュウ</t>
    </rPh>
    <phoneticPr fontId="1"/>
  </si>
  <si>
    <t>都市ガス</t>
    <rPh sb="0" eb="2">
      <t>トシ</t>
    </rPh>
    <phoneticPr fontId="3"/>
  </si>
  <si>
    <t>4月</t>
    <rPh sb="1" eb="2">
      <t>ガツ</t>
    </rPh>
    <phoneticPr fontId="1"/>
  </si>
  <si>
    <t>5月</t>
    <rPh sb="1" eb="2">
      <t>ガツ</t>
    </rPh>
    <phoneticPr fontId="1"/>
  </si>
  <si>
    <t>6月</t>
  </si>
  <si>
    <t>7月</t>
  </si>
  <si>
    <t>8月</t>
  </si>
  <si>
    <t>9月</t>
  </si>
  <si>
    <t>10月</t>
  </si>
  <si>
    <t>11月</t>
  </si>
  <si>
    <t>12月</t>
  </si>
  <si>
    <t>1月</t>
  </si>
  <si>
    <t>2月</t>
  </si>
  <si>
    <t>3月</t>
  </si>
  <si>
    <t>電気</t>
    <rPh sb="0" eb="2">
      <t>デンキ</t>
    </rPh>
    <phoneticPr fontId="3"/>
  </si>
  <si>
    <t>kWh</t>
  </si>
  <si>
    <t>m3</t>
  </si>
  <si>
    <t>LPガス</t>
    <phoneticPr fontId="3"/>
  </si>
  <si>
    <t>m3</t>
    <phoneticPr fontId="3"/>
  </si>
  <si>
    <t>A重油</t>
    <phoneticPr fontId="3"/>
  </si>
  <si>
    <t>L</t>
    <phoneticPr fontId="3"/>
  </si>
  <si>
    <t>灯油</t>
    <rPh sb="0" eb="2">
      <t>トウユ</t>
    </rPh>
    <phoneticPr fontId="3"/>
  </si>
  <si>
    <t>軽油</t>
    <rPh sb="0" eb="2">
      <t>ケイユ</t>
    </rPh>
    <phoneticPr fontId="1"/>
  </si>
  <si>
    <t>その他</t>
    <rPh sb="2" eb="3">
      <t>タ</t>
    </rPh>
    <phoneticPr fontId="3"/>
  </si>
  <si>
    <t>都市ガス</t>
    <phoneticPr fontId="3"/>
  </si>
  <si>
    <r>
      <rPr>
        <b/>
        <sz val="9"/>
        <color theme="1"/>
        <rFont val="游ゴシック"/>
        <family val="3"/>
        <charset val="128"/>
      </rPr>
      <t>ⅰ</t>
    </r>
    <r>
      <rPr>
        <sz val="9"/>
        <color theme="1"/>
        <rFont val="游ゴシック"/>
        <family val="3"/>
        <charset val="128"/>
      </rPr>
      <t>　年間消費電力量</t>
    </r>
    <rPh sb="2" eb="4">
      <t>ネンカン</t>
    </rPh>
    <rPh sb="4" eb="6">
      <t>ショウヒ</t>
    </rPh>
    <rPh sb="6" eb="8">
      <t>デンリョク</t>
    </rPh>
    <rPh sb="8" eb="9">
      <t>リョウ</t>
    </rPh>
    <phoneticPr fontId="1"/>
  </si>
  <si>
    <t>補助対象設備</t>
    <rPh sb="0" eb="2">
      <t>ホジョ</t>
    </rPh>
    <rPh sb="2" eb="4">
      <t>タイショウ</t>
    </rPh>
    <rPh sb="4" eb="6">
      <t>セツビ</t>
    </rPh>
    <phoneticPr fontId="1"/>
  </si>
  <si>
    <t>kWh</t>
    <phoneticPr fontId="1"/>
  </si>
  <si>
    <t>補助対象設備以外（LED照明等）</t>
    <rPh sb="0" eb="2">
      <t>ホジョ</t>
    </rPh>
    <rPh sb="2" eb="4">
      <t>タイショウ</t>
    </rPh>
    <rPh sb="4" eb="6">
      <t>セツビ</t>
    </rPh>
    <rPh sb="6" eb="8">
      <t>イガイ</t>
    </rPh>
    <rPh sb="12" eb="14">
      <t>ショウメイ</t>
    </rPh>
    <rPh sb="14" eb="15">
      <t>トウ</t>
    </rPh>
    <phoneticPr fontId="1"/>
  </si>
  <si>
    <r>
      <rPr>
        <b/>
        <sz val="9"/>
        <color theme="1"/>
        <rFont val="游ゴシック"/>
        <family val="3"/>
        <charset val="128"/>
      </rPr>
      <t>ⅱ</t>
    </r>
    <r>
      <rPr>
        <sz val="9"/>
        <color theme="1"/>
        <rFont val="游ゴシック"/>
        <family val="3"/>
        <charset val="128"/>
      </rPr>
      <t>　太陽光年間発電量</t>
    </r>
    <rPh sb="2" eb="5">
      <t>タイヨウコウ</t>
    </rPh>
    <rPh sb="5" eb="7">
      <t>ネンカン</t>
    </rPh>
    <rPh sb="7" eb="9">
      <t>ハツデン</t>
    </rPh>
    <phoneticPr fontId="1"/>
  </si>
  <si>
    <r>
      <rPr>
        <b/>
        <sz val="9"/>
        <color theme="1"/>
        <rFont val="游ゴシック"/>
        <family val="3"/>
        <charset val="128"/>
      </rPr>
      <t>ⅲ</t>
    </r>
    <r>
      <rPr>
        <sz val="9"/>
        <color theme="1"/>
        <rFont val="游ゴシック"/>
        <family val="3"/>
        <charset val="128"/>
      </rPr>
      <t xml:space="preserve">　再エネ活用率（ </t>
    </r>
    <r>
      <rPr>
        <b/>
        <sz val="9"/>
        <color theme="1"/>
        <rFont val="游ゴシック"/>
        <family val="3"/>
        <charset val="128"/>
      </rPr>
      <t>ⅱ</t>
    </r>
    <r>
      <rPr>
        <sz val="9"/>
        <color theme="1"/>
        <rFont val="游ゴシック"/>
        <family val="3"/>
        <charset val="128"/>
      </rPr>
      <t>÷</t>
    </r>
    <r>
      <rPr>
        <b/>
        <sz val="9"/>
        <color theme="1"/>
        <rFont val="游ゴシック"/>
        <family val="3"/>
        <charset val="128"/>
      </rPr>
      <t>ⅰ</t>
    </r>
    <r>
      <rPr>
        <sz val="9"/>
        <color theme="1"/>
        <rFont val="游ゴシック"/>
        <family val="3"/>
        <charset val="128"/>
      </rPr>
      <t>×100 ）</t>
    </r>
    <rPh sb="2" eb="3">
      <t>サイ</t>
    </rPh>
    <rPh sb="5" eb="7">
      <t>カツヨウ</t>
    </rPh>
    <rPh sb="7" eb="8">
      <t>リツ</t>
    </rPh>
    <phoneticPr fontId="1"/>
  </si>
  <si>
    <t>ｔ- CO2/年</t>
  </si>
  <si>
    <t>実施報告時</t>
    <rPh sb="0" eb="2">
      <t>ジッシ</t>
    </rPh>
    <rPh sb="2" eb="4">
      <t>ホウコク</t>
    </rPh>
    <rPh sb="4" eb="5">
      <t>ジ</t>
    </rPh>
    <phoneticPr fontId="1"/>
  </si>
  <si>
    <t>ｔ- CO2/年</t>
    <phoneticPr fontId="1"/>
  </si>
  <si>
    <t>達成率</t>
    <rPh sb="0" eb="3">
      <t>タッセイリツ</t>
    </rPh>
    <phoneticPr fontId="1"/>
  </si>
  <si>
    <t>対比</t>
    <rPh sb="0" eb="2">
      <t>タイヒ</t>
    </rPh>
    <phoneticPr fontId="1"/>
  </si>
  <si>
    <t xml:space="preserve"> 年間CO2削減量</t>
    <rPh sb="1" eb="3">
      <t>ネンカン</t>
    </rPh>
    <rPh sb="6" eb="9">
      <t>サクゲンリョウ</t>
    </rPh>
    <phoneticPr fontId="1"/>
  </si>
  <si>
    <t>（１）商用電力使用量実績</t>
    <rPh sb="3" eb="5">
      <t>ショウヨウ</t>
    </rPh>
    <rPh sb="5" eb="7">
      <t>デンリョク</t>
    </rPh>
    <rPh sb="7" eb="9">
      <t>シヨウ</t>
    </rPh>
    <rPh sb="9" eb="10">
      <t>リョウ</t>
    </rPh>
    <rPh sb="10" eb="12">
      <t>ジッセキ</t>
    </rPh>
    <phoneticPr fontId="1"/>
  </si>
  <si>
    <t xml:space="preserve">  （１）＜再生可能エネルギー活用率＞</t>
    <rPh sb="6" eb="8">
      <t>サイセイ</t>
    </rPh>
    <rPh sb="8" eb="10">
      <t>カノウ</t>
    </rPh>
    <rPh sb="15" eb="18">
      <t>カツヨウリツ</t>
    </rPh>
    <phoneticPr fontId="1"/>
  </si>
  <si>
    <t>（２）＜CO2削減効果＞　</t>
    <rPh sb="7" eb="9">
      <t>サクゲン</t>
    </rPh>
    <phoneticPr fontId="1"/>
  </si>
  <si>
    <t>(kwh)</t>
    <phoneticPr fontId="1"/>
  </si>
  <si>
    <t>別紙１</t>
    <rPh sb="0" eb="2">
      <t>ベッシ</t>
    </rPh>
    <phoneticPr fontId="1"/>
  </si>
  <si>
    <t>※電力会社発行の証明書等から、以下に商用電力使用量実績値を記載願います。</t>
    <phoneticPr fontId="1"/>
  </si>
  <si>
    <t>１．事業全体の年間実績</t>
    <rPh sb="2" eb="4">
      <t>ジギョウ</t>
    </rPh>
    <rPh sb="4" eb="6">
      <t>ゼンタイ</t>
    </rPh>
    <rPh sb="7" eb="9">
      <t>ネンカン</t>
    </rPh>
    <rPh sb="9" eb="11">
      <t>ジッセキ</t>
    </rPh>
    <phoneticPr fontId="1"/>
  </si>
  <si>
    <t>別紙４</t>
    <rPh sb="0" eb="2">
      <t>ベッシ</t>
    </rPh>
    <phoneticPr fontId="1"/>
  </si>
  <si>
    <t>　※別紙１シートの内訳（エネルギーの年間消費量等）について入力願います。</t>
    <rPh sb="2" eb="4">
      <t>ベッシ</t>
    </rPh>
    <rPh sb="9" eb="11">
      <t>ウチワケ</t>
    </rPh>
    <rPh sb="18" eb="20">
      <t>ネンカン</t>
    </rPh>
    <rPh sb="20" eb="23">
      <t>ショウヒリョウ</t>
    </rPh>
    <rPh sb="23" eb="24">
      <t>トウ</t>
    </rPh>
    <rPh sb="29" eb="31">
      <t>ニュウリョク</t>
    </rPh>
    <rPh sb="31" eb="32">
      <t>ネガ</t>
    </rPh>
    <phoneticPr fontId="1"/>
  </si>
  <si>
    <t>３．別紙２シート（エネルギー消費量について）</t>
    <rPh sb="2" eb="4">
      <t>ベッシ</t>
    </rPh>
    <rPh sb="14" eb="17">
      <t>ショウヒリョウ</t>
    </rPh>
    <phoneticPr fontId="1"/>
  </si>
  <si>
    <t>５．別紙４シート（本件責任者及び担当者の氏名、連絡先等について入力願います）</t>
    <rPh sb="2" eb="4">
      <t>ベッシ</t>
    </rPh>
    <rPh sb="31" eb="33">
      <t>ニュウリョク</t>
    </rPh>
    <rPh sb="33" eb="34">
      <t>ネガ</t>
    </rPh>
    <phoneticPr fontId="1"/>
  </si>
  <si>
    <t xml:space="preserve">  </t>
    <phoneticPr fontId="1"/>
  </si>
  <si>
    <t>　　・1メールあたり５MB程度の容量制限がかかります。ファイルを分割する等してご送付ください。必ず（1/3）等を記載してくだ
　　さい。</t>
    <rPh sb="13" eb="15">
      <t xml:space="preserve">テイドノ </t>
    </rPh>
    <rPh sb="16" eb="18">
      <t xml:space="preserve">ヨウリョウ </t>
    </rPh>
    <rPh sb="18" eb="20">
      <t xml:space="preserve">セイゲンガ </t>
    </rPh>
    <rPh sb="32" eb="34">
      <t xml:space="preserve">ブンカツ </t>
    </rPh>
    <rPh sb="36" eb="37">
      <t xml:space="preserve">トウ </t>
    </rPh>
    <rPh sb="47" eb="48">
      <t xml:space="preserve">カナラズ </t>
    </rPh>
    <rPh sb="54" eb="55">
      <t xml:space="preserve">トウ </t>
    </rPh>
    <rPh sb="56" eb="58">
      <t xml:space="preserve">キサイ </t>
    </rPh>
    <phoneticPr fontId="1"/>
  </si>
  <si>
    <t>別紙２　エネルギーの年間消費量等について</t>
    <rPh sb="0" eb="2">
      <t>ベッシ</t>
    </rPh>
    <rPh sb="10" eb="12">
      <t>ネンカン</t>
    </rPh>
    <rPh sb="12" eb="15">
      <t>ショウヒリョウ</t>
    </rPh>
    <rPh sb="15" eb="16">
      <t>トウ</t>
    </rPh>
    <phoneticPr fontId="1"/>
  </si>
  <si>
    <t>ハウス名：</t>
    <rPh sb="3" eb="4">
      <t>メイ</t>
    </rPh>
    <phoneticPr fontId="1"/>
  </si>
  <si>
    <t>事業報告時（今回）</t>
    <rPh sb="0" eb="2">
      <t>ジギョウ</t>
    </rPh>
    <rPh sb="2" eb="4">
      <t>ホウコク</t>
    </rPh>
    <rPh sb="4" eb="5">
      <t>ジ</t>
    </rPh>
    <rPh sb="6" eb="8">
      <t>コンカイ</t>
    </rPh>
    <phoneticPr fontId="1"/>
  </si>
  <si>
    <t>実施報告／事業報告</t>
    <rPh sb="0" eb="2">
      <t>ジッシ</t>
    </rPh>
    <rPh sb="2" eb="4">
      <t>ホウコク</t>
    </rPh>
    <rPh sb="5" eb="7">
      <t>ジギョウ</t>
    </rPh>
    <rPh sb="7" eb="9">
      <t>ホウコク</t>
    </rPh>
    <phoneticPr fontId="1"/>
  </si>
  <si>
    <t>エネルギー種別</t>
    <rPh sb="5" eb="7">
      <t>シュベツ</t>
    </rPh>
    <phoneticPr fontId="1"/>
  </si>
  <si>
    <t>単位／達成率</t>
    <rPh sb="0" eb="2">
      <t>タンイ</t>
    </rPh>
    <rPh sb="3" eb="6">
      <t>タッセイリツ</t>
    </rPh>
    <phoneticPr fontId="1"/>
  </si>
  <si>
    <t>年間エネルギ－消費量</t>
    <rPh sb="0" eb="2">
      <t>ネンカン</t>
    </rPh>
    <rPh sb="7" eb="10">
      <t>ショウヒリョウ</t>
    </rPh>
    <phoneticPr fontId="1"/>
  </si>
  <si>
    <t>【昼間】
（8時から22時）</t>
    <phoneticPr fontId="1"/>
  </si>
  <si>
    <t>【夜間】
（22時から翌日8時）</t>
    <phoneticPr fontId="1"/>
  </si>
  <si>
    <t>＜実施報告時における年間CO2削減量（t-CO2）＞</t>
    <rPh sb="1" eb="3">
      <t>ジッシ</t>
    </rPh>
    <rPh sb="3" eb="5">
      <t>ホウコク</t>
    </rPh>
    <rPh sb="5" eb="6">
      <t>ジ</t>
    </rPh>
    <rPh sb="10" eb="12">
      <t>ネンカン</t>
    </rPh>
    <phoneticPr fontId="1"/>
  </si>
  <si>
    <t>※実施報告時に月別のエネルギー消費量を想定していない場合は、年間消費量等などを等分するなどして入力してください。</t>
    <phoneticPr fontId="1"/>
  </si>
  <si>
    <t>※青色セルに実施報告時のエネルギー消費量、黄色セルにR4事業報告時（今回）のエネルギー消費量を入力してください。</t>
    <rPh sb="1" eb="2">
      <t>アオ</t>
    </rPh>
    <rPh sb="2" eb="3">
      <t>イロ</t>
    </rPh>
    <rPh sb="6" eb="8">
      <t>ジッシ</t>
    </rPh>
    <rPh sb="8" eb="10">
      <t>ホウコク</t>
    </rPh>
    <rPh sb="10" eb="11">
      <t>ジ</t>
    </rPh>
    <rPh sb="17" eb="20">
      <t>ショウヒリョウ</t>
    </rPh>
    <rPh sb="21" eb="23">
      <t>キイロ</t>
    </rPh>
    <rPh sb="28" eb="30">
      <t>ジギョウ</t>
    </rPh>
    <rPh sb="30" eb="32">
      <t>ホウコク</t>
    </rPh>
    <rPh sb="32" eb="33">
      <t>ジ</t>
    </rPh>
    <rPh sb="34" eb="36">
      <t>コンカイ</t>
    </rPh>
    <rPh sb="43" eb="46">
      <t>ショウヒリョウ</t>
    </rPh>
    <rPh sb="47" eb="49">
      <t>ニュウリョク</t>
    </rPh>
    <phoneticPr fontId="1"/>
  </si>
  <si>
    <t>※事業報告時の電気について、昼間・夜間の区分ができない場合は、その月分の総量を「昼間」のみに入力してください。</t>
    <rPh sb="1" eb="3">
      <t>ジギョウ</t>
    </rPh>
    <rPh sb="3" eb="5">
      <t>ホウコク</t>
    </rPh>
    <rPh sb="5" eb="6">
      <t>ジ</t>
    </rPh>
    <rPh sb="7" eb="9">
      <t>デンキ</t>
    </rPh>
    <rPh sb="14" eb="16">
      <t>チュウカン</t>
    </rPh>
    <rPh sb="17" eb="19">
      <t>ヤカン</t>
    </rPh>
    <rPh sb="20" eb="22">
      <t>クブン</t>
    </rPh>
    <rPh sb="27" eb="29">
      <t>バアイ</t>
    </rPh>
    <rPh sb="33" eb="35">
      <t>ツキブン</t>
    </rPh>
    <rPh sb="36" eb="38">
      <t>ソウリョウ</t>
    </rPh>
    <rPh sb="40" eb="42">
      <t>チュウカン</t>
    </rPh>
    <rPh sb="46" eb="48">
      <t>ニュウリョク</t>
    </rPh>
    <phoneticPr fontId="1"/>
  </si>
  <si>
    <r>
      <t>　※</t>
    </r>
    <r>
      <rPr>
        <sz val="11"/>
        <color rgb="FFFF0000"/>
        <rFont val="Meiryo UI"/>
        <family val="3"/>
        <charset val="128"/>
      </rPr>
      <t>青色セルに実績報告時の数値</t>
    </r>
    <r>
      <rPr>
        <sz val="11"/>
        <color theme="1"/>
        <rFont val="Meiryo UI"/>
        <family val="3"/>
        <charset val="128"/>
      </rPr>
      <t>、</t>
    </r>
    <r>
      <rPr>
        <sz val="11"/>
        <color rgb="FFFF0000"/>
        <rFont val="Meiryo UI"/>
        <family val="3"/>
        <charset val="128"/>
      </rPr>
      <t>黄色セルに事業報告時の数値</t>
    </r>
    <r>
      <rPr>
        <sz val="11"/>
        <color theme="1"/>
        <rFont val="Meiryo UI"/>
        <family val="3"/>
        <charset val="128"/>
      </rPr>
      <t>を入力してください。</t>
    </r>
    <rPh sb="2" eb="3">
      <t>アオ</t>
    </rPh>
    <rPh sb="3" eb="4">
      <t>イロ</t>
    </rPh>
    <rPh sb="7" eb="9">
      <t>ジッセキ</t>
    </rPh>
    <rPh sb="9" eb="11">
      <t>ホウコク</t>
    </rPh>
    <rPh sb="11" eb="12">
      <t>ジ</t>
    </rPh>
    <rPh sb="13" eb="15">
      <t>スウチ</t>
    </rPh>
    <rPh sb="16" eb="18">
      <t>キイロ</t>
    </rPh>
    <rPh sb="23" eb="25">
      <t>ホウコク</t>
    </rPh>
    <rPh sb="25" eb="26">
      <t>ジ</t>
    </rPh>
    <rPh sb="27" eb="29">
      <t>スウチ</t>
    </rPh>
    <rPh sb="30" eb="32">
      <t>ニュウリョク</t>
    </rPh>
    <phoneticPr fontId="1"/>
  </si>
  <si>
    <t>備考</t>
    <rPh sb="0" eb="2">
      <t>ビコウ</t>
    </rPh>
    <phoneticPr fontId="1"/>
  </si>
  <si>
    <t>※年間消費電力量について、補助対象設備と対象外設備の区分がない場合、全体の消費量に実施報告時の比率を乗じる等して算出してください。</t>
    <rPh sb="1" eb="3">
      <t>ネンカン</t>
    </rPh>
    <rPh sb="3" eb="5">
      <t>ショウヒ</t>
    </rPh>
    <rPh sb="5" eb="8">
      <t>デンリョクリョウ</t>
    </rPh>
    <rPh sb="13" eb="15">
      <t>ホジョ</t>
    </rPh>
    <rPh sb="15" eb="17">
      <t>タイショウ</t>
    </rPh>
    <rPh sb="17" eb="19">
      <t>セツビ</t>
    </rPh>
    <rPh sb="20" eb="23">
      <t>タイショウガイ</t>
    </rPh>
    <rPh sb="23" eb="25">
      <t>セツビ</t>
    </rPh>
    <rPh sb="26" eb="28">
      <t>クブン</t>
    </rPh>
    <rPh sb="31" eb="33">
      <t>バアイ</t>
    </rPh>
    <rPh sb="34" eb="36">
      <t>ゼンタイ</t>
    </rPh>
    <rPh sb="37" eb="40">
      <t>ショウヒリョウ</t>
    </rPh>
    <rPh sb="41" eb="43">
      <t>ジッシ</t>
    </rPh>
    <rPh sb="43" eb="45">
      <t>ホウコク</t>
    </rPh>
    <rPh sb="45" eb="46">
      <t>ジ</t>
    </rPh>
    <rPh sb="47" eb="49">
      <t>ヒリツ</t>
    </rPh>
    <rPh sb="50" eb="51">
      <t>ジョウ</t>
    </rPh>
    <rPh sb="53" eb="54">
      <t>トウ</t>
    </rPh>
    <rPh sb="56" eb="58">
      <t>サンシュツ</t>
    </rPh>
    <phoneticPr fontId="1"/>
  </si>
  <si>
    <r>
      <t xml:space="preserve">※上記 </t>
    </r>
    <r>
      <rPr>
        <b/>
        <u/>
        <sz val="8"/>
        <color rgb="FFFF0000"/>
        <rFont val="游ゴシック"/>
        <family val="3"/>
        <charset val="128"/>
      </rPr>
      <t>ⅰ</t>
    </r>
    <r>
      <rPr>
        <u/>
        <sz val="8"/>
        <color rgb="FFFF0000"/>
        <rFont val="游ゴシック"/>
        <family val="3"/>
        <charset val="128"/>
      </rPr>
      <t>、</t>
    </r>
    <r>
      <rPr>
        <b/>
        <u/>
        <sz val="8"/>
        <color rgb="FFFF0000"/>
        <rFont val="游ゴシック"/>
        <family val="3"/>
        <charset val="128"/>
      </rPr>
      <t>ⅱ</t>
    </r>
    <r>
      <rPr>
        <u/>
        <sz val="8"/>
        <color rgb="FFFF0000"/>
        <rFont val="游ゴシック"/>
        <family val="3"/>
        <charset val="128"/>
      </rPr>
      <t xml:space="preserve"> の 算定根拠資料を添付してください。（電力会社からの請求明細、発電量のデータ等）</t>
    </r>
    <rPh sb="17" eb="19">
      <t>テンプ</t>
    </rPh>
    <rPh sb="27" eb="29">
      <t>デンリョク</t>
    </rPh>
    <rPh sb="29" eb="31">
      <t>ガイシャ</t>
    </rPh>
    <rPh sb="34" eb="36">
      <t>セイキュウ</t>
    </rPh>
    <rPh sb="36" eb="38">
      <t>メイサイ</t>
    </rPh>
    <rPh sb="39" eb="42">
      <t>ハツデンリョウ</t>
    </rPh>
    <rPh sb="46" eb="47">
      <t>トウ</t>
    </rPh>
    <phoneticPr fontId="1"/>
  </si>
  <si>
    <t>※系統電力の使用がない場合は記載不要です。</t>
    <phoneticPr fontId="1"/>
  </si>
  <si>
    <r>
      <t>　　</t>
    </r>
    <r>
      <rPr>
        <sz val="11"/>
        <color rgb="FFFF0000"/>
        <rFont val="Meiryo UI"/>
        <family val="3"/>
        <charset val="128"/>
      </rPr>
      <t>※CCに「HARUYUKI_ITO@env.go.jp」を入れるようにお願いいたします。</t>
    </r>
    <rPh sb="31" eb="32">
      <t>イ</t>
    </rPh>
    <rPh sb="38" eb="39">
      <t>ネガ</t>
    </rPh>
    <phoneticPr fontId="1"/>
  </si>
  <si>
    <t>太陽光発電量</t>
    <rPh sb="0" eb="3">
      <t>タイヨウコウ</t>
    </rPh>
    <rPh sb="3" eb="6">
      <t>ハツデンリョウ</t>
    </rPh>
    <phoneticPr fontId="1"/>
  </si>
  <si>
    <t>設備名称</t>
    <rPh sb="0" eb="2">
      <t>セツビ</t>
    </rPh>
    <rPh sb="2" eb="4">
      <t>メイショウ</t>
    </rPh>
    <phoneticPr fontId="1"/>
  </si>
  <si>
    <t>台数</t>
    <rPh sb="0" eb="2">
      <t>ダイスウ</t>
    </rPh>
    <phoneticPr fontId="1"/>
  </si>
  <si>
    <t>年間CO2削減量(A)
(t-CO2/年)</t>
    <rPh sb="0" eb="2">
      <t>ネンカン</t>
    </rPh>
    <rPh sb="5" eb="7">
      <t>サクゲン</t>
    </rPh>
    <rPh sb="7" eb="8">
      <t>リョウ</t>
    </rPh>
    <phoneticPr fontId="1"/>
  </si>
  <si>
    <t>換気システム</t>
    <rPh sb="0" eb="2">
      <t>カンキ</t>
    </rPh>
    <phoneticPr fontId="1"/>
  </si>
  <si>
    <t>空調設備</t>
    <rPh sb="0" eb="4">
      <t>クウチョウセツビ</t>
    </rPh>
    <phoneticPr fontId="1"/>
  </si>
  <si>
    <t>地球温暖化対策事業効果算定ガイドブック　補助事業申請者向けハード対策事業計算ファイル</t>
    <rPh sb="0" eb="2">
      <t>チキュウ</t>
    </rPh>
    <rPh sb="2" eb="5">
      <t>オンダンカ</t>
    </rPh>
    <rPh sb="5" eb="7">
      <t>タイサク</t>
    </rPh>
    <rPh sb="7" eb="9">
      <t>ジギョウ</t>
    </rPh>
    <rPh sb="9" eb="11">
      <t>コウカ</t>
    </rPh>
    <rPh sb="11" eb="13">
      <t>サンテイ</t>
    </rPh>
    <rPh sb="20" eb="22">
      <t>ホジョ</t>
    </rPh>
    <rPh sb="22" eb="24">
      <t>ジギョウ</t>
    </rPh>
    <rPh sb="24" eb="27">
      <t>シンセイシャ</t>
    </rPh>
    <rPh sb="27" eb="28">
      <t>ム</t>
    </rPh>
    <rPh sb="32" eb="34">
      <t>タイサク</t>
    </rPh>
    <rPh sb="34" eb="36">
      <t>ジギョウ</t>
    </rPh>
    <rPh sb="36" eb="38">
      <t>ケイサン</t>
    </rPh>
    <phoneticPr fontId="3"/>
  </si>
  <si>
    <t>B.再生可能エネルギー発電用</t>
    <rPh sb="2" eb="6">
      <t>サイセイカノウ</t>
    </rPh>
    <rPh sb="11" eb="14">
      <t>ハツデンヨウ</t>
    </rPh>
    <phoneticPr fontId="3"/>
  </si>
  <si>
    <t>入力する数値に関しては、必要に応じて計算ファイル内で表示されている小数点の位まで入力することとし、それ以下の小数点については四捨五入することとする。</t>
    <rPh sb="0" eb="2">
      <t>ニュウリョク</t>
    </rPh>
    <rPh sb="4" eb="6">
      <t>スウチ</t>
    </rPh>
    <rPh sb="7" eb="8">
      <t>カン</t>
    </rPh>
    <rPh sb="12" eb="14">
      <t>ヒツヨウ</t>
    </rPh>
    <rPh sb="15" eb="16">
      <t>オウ</t>
    </rPh>
    <rPh sb="18" eb="20">
      <t>ケイサン</t>
    </rPh>
    <rPh sb="24" eb="25">
      <t>ナイ</t>
    </rPh>
    <rPh sb="26" eb="28">
      <t>ヒョウジ</t>
    </rPh>
    <rPh sb="33" eb="36">
      <t>ショウスウテン</t>
    </rPh>
    <rPh sb="37" eb="38">
      <t>クライ</t>
    </rPh>
    <rPh sb="40" eb="42">
      <t>ニュウリョク</t>
    </rPh>
    <rPh sb="51" eb="53">
      <t>イカ</t>
    </rPh>
    <rPh sb="54" eb="57">
      <t>ショウスウテン</t>
    </rPh>
    <rPh sb="62" eb="66">
      <t>シシャゴニュウ</t>
    </rPh>
    <phoneticPr fontId="3"/>
  </si>
  <si>
    <t>事業者名</t>
    <rPh sb="0" eb="3">
      <t>ジギョウシャ</t>
    </rPh>
    <rPh sb="3" eb="4">
      <t>メイ</t>
    </rPh>
    <phoneticPr fontId="3"/>
  </si>
  <si>
    <t>事業による導入量</t>
    <rPh sb="0" eb="2">
      <t>ジギョウ</t>
    </rPh>
    <rPh sb="5" eb="7">
      <t>ドウニュウ</t>
    </rPh>
    <rPh sb="7" eb="8">
      <t>リョウ</t>
    </rPh>
    <phoneticPr fontId="3"/>
  </si>
  <si>
    <t>設置場所</t>
    <rPh sb="0" eb="2">
      <t>セッチ</t>
    </rPh>
    <rPh sb="2" eb="4">
      <t>バショ</t>
    </rPh>
    <phoneticPr fontId="3"/>
  </si>
  <si>
    <t>〒</t>
    <phoneticPr fontId="3"/>
  </si>
  <si>
    <t>導入する機器
・システムの種類</t>
    <rPh sb="0" eb="2">
      <t>ドウニュウ</t>
    </rPh>
    <rPh sb="4" eb="6">
      <t>キキ</t>
    </rPh>
    <rPh sb="13" eb="15">
      <t>シュルイ</t>
    </rPh>
    <phoneticPr fontId="3"/>
  </si>
  <si>
    <t>太陽光発電</t>
  </si>
  <si>
    <t>複数の機器・システムを導入する場合は、全ての機器・システムの名称を選択してください。</t>
    <rPh sb="0" eb="2">
      <t>フクスウ</t>
    </rPh>
    <rPh sb="3" eb="5">
      <t>キキ</t>
    </rPh>
    <rPh sb="11" eb="13">
      <t>ドウニュウ</t>
    </rPh>
    <rPh sb="15" eb="17">
      <t>バアイ</t>
    </rPh>
    <rPh sb="19" eb="20">
      <t>スベ</t>
    </rPh>
    <rPh sb="22" eb="24">
      <t>キキ</t>
    </rPh>
    <rPh sb="30" eb="32">
      <t>メイショウ</t>
    </rPh>
    <rPh sb="33" eb="35">
      <t>センタク</t>
    </rPh>
    <phoneticPr fontId="3"/>
  </si>
  <si>
    <t>製品名</t>
    <rPh sb="0" eb="3">
      <t>セイヒンメイ</t>
    </rPh>
    <phoneticPr fontId="3"/>
  </si>
  <si>
    <t>複数の機器・システムを導入する場合は、全ての機器・システムの名称を記載してください。</t>
    <rPh sb="0" eb="2">
      <t>フクスウ</t>
    </rPh>
    <rPh sb="3" eb="5">
      <t>キキ</t>
    </rPh>
    <rPh sb="11" eb="13">
      <t>ドウニュウ</t>
    </rPh>
    <rPh sb="15" eb="17">
      <t>バアイ</t>
    </rPh>
    <rPh sb="19" eb="20">
      <t>スベ</t>
    </rPh>
    <rPh sb="22" eb="24">
      <t>キキ</t>
    </rPh>
    <rPh sb="30" eb="32">
      <t>メイショウ</t>
    </rPh>
    <rPh sb="33" eb="35">
      <t>キサイ</t>
    </rPh>
    <phoneticPr fontId="3"/>
  </si>
  <si>
    <t>設備容量</t>
    <rPh sb="0" eb="2">
      <t>セツビ</t>
    </rPh>
    <rPh sb="2" eb="4">
      <t>ヨウリョウ</t>
    </rPh>
    <phoneticPr fontId="3"/>
  </si>
  <si>
    <t>単位</t>
    <rPh sb="0" eb="2">
      <t>タンイ</t>
    </rPh>
    <phoneticPr fontId="3"/>
  </si>
  <si>
    <t>kW</t>
  </si>
  <si>
    <t>補助対象となる機器・システムの「導入量」を記入してください。</t>
    <rPh sb="0" eb="2">
      <t>ホジョ</t>
    </rPh>
    <rPh sb="2" eb="4">
      <t>タイショウ</t>
    </rPh>
    <rPh sb="7" eb="9">
      <t>キキ</t>
    </rPh>
    <rPh sb="16" eb="18">
      <t>ドウニュウ</t>
    </rPh>
    <rPh sb="18" eb="19">
      <t>リョウ</t>
    </rPh>
    <rPh sb="21" eb="23">
      <t>キニュウ</t>
    </rPh>
    <phoneticPr fontId="3"/>
  </si>
  <si>
    <t>法定耐用年数</t>
    <rPh sb="0" eb="2">
      <t>ホウテイ</t>
    </rPh>
    <rPh sb="2" eb="4">
      <t>タイヨウ</t>
    </rPh>
    <rPh sb="4" eb="6">
      <t>ネンスウ</t>
    </rPh>
    <phoneticPr fontId="3"/>
  </si>
  <si>
    <t>［年］</t>
    <rPh sb="1" eb="2">
      <t>ネン</t>
    </rPh>
    <phoneticPr fontId="3"/>
  </si>
  <si>
    <t>法定耐用年数を記入</t>
  </si>
  <si>
    <t>国税庁が発表している耐用年数表を参考にして、法定耐用年数を整数で記入してください。不明である場合は、想定使用年数を記入し、右の選択肢において「想定使用年数を入力」を選択してください。</t>
    <rPh sb="75" eb="77">
      <t>ネンスウ</t>
    </rPh>
    <phoneticPr fontId="3"/>
  </si>
  <si>
    <t>設備容量当たりのCO2削減量（CO2削減原単位）</t>
    <rPh sb="0" eb="2">
      <t>セツビ</t>
    </rPh>
    <rPh sb="2" eb="4">
      <t>ヨウリョウ</t>
    </rPh>
    <rPh sb="4" eb="5">
      <t>ア</t>
    </rPh>
    <rPh sb="11" eb="13">
      <t>サクゲン</t>
    </rPh>
    <rPh sb="13" eb="14">
      <t>リョウ</t>
    </rPh>
    <rPh sb="18" eb="20">
      <t>サクゲン</t>
    </rPh>
    <rPh sb="20" eb="23">
      <t>ゲンタンイ</t>
    </rPh>
    <phoneticPr fontId="3"/>
  </si>
  <si>
    <t>【発電量】</t>
    <phoneticPr fontId="3"/>
  </si>
  <si>
    <t>年間設備利用率</t>
    <rPh sb="0" eb="2">
      <t>ネンカン</t>
    </rPh>
    <rPh sb="2" eb="4">
      <t>セツビ</t>
    </rPh>
    <rPh sb="4" eb="7">
      <t>リヨウリツ</t>
    </rPh>
    <rPh sb="6" eb="7">
      <t>リツ</t>
    </rPh>
    <phoneticPr fontId="3"/>
  </si>
  <si>
    <t>[%]</t>
    <phoneticPr fontId="3"/>
  </si>
  <si>
    <t>対象となる発電システムの導入時における年間設備利用率を記入してください。年間設備利用率は以下より算出するものとします。
（年間設備利用率：想定年間発電電力量［kWh］÷（設備容量［kW］×24［h］×365［日］）</t>
    <rPh sb="0" eb="2">
      <t>タイショウ</t>
    </rPh>
    <rPh sb="21" eb="23">
      <t>セツビ</t>
    </rPh>
    <rPh sb="23" eb="26">
      <t>リヨウリツ</t>
    </rPh>
    <rPh sb="36" eb="43">
      <t>ネンカンセツビリヨウリツ</t>
    </rPh>
    <rPh sb="44" eb="46">
      <t>イカ</t>
    </rPh>
    <rPh sb="48" eb="50">
      <t>サンシュツ</t>
    </rPh>
    <rPh sb="85" eb="87">
      <t>セツビ</t>
    </rPh>
    <rPh sb="87" eb="89">
      <t>ヨウリョウ</t>
    </rPh>
    <rPh sb="104" eb="105">
      <t>ニチ</t>
    </rPh>
    <phoneticPr fontId="3"/>
  </si>
  <si>
    <t>再生可能エネルギー発電量</t>
    <rPh sb="0" eb="2">
      <t>サイセイ</t>
    </rPh>
    <rPh sb="2" eb="4">
      <t>カノウ</t>
    </rPh>
    <rPh sb="9" eb="11">
      <t>ハツデン</t>
    </rPh>
    <rPh sb="11" eb="12">
      <t>リョウ</t>
    </rPh>
    <phoneticPr fontId="3"/>
  </si>
  <si>
    <t>[kWh]</t>
    <phoneticPr fontId="3"/>
  </si>
  <si>
    <t>商用電力の排出係数</t>
    <rPh sb="0" eb="2">
      <t>ショウヨウ</t>
    </rPh>
    <rPh sb="2" eb="4">
      <t>デンリョク</t>
    </rPh>
    <rPh sb="5" eb="7">
      <t>ハイシュツ</t>
    </rPh>
    <rPh sb="7" eb="9">
      <t>ケイスウ</t>
    </rPh>
    <phoneticPr fontId="3"/>
  </si>
  <si>
    <t>[kgCO2/kWh]</t>
    <phoneticPr fontId="3"/>
  </si>
  <si>
    <t>年間CO2削減原単位</t>
    <rPh sb="0" eb="2">
      <t>ネンカン</t>
    </rPh>
    <rPh sb="5" eb="7">
      <t>サクゲン</t>
    </rPh>
    <rPh sb="7" eb="10">
      <t>ゲンタンイ</t>
    </rPh>
    <phoneticPr fontId="3"/>
  </si>
  <si>
    <t>kgCO2/年/kW</t>
    <phoneticPr fontId="3"/>
  </si>
  <si>
    <t>設備
利用率</t>
    <rPh sb="0" eb="2">
      <t>セツビ</t>
    </rPh>
    <rPh sb="3" eb="6">
      <t>リヨウリツ</t>
    </rPh>
    <phoneticPr fontId="3"/>
  </si>
  <si>
    <t>選択してください</t>
    <rPh sb="0" eb="2">
      <t>センタク</t>
    </rPh>
    <phoneticPr fontId="3"/>
  </si>
  <si>
    <t>軽油</t>
    <rPh sb="0" eb="2">
      <t>ケイユ</t>
    </rPh>
    <phoneticPr fontId="3"/>
  </si>
  <si>
    <t>「年間設備利用率」の設定根拠を記載してください。ただし、バイオマス発電システムを導入し化石燃料との混焼を計画している場合は、想定される混焼率の値、およびその設定根拠も記載してください。また、参考にした文献やカタログ等の資料がある場合は、資料名、発行年、発行者、URL等を記載してください。</t>
    <rPh sb="1" eb="3">
      <t>ネンカン</t>
    </rPh>
    <rPh sb="3" eb="5">
      <t>セツビ</t>
    </rPh>
    <rPh sb="5" eb="8">
      <t>リヨウリツ</t>
    </rPh>
    <rPh sb="7" eb="8">
      <t>リツ</t>
    </rPh>
    <rPh sb="10" eb="12">
      <t>セッテイ</t>
    </rPh>
    <rPh sb="12" eb="14">
      <t>コンキョ</t>
    </rPh>
    <rPh sb="15" eb="17">
      <t>キサイ</t>
    </rPh>
    <rPh sb="58" eb="60">
      <t>バアイ</t>
    </rPh>
    <rPh sb="62" eb="64">
      <t>ソウテイ</t>
    </rPh>
    <rPh sb="67" eb="69">
      <t>コンショウ</t>
    </rPh>
    <rPh sb="69" eb="70">
      <t>リツ</t>
    </rPh>
    <rPh sb="71" eb="72">
      <t>アタイ</t>
    </rPh>
    <rPh sb="78" eb="80">
      <t>セッテイ</t>
    </rPh>
    <rPh sb="80" eb="82">
      <t>コンキョ</t>
    </rPh>
    <rPh sb="83" eb="85">
      <t>キサイ</t>
    </rPh>
    <rPh sb="95" eb="97">
      <t>サンコウ</t>
    </rPh>
    <rPh sb="100" eb="102">
      <t>ブンケン</t>
    </rPh>
    <rPh sb="107" eb="108">
      <t>ナド</t>
    </rPh>
    <rPh sb="109" eb="111">
      <t>シリョウ</t>
    </rPh>
    <rPh sb="114" eb="116">
      <t>バアイ</t>
    </rPh>
    <rPh sb="118" eb="120">
      <t>シリョウ</t>
    </rPh>
    <rPh sb="120" eb="121">
      <t>メイ</t>
    </rPh>
    <rPh sb="122" eb="125">
      <t>ハッコウネン</t>
    </rPh>
    <rPh sb="126" eb="129">
      <t>ハッコウシャ</t>
    </rPh>
    <rPh sb="133" eb="134">
      <t>ナド</t>
    </rPh>
    <rPh sb="135" eb="137">
      <t>キサイ</t>
    </rPh>
    <phoneticPr fontId="3"/>
  </si>
  <si>
    <t>A重油</t>
    <rPh sb="1" eb="3">
      <t>ジュウユ</t>
    </rPh>
    <phoneticPr fontId="3"/>
  </si>
  <si>
    <t>【ライフサイクルCO2排出量（※バイオマス発電設備、廃棄物発電設備のみ）】</t>
    <rPh sb="21" eb="23">
      <t>ハツデン</t>
    </rPh>
    <rPh sb="23" eb="25">
      <t>セツビ</t>
    </rPh>
    <rPh sb="26" eb="31">
      <t>ハイキブツハツデン</t>
    </rPh>
    <rPh sb="31" eb="33">
      <t>セツビ</t>
    </rPh>
    <phoneticPr fontId="3"/>
  </si>
  <si>
    <t>バイオマス・
一般廃棄物の混焼率</t>
    <rPh sb="7" eb="12">
      <t>イッパンハイキブツ</t>
    </rPh>
    <rPh sb="13" eb="15">
      <t>コンショウ</t>
    </rPh>
    <rPh sb="15" eb="16">
      <t>リツ</t>
    </rPh>
    <phoneticPr fontId="3"/>
  </si>
  <si>
    <t>化石燃料との混焼を計画している場合は、想定される混焼率を記入してください。（例：バイオマス70%、石炭30%の場合、「70.0」）</t>
    <phoneticPr fontId="3"/>
  </si>
  <si>
    <r>
      <t>投下した燃料種を選択し、</t>
    </r>
    <r>
      <rPr>
        <b/>
        <sz val="10"/>
        <color indexed="55"/>
        <rFont val="ＭＳ Ｐゴシック"/>
        <family val="3"/>
        <charset val="128"/>
      </rPr>
      <t>年間燃料総消費量</t>
    </r>
    <r>
      <rPr>
        <sz val="10"/>
        <color indexed="55"/>
        <rFont val="ＭＳ Ｐゴシック"/>
        <family val="3"/>
        <charset val="128"/>
      </rPr>
      <t>整数で記入し、横のセルに</t>
    </r>
    <r>
      <rPr>
        <sz val="10"/>
        <color indexed="55"/>
        <rFont val="ＭＳ Ｐゴシック"/>
        <family val="3"/>
        <charset val="128"/>
      </rPr>
      <t>単位も記入してください。該当する燃料種が選択肢にない場合、「その他」を選択し、右側に使用した燃料種を記載してください。（燃料消費量は導入設備の容量当たりに換算する必要はありません）。</t>
    </r>
    <rPh sb="0" eb="2">
      <t>トウカ</t>
    </rPh>
    <rPh sb="4" eb="6">
      <t>ネンリョウ</t>
    </rPh>
    <rPh sb="6" eb="7">
      <t>シュ</t>
    </rPh>
    <rPh sb="8" eb="10">
      <t>センタク</t>
    </rPh>
    <rPh sb="12" eb="14">
      <t>ネンカン</t>
    </rPh>
    <rPh sb="14" eb="16">
      <t>ネンリョウ</t>
    </rPh>
    <rPh sb="16" eb="17">
      <t>ソウ</t>
    </rPh>
    <rPh sb="17" eb="20">
      <t>ショウヒリョウ</t>
    </rPh>
    <rPh sb="20" eb="22">
      <t>セイスウ</t>
    </rPh>
    <rPh sb="23" eb="25">
      <t>キニュウ</t>
    </rPh>
    <rPh sb="27" eb="28">
      <t>ヨコ</t>
    </rPh>
    <rPh sb="32" eb="34">
      <t>タンイ</t>
    </rPh>
    <rPh sb="35" eb="37">
      <t>キニュウ</t>
    </rPh>
    <rPh sb="44" eb="46">
      <t>ガイトウ</t>
    </rPh>
    <rPh sb="48" eb="50">
      <t>ネンリョウ</t>
    </rPh>
    <rPh sb="50" eb="51">
      <t>シュ</t>
    </rPh>
    <rPh sb="52" eb="55">
      <t>センタクシ</t>
    </rPh>
    <rPh sb="58" eb="60">
      <t>バアイ</t>
    </rPh>
    <rPh sb="64" eb="65">
      <t>タ</t>
    </rPh>
    <rPh sb="67" eb="69">
      <t>センタク</t>
    </rPh>
    <rPh sb="71" eb="73">
      <t>ミギガワ</t>
    </rPh>
    <rPh sb="74" eb="76">
      <t>シヨウ</t>
    </rPh>
    <rPh sb="78" eb="80">
      <t>ネンリョウ</t>
    </rPh>
    <rPh sb="80" eb="81">
      <t>シュ</t>
    </rPh>
    <rPh sb="82" eb="84">
      <t>キサイ</t>
    </rPh>
    <rPh sb="92" eb="94">
      <t>ネンリョウ</t>
    </rPh>
    <rPh sb="94" eb="97">
      <t>ショウヒリョウ</t>
    </rPh>
    <phoneticPr fontId="3"/>
  </si>
  <si>
    <r>
      <t>混焼する化石燃料の種類を選択し、</t>
    </r>
    <r>
      <rPr>
        <b/>
        <sz val="10"/>
        <color indexed="55"/>
        <rFont val="ＭＳ Ｐゴシック"/>
        <family val="3"/>
        <charset val="128"/>
      </rPr>
      <t>年間燃料総消費量</t>
    </r>
    <r>
      <rPr>
        <sz val="10"/>
        <color indexed="55"/>
        <rFont val="ＭＳ Ｐゴシック"/>
        <family val="3"/>
        <charset val="128"/>
      </rPr>
      <t>を整数で記入してください。（燃料消費量は導入設備の容量当たりに換算する必要はありません）。</t>
    </r>
    <rPh sb="0" eb="2">
      <t>コンショウ</t>
    </rPh>
    <rPh sb="4" eb="6">
      <t>カセキ</t>
    </rPh>
    <rPh sb="6" eb="8">
      <t>ネンリョウ</t>
    </rPh>
    <rPh sb="9" eb="11">
      <t>シュルイ</t>
    </rPh>
    <rPh sb="12" eb="14">
      <t>センタク</t>
    </rPh>
    <rPh sb="16" eb="18">
      <t>ネンカン</t>
    </rPh>
    <rPh sb="18" eb="20">
      <t>ネンリョウ</t>
    </rPh>
    <rPh sb="20" eb="21">
      <t>ソウ</t>
    </rPh>
    <rPh sb="25" eb="27">
      <t>セイスウ</t>
    </rPh>
    <rPh sb="28" eb="30">
      <t>キニュウ</t>
    </rPh>
    <phoneticPr fontId="3"/>
  </si>
  <si>
    <t>バイオマス・一般廃棄物の名称</t>
    <rPh sb="6" eb="8">
      <t>イッパン</t>
    </rPh>
    <rPh sb="8" eb="11">
      <t>ハイキブツ</t>
    </rPh>
    <rPh sb="12" eb="14">
      <t>メイショウ</t>
    </rPh>
    <phoneticPr fontId="3"/>
  </si>
  <si>
    <t>混焼する化石燃料の
種類</t>
    <rPh sb="0" eb="2">
      <t>コンショウ</t>
    </rPh>
    <rPh sb="4" eb="6">
      <t>カセキ</t>
    </rPh>
    <rPh sb="6" eb="8">
      <t>ネンリョウ</t>
    </rPh>
    <rPh sb="10" eb="12">
      <t>シュルイ</t>
    </rPh>
    <phoneticPr fontId="3"/>
  </si>
  <si>
    <t>混焼する化石燃料の
年間総消費量</t>
    <rPh sb="0" eb="2">
      <t>コンショウ</t>
    </rPh>
    <rPh sb="4" eb="6">
      <t>カセキ</t>
    </rPh>
    <rPh sb="6" eb="8">
      <t>ネンリョウ</t>
    </rPh>
    <rPh sb="10" eb="12">
      <t>ネンカン</t>
    </rPh>
    <rPh sb="12" eb="13">
      <t>ソウ</t>
    </rPh>
    <rPh sb="13" eb="16">
      <t>ショウヒリョウ</t>
    </rPh>
    <phoneticPr fontId="3"/>
  </si>
  <si>
    <t>混焼する化石燃料の
排出係数</t>
    <rPh sb="0" eb="2">
      <t>コンショウ</t>
    </rPh>
    <rPh sb="4" eb="6">
      <t>カセキ</t>
    </rPh>
    <rPh sb="6" eb="8">
      <t>ネンリョウ</t>
    </rPh>
    <rPh sb="10" eb="12">
      <t>ハイシュツ</t>
    </rPh>
    <rPh sb="12" eb="14">
      <t>ケイスウ</t>
    </rPh>
    <phoneticPr fontId="3"/>
  </si>
  <si>
    <t>助燃材のOC2排出量</t>
    <rPh sb="0" eb="2">
      <t>ジョネン</t>
    </rPh>
    <rPh sb="2" eb="3">
      <t>ザイ</t>
    </rPh>
    <rPh sb="7" eb="9">
      <t>ハイシュツ</t>
    </rPh>
    <rPh sb="9" eb="10">
      <t>リョウ</t>
    </rPh>
    <phoneticPr fontId="3"/>
  </si>
  <si>
    <t>[kgCO2/年/kW]</t>
    <phoneticPr fontId="3"/>
  </si>
  <si>
    <t>助燃材のOC2排出原単位</t>
    <rPh sb="0" eb="2">
      <t>ジョネン</t>
    </rPh>
    <rPh sb="2" eb="3">
      <t>ザイ</t>
    </rPh>
    <rPh sb="7" eb="9">
      <t>ハイシュツ</t>
    </rPh>
    <rPh sb="9" eb="12">
      <t>ゲンタンイ</t>
    </rPh>
    <phoneticPr fontId="3"/>
  </si>
  <si>
    <t>削減原単位[kgCO2/年/kW]</t>
    <phoneticPr fontId="3"/>
  </si>
  <si>
    <t>結果（CO2削減効果）</t>
    <rPh sb="0" eb="1">
      <t>ケッ</t>
    </rPh>
    <rPh sb="1" eb="2">
      <t>カ</t>
    </rPh>
    <rPh sb="6" eb="8">
      <t>サクゲン</t>
    </rPh>
    <rPh sb="8" eb="10">
      <t>コウカ</t>
    </rPh>
    <phoneticPr fontId="3"/>
  </si>
  <si>
    <t>年間CO2削減量</t>
    <rPh sb="0" eb="2">
      <t>ネンカン</t>
    </rPh>
    <rPh sb="5" eb="7">
      <t>サクゲン</t>
    </rPh>
    <rPh sb="7" eb="8">
      <t>リョウ</t>
    </rPh>
    <phoneticPr fontId="3"/>
  </si>
  <si>
    <t>[kgCO2/年]</t>
    <rPh sb="7" eb="8">
      <t>ネン</t>
    </rPh>
    <phoneticPr fontId="3"/>
  </si>
  <si>
    <t>＝</t>
    <phoneticPr fontId="3"/>
  </si>
  <si>
    <t>[tCO2/年]</t>
    <phoneticPr fontId="3"/>
  </si>
  <si>
    <t>累計CO2削減量</t>
    <rPh sb="0" eb="2">
      <t>ルイケイ</t>
    </rPh>
    <rPh sb="5" eb="7">
      <t>サクゲン</t>
    </rPh>
    <rPh sb="7" eb="8">
      <t>リョウ</t>
    </rPh>
    <phoneticPr fontId="3"/>
  </si>
  <si>
    <t>[kgCO2]</t>
    <phoneticPr fontId="3"/>
  </si>
  <si>
    <t>[tCO2]</t>
    <phoneticPr fontId="3"/>
  </si>
  <si>
    <t>G.省エネ設備</t>
    <phoneticPr fontId="3"/>
  </si>
  <si>
    <t>区分</t>
    <rPh sb="0" eb="2">
      <t>クブン</t>
    </rPh>
    <phoneticPr fontId="3"/>
  </si>
  <si>
    <t>施設の新設、または設備の入れ替えではない場合は「新設」、機器・システムの入れ替えの場合は「入れ替え」を選択してください。</t>
    <phoneticPr fontId="3"/>
  </si>
  <si>
    <r>
      <rPr>
        <b/>
        <sz val="11"/>
        <color indexed="9"/>
        <rFont val="ＭＳ Ｐゴシック"/>
        <family val="3"/>
        <charset val="128"/>
      </rPr>
      <t>従来</t>
    </r>
    <r>
      <rPr>
        <sz val="11"/>
        <color indexed="9"/>
        <rFont val="ＭＳ Ｐゴシック"/>
        <family val="3"/>
        <charset val="128"/>
      </rPr>
      <t>機器・
システム名称</t>
    </r>
    <rPh sb="0" eb="2">
      <t>ジュウライ</t>
    </rPh>
    <rPh sb="2" eb="4">
      <t>キキ</t>
    </rPh>
    <rPh sb="10" eb="12">
      <t>メイショウ</t>
    </rPh>
    <phoneticPr fontId="3"/>
  </si>
  <si>
    <t>導入する機器・システムおよび、その比較対象とする従来の機器・システムの名称を記載してください。
※ 施設の新設、または機器・システムの入れ替えではない場合は、記載する必要ありません。機器・システムが複数ある場合は、計算ファイルを複数に分けてください。</t>
    <rPh sb="0" eb="2">
      <t>ドウニュウ</t>
    </rPh>
    <rPh sb="4" eb="6">
      <t>キキ</t>
    </rPh>
    <rPh sb="17" eb="19">
      <t>ヒカク</t>
    </rPh>
    <rPh sb="19" eb="21">
      <t>タイショウ</t>
    </rPh>
    <rPh sb="24" eb="26">
      <t>ジュウライ</t>
    </rPh>
    <rPh sb="27" eb="29">
      <t>キキ</t>
    </rPh>
    <rPh sb="35" eb="37">
      <t>メイショウ</t>
    </rPh>
    <rPh sb="38" eb="40">
      <t>キサイ</t>
    </rPh>
    <rPh sb="79" eb="81">
      <t>キサイ</t>
    </rPh>
    <rPh sb="83" eb="85">
      <t>ヒツヨウ</t>
    </rPh>
    <rPh sb="91" eb="93">
      <t>キキ</t>
    </rPh>
    <rPh sb="99" eb="101">
      <t>フクスウ</t>
    </rPh>
    <rPh sb="103" eb="105">
      <t>バアイ</t>
    </rPh>
    <rPh sb="107" eb="109">
      <t>ケイサン</t>
    </rPh>
    <rPh sb="114" eb="116">
      <t>フクスウ</t>
    </rPh>
    <rPh sb="117" eb="118">
      <t>ワ</t>
    </rPh>
    <phoneticPr fontId="3"/>
  </si>
  <si>
    <r>
      <rPr>
        <b/>
        <sz val="11"/>
        <color indexed="9"/>
        <rFont val="ＭＳ Ｐゴシック"/>
        <family val="3"/>
        <charset val="128"/>
      </rPr>
      <t>導入する</t>
    </r>
    <r>
      <rPr>
        <sz val="11"/>
        <color indexed="9"/>
        <rFont val="ＭＳ Ｐゴシック"/>
        <family val="3"/>
        <charset val="128"/>
      </rPr>
      <t>機器
・システム名称</t>
    </r>
    <rPh sb="0" eb="2">
      <t>ドウニュウ</t>
    </rPh>
    <rPh sb="4" eb="6">
      <t>キキ</t>
    </rPh>
    <rPh sb="12" eb="14">
      <t>メイショウ</t>
    </rPh>
    <phoneticPr fontId="3"/>
  </si>
  <si>
    <t>導入量</t>
    <rPh sb="0" eb="2">
      <t>ドウニュウ</t>
    </rPh>
    <rPh sb="2" eb="3">
      <t>リョウ</t>
    </rPh>
    <phoneticPr fontId="3"/>
  </si>
  <si>
    <t>台</t>
  </si>
  <si>
    <t>その他の場合</t>
    <phoneticPr fontId="3"/>
  </si>
  <si>
    <t>記入してください（その他の場合）</t>
    <phoneticPr fontId="3"/>
  </si>
  <si>
    <t>補助対象となる機器・システムの「導入量」を記入し、横のセルに「単位」をプルダウンから選択してください。単位の回答は選択式となっていますが、選択項目に適切な単位がない場合、「その他」を選択し、右側の入力欄に手入力で単位を記入してください。</t>
    <rPh sb="0" eb="2">
      <t>ホジョ</t>
    </rPh>
    <rPh sb="2" eb="4">
      <t>タイショウ</t>
    </rPh>
    <rPh sb="7" eb="9">
      <t>キキ</t>
    </rPh>
    <rPh sb="16" eb="18">
      <t>ドウニュウ</t>
    </rPh>
    <rPh sb="18" eb="19">
      <t>リョウ</t>
    </rPh>
    <rPh sb="21" eb="23">
      <t>キニュウ</t>
    </rPh>
    <rPh sb="25" eb="26">
      <t>ヨコ</t>
    </rPh>
    <rPh sb="31" eb="33">
      <t>タンイ</t>
    </rPh>
    <rPh sb="42" eb="44">
      <t>センタク</t>
    </rPh>
    <rPh sb="51" eb="53">
      <t>タンイ</t>
    </rPh>
    <rPh sb="54" eb="56">
      <t>カイトウ</t>
    </rPh>
    <rPh sb="57" eb="59">
      <t>センタク</t>
    </rPh>
    <rPh sb="59" eb="60">
      <t>シキ</t>
    </rPh>
    <rPh sb="69" eb="71">
      <t>センタク</t>
    </rPh>
    <rPh sb="71" eb="73">
      <t>コウモク</t>
    </rPh>
    <rPh sb="74" eb="76">
      <t>テキセツ</t>
    </rPh>
    <rPh sb="77" eb="79">
      <t>タンイ</t>
    </rPh>
    <rPh sb="82" eb="84">
      <t>バアイ</t>
    </rPh>
    <rPh sb="88" eb="89">
      <t>タ</t>
    </rPh>
    <rPh sb="91" eb="93">
      <t>センタク</t>
    </rPh>
    <rPh sb="95" eb="97">
      <t>ミギガワ</t>
    </rPh>
    <rPh sb="98" eb="100">
      <t>ニュウリョク</t>
    </rPh>
    <rPh sb="100" eb="101">
      <t>ラン</t>
    </rPh>
    <rPh sb="102" eb="103">
      <t>テ</t>
    </rPh>
    <rPh sb="103" eb="105">
      <t>ニュウリョク</t>
    </rPh>
    <rPh sb="106" eb="108">
      <t>タンイ</t>
    </rPh>
    <rPh sb="109" eb="111">
      <t>キニュウ</t>
    </rPh>
    <phoneticPr fontId="3"/>
  </si>
  <si>
    <t>国税庁が発表している耐用年数表を参考にして、法定耐用年数を整数で記入してください。不明である場合は、想定使用年数を記入し、右の選択肢において「想定使用年数を記入」を選択してください。</t>
    <rPh sb="0" eb="3">
      <t>コクゼイチョウ</t>
    </rPh>
    <rPh sb="4" eb="6">
      <t>ハッピョウ</t>
    </rPh>
    <rPh sb="10" eb="12">
      <t>タイヨウ</t>
    </rPh>
    <rPh sb="12" eb="14">
      <t>ネンスウ</t>
    </rPh>
    <rPh sb="14" eb="15">
      <t>ヒョウ</t>
    </rPh>
    <rPh sb="16" eb="18">
      <t>サンコウ</t>
    </rPh>
    <rPh sb="22" eb="24">
      <t>ホウテイ</t>
    </rPh>
    <rPh sb="24" eb="26">
      <t>タイヨウ</t>
    </rPh>
    <rPh sb="26" eb="28">
      <t>ネンスウ</t>
    </rPh>
    <rPh sb="29" eb="31">
      <t>セイスウ</t>
    </rPh>
    <rPh sb="32" eb="34">
      <t>キニュウ</t>
    </rPh>
    <rPh sb="41" eb="43">
      <t>フメイ</t>
    </rPh>
    <rPh sb="46" eb="48">
      <t>バアイ</t>
    </rPh>
    <rPh sb="50" eb="52">
      <t>ソウテイ</t>
    </rPh>
    <rPh sb="52" eb="54">
      <t>シヨウ</t>
    </rPh>
    <rPh sb="54" eb="56">
      <t>ネンスウ</t>
    </rPh>
    <rPh sb="57" eb="59">
      <t>キニュウ</t>
    </rPh>
    <rPh sb="61" eb="62">
      <t>ミギ</t>
    </rPh>
    <rPh sb="63" eb="66">
      <t>センタクシ</t>
    </rPh>
    <rPh sb="71" eb="73">
      <t>ソウテイ</t>
    </rPh>
    <rPh sb="73" eb="75">
      <t>シヨウ</t>
    </rPh>
    <rPh sb="75" eb="76">
      <t>ネン</t>
    </rPh>
    <rPh sb="76" eb="77">
      <t>スウ</t>
    </rPh>
    <rPh sb="78" eb="80">
      <t>キニュウ</t>
    </rPh>
    <rPh sb="82" eb="84">
      <t>センタク</t>
    </rPh>
    <phoneticPr fontId="3"/>
  </si>
  <si>
    <t>導入量当たりのCO2削減量（CO2削減原単位）</t>
    <rPh sb="0" eb="2">
      <t>ドウニュウ</t>
    </rPh>
    <rPh sb="2" eb="3">
      <t>リョウ</t>
    </rPh>
    <rPh sb="3" eb="4">
      <t>ア</t>
    </rPh>
    <rPh sb="10" eb="12">
      <t>サクゲン</t>
    </rPh>
    <rPh sb="12" eb="13">
      <t>リョウ</t>
    </rPh>
    <rPh sb="17" eb="19">
      <t>サクゲン</t>
    </rPh>
    <rPh sb="19" eb="22">
      <t>ゲンタンイ</t>
    </rPh>
    <phoneticPr fontId="3"/>
  </si>
  <si>
    <t>事業開始前のベースラインとなる年間エネルギー消費量を記載してください。</t>
    <rPh sb="0" eb="2">
      <t>ジギョウ</t>
    </rPh>
    <rPh sb="2" eb="5">
      <t>カイシマエ</t>
    </rPh>
    <rPh sb="15" eb="17">
      <t>ネンカン</t>
    </rPh>
    <rPh sb="22" eb="25">
      <t>ショウヒリョウ</t>
    </rPh>
    <rPh sb="26" eb="28">
      <t>キサイ</t>
    </rPh>
    <phoneticPr fontId="3"/>
  </si>
  <si>
    <t>事業開始後の年間エネルギー消費量を記載してください。</t>
    <rPh sb="0" eb="2">
      <t>ジギョウ</t>
    </rPh>
    <rPh sb="2" eb="5">
      <t>カイシゴ</t>
    </rPh>
    <rPh sb="6" eb="8">
      <t>ネンカン</t>
    </rPh>
    <rPh sb="13" eb="16">
      <t>ショウヒリョウ</t>
    </rPh>
    <rPh sb="17" eb="19">
      <t>キサイ</t>
    </rPh>
    <phoneticPr fontId="3"/>
  </si>
  <si>
    <t>エネルギー
種別</t>
    <rPh sb="6" eb="8">
      <t>シュベツ</t>
    </rPh>
    <phoneticPr fontId="3"/>
  </si>
  <si>
    <t>年間エネルギー消費量</t>
    <rPh sb="0" eb="2">
      <t>ネンカン</t>
    </rPh>
    <rPh sb="7" eb="10">
      <t>ショウヒリョウ</t>
    </rPh>
    <phoneticPr fontId="3"/>
  </si>
  <si>
    <t>排出係数</t>
    <rPh sb="0" eb="2">
      <t>ハイシュツ</t>
    </rPh>
    <rPh sb="2" eb="4">
      <t>ケイスウ</t>
    </rPh>
    <phoneticPr fontId="3"/>
  </si>
  <si>
    <t>年間CO2削減原単位</t>
    <rPh sb="5" eb="7">
      <t>サクゲン</t>
    </rPh>
    <rPh sb="7" eb="10">
      <t>ゲンタンイ</t>
    </rPh>
    <phoneticPr fontId="3"/>
  </si>
  <si>
    <t>導入前</t>
    <rPh sb="0" eb="2">
      <t>ドウニュウ</t>
    </rPh>
    <rPh sb="2" eb="3">
      <t>マエ</t>
    </rPh>
    <phoneticPr fontId="3"/>
  </si>
  <si>
    <t>導入後</t>
    <rPh sb="0" eb="2">
      <t>ドウニュウ</t>
    </rPh>
    <rPh sb="2" eb="3">
      <t>ゴ</t>
    </rPh>
    <phoneticPr fontId="3"/>
  </si>
  <si>
    <t>単　位</t>
    <rPh sb="0" eb="1">
      <t>タン</t>
    </rPh>
    <rPh sb="2" eb="3">
      <t>イ</t>
    </rPh>
    <phoneticPr fontId="3"/>
  </si>
  <si>
    <t>商用電力</t>
    <rPh sb="0" eb="2">
      <t>ショウヨウ</t>
    </rPh>
    <rPh sb="2" eb="4">
      <t>デンリョク</t>
    </rPh>
    <phoneticPr fontId="3"/>
  </si>
  <si>
    <t>kWh/年</t>
    <phoneticPr fontId="3"/>
  </si>
  <si>
    <t>kgCO2/kWh</t>
    <phoneticPr fontId="3"/>
  </si>
  <si>
    <t>kgCO2/年</t>
    <phoneticPr fontId="3"/>
  </si>
  <si>
    <t>N㎥/年</t>
  </si>
  <si>
    <r>
      <t>kgCO2/Nm</t>
    </r>
    <r>
      <rPr>
        <vertAlign val="superscript"/>
        <sz val="11"/>
        <color indexed="8"/>
        <rFont val="ＭＳ Ｐゴシック"/>
        <family val="3"/>
        <charset val="128"/>
      </rPr>
      <t>3</t>
    </r>
    <phoneticPr fontId="3"/>
  </si>
  <si>
    <t>一般炭</t>
    <rPh sb="0" eb="2">
      <t>イッパン</t>
    </rPh>
    <rPh sb="2" eb="3">
      <t>タン</t>
    </rPh>
    <phoneticPr fontId="3"/>
  </si>
  <si>
    <t>kg/年</t>
    <phoneticPr fontId="3"/>
  </si>
  <si>
    <t>kgCO2/kg</t>
    <phoneticPr fontId="3"/>
  </si>
  <si>
    <t>LPG（重量ベース）</t>
    <rPh sb="4" eb="6">
      <t>ジュウリョウ</t>
    </rPh>
    <phoneticPr fontId="3"/>
  </si>
  <si>
    <t>kg/年</t>
  </si>
  <si>
    <t>LPG（体積ベース）</t>
    <rPh sb="4" eb="6">
      <t>タイセキ</t>
    </rPh>
    <phoneticPr fontId="3"/>
  </si>
  <si>
    <r>
      <t>m</t>
    </r>
    <r>
      <rPr>
        <vertAlign val="superscript"/>
        <sz val="11"/>
        <color indexed="8"/>
        <rFont val="ＭＳ Ｐゴシック"/>
        <family val="3"/>
        <charset val="128"/>
      </rPr>
      <t>3</t>
    </r>
    <r>
      <rPr>
        <sz val="11"/>
        <color theme="1"/>
        <rFont val="ＭＳ Ｐゴシック"/>
        <family val="2"/>
        <charset val="128"/>
        <scheme val="minor"/>
      </rPr>
      <t>/年</t>
    </r>
    <phoneticPr fontId="3"/>
  </si>
  <si>
    <r>
      <t>kgCO2/m</t>
    </r>
    <r>
      <rPr>
        <vertAlign val="superscript"/>
        <sz val="11"/>
        <color indexed="8"/>
        <rFont val="ＭＳ Ｐゴシック"/>
        <family val="3"/>
        <charset val="128"/>
      </rPr>
      <t>3</t>
    </r>
    <phoneticPr fontId="3"/>
  </si>
  <si>
    <t>LNG</t>
    <phoneticPr fontId="3"/>
  </si>
  <si>
    <t>L/年</t>
  </si>
  <si>
    <t>kgCO2/L</t>
    <phoneticPr fontId="3"/>
  </si>
  <si>
    <t>C重油</t>
    <rPh sb="1" eb="3">
      <t>ジュウユ</t>
    </rPh>
    <phoneticPr fontId="3"/>
  </si>
  <si>
    <t>ガソリン</t>
    <phoneticPr fontId="3"/>
  </si>
  <si>
    <t>ジェット燃料</t>
    <rPh sb="4" eb="6">
      <t>ネンリョウ</t>
    </rPh>
    <phoneticPr fontId="3"/>
  </si>
  <si>
    <t>水素</t>
    <rPh sb="0" eb="2">
      <t>スイソ</t>
    </rPh>
    <phoneticPr fontId="3"/>
  </si>
  <si>
    <t>N㎥/年</t>
    <phoneticPr fontId="3"/>
  </si>
  <si>
    <t>kgCO2/N㎥</t>
    <phoneticPr fontId="3"/>
  </si>
  <si>
    <t>その他1</t>
    <rPh sb="2" eb="3">
      <t>タ</t>
    </rPh>
    <phoneticPr fontId="3"/>
  </si>
  <si>
    <t>●/年</t>
    <phoneticPr fontId="3"/>
  </si>
  <si>
    <t>kgCO2/●</t>
    <phoneticPr fontId="3"/>
  </si>
  <si>
    <t>その他2</t>
    <rPh sb="2" eb="3">
      <t>タ</t>
    </rPh>
    <phoneticPr fontId="3"/>
  </si>
  <si>
    <t>■/年</t>
    <phoneticPr fontId="3"/>
  </si>
  <si>
    <t>kgCO2/■</t>
    <phoneticPr fontId="3"/>
  </si>
  <si>
    <t>所定のエネルギー種別以外のエネルギーを使用する場合は、その他の項目にエネルギー種の名称を記載し、導入前後の年間エネルギー消費量と排出係数を記入してください。水素については、初期値は0としていますが、可能な範囲でライフサイクルでの排出係数を記入してください。</t>
    <rPh sb="0" eb="2">
      <t>ショテイ</t>
    </rPh>
    <rPh sb="8" eb="10">
      <t>シュベツ</t>
    </rPh>
    <rPh sb="10" eb="12">
      <t>イガイ</t>
    </rPh>
    <rPh sb="19" eb="21">
      <t>シヨウ</t>
    </rPh>
    <rPh sb="23" eb="25">
      <t>バアイ</t>
    </rPh>
    <rPh sb="29" eb="30">
      <t>タ</t>
    </rPh>
    <rPh sb="31" eb="33">
      <t>コウモク</t>
    </rPh>
    <rPh sb="39" eb="40">
      <t>シュ</t>
    </rPh>
    <rPh sb="41" eb="43">
      <t>メイショウ</t>
    </rPh>
    <rPh sb="44" eb="46">
      <t>キサイ</t>
    </rPh>
    <rPh sb="48" eb="50">
      <t>ドウニュウ</t>
    </rPh>
    <rPh sb="50" eb="52">
      <t>ゼンゴ</t>
    </rPh>
    <rPh sb="53" eb="55">
      <t>ネンカン</t>
    </rPh>
    <rPh sb="60" eb="63">
      <t>ショウヒリョウ</t>
    </rPh>
    <rPh sb="64" eb="66">
      <t>ハイシュツ</t>
    </rPh>
    <rPh sb="66" eb="68">
      <t>ケイスウ</t>
    </rPh>
    <rPh sb="69" eb="71">
      <t>キニュウ</t>
    </rPh>
    <rPh sb="78" eb="80">
      <t>スイソ</t>
    </rPh>
    <rPh sb="86" eb="89">
      <t>ショキチ</t>
    </rPh>
    <rPh sb="99" eb="101">
      <t>カノウ</t>
    </rPh>
    <rPh sb="102" eb="104">
      <t>ハンイ</t>
    </rPh>
    <rPh sb="114" eb="116">
      <t>ハイシュツ</t>
    </rPh>
    <rPh sb="116" eb="118">
      <t>ケイスウ</t>
    </rPh>
    <rPh sb="119" eb="121">
      <t>キニュウ</t>
    </rPh>
    <phoneticPr fontId="3"/>
  </si>
  <si>
    <t>【設定根拠】</t>
    <rPh sb="1" eb="3">
      <t>セッテイ</t>
    </rPh>
    <rPh sb="3" eb="5">
      <t>コンキョ</t>
    </rPh>
    <phoneticPr fontId="3"/>
  </si>
  <si>
    <t>稼働負荷・活動量</t>
    <rPh sb="0" eb="2">
      <t>カドウ</t>
    </rPh>
    <rPh sb="2" eb="4">
      <t>フカ</t>
    </rPh>
    <rPh sb="5" eb="7">
      <t>カツドウ</t>
    </rPh>
    <rPh sb="7" eb="8">
      <t>リョウ</t>
    </rPh>
    <phoneticPr fontId="3"/>
  </si>
  <si>
    <t>導入前後における機器・システムの業務負荷・活動量（稼働時間、稼働率等）と設定根拠を記載してください。</t>
    <rPh sb="36" eb="38">
      <t>セッテイ</t>
    </rPh>
    <rPh sb="38" eb="40">
      <t>コンキョ</t>
    </rPh>
    <rPh sb="41" eb="43">
      <t>キサイ</t>
    </rPh>
    <phoneticPr fontId="3"/>
  </si>
  <si>
    <t>稼働負荷・活動量の設定根拠</t>
    <rPh sb="9" eb="11">
      <t>セッテイ</t>
    </rPh>
    <rPh sb="11" eb="13">
      <t>コンキョ</t>
    </rPh>
    <phoneticPr fontId="3"/>
  </si>
  <si>
    <t>導入前の年間エネルギー消費量の算出方法を「従来設備・施設の実測データ」、「従来設備・施設の性能より推計」、「仮想設備（現在の平均的な販売設備）の性能より推計」より選択してください。なお、 施設全体の電力量から按分している場合、「従来設備・施設の実測データ」を選択してください。</t>
    <phoneticPr fontId="3"/>
  </si>
  <si>
    <t>従来
設備</t>
    <rPh sb="0" eb="2">
      <t>ジュウライ</t>
    </rPh>
    <rPh sb="3" eb="5">
      <t>セツビ</t>
    </rPh>
    <phoneticPr fontId="3"/>
  </si>
  <si>
    <t>エネルギー消費量の
算出方法</t>
    <rPh sb="10" eb="12">
      <t>サンシュツ</t>
    </rPh>
    <rPh sb="12" eb="14">
      <t>ホウホウ</t>
    </rPh>
    <phoneticPr fontId="3"/>
  </si>
  <si>
    <t xml:space="preserve">従来の機器・システムの性能とエネルギー消費量の設定根拠・引用元を記載してください。「エネルギー消費量の算出方法」において、「従来設備・施設の実測データ」を選択した場合、「エネルギー消費量の設定根拠・引用元」を記載する必要はありません。
</t>
    <rPh sb="0" eb="2">
      <t>ジュウライ</t>
    </rPh>
    <rPh sb="19" eb="22">
      <t>ショウヒリョウ</t>
    </rPh>
    <rPh sb="28" eb="30">
      <t>インヨウ</t>
    </rPh>
    <rPh sb="30" eb="31">
      <t>ゲン</t>
    </rPh>
    <rPh sb="47" eb="50">
      <t>ショウヒリョウ</t>
    </rPh>
    <rPh sb="51" eb="53">
      <t>サンシュツ</t>
    </rPh>
    <rPh sb="53" eb="55">
      <t>ホウホウ</t>
    </rPh>
    <rPh sb="77" eb="79">
      <t>センタク</t>
    </rPh>
    <rPh sb="81" eb="83">
      <t>バアイ</t>
    </rPh>
    <rPh sb="90" eb="93">
      <t>ショウヒリョウ</t>
    </rPh>
    <rPh sb="94" eb="96">
      <t>セッテイ</t>
    </rPh>
    <rPh sb="96" eb="98">
      <t>コンキョ</t>
    </rPh>
    <rPh sb="99" eb="101">
      <t>インヨウ</t>
    </rPh>
    <rPh sb="101" eb="102">
      <t>ゲン</t>
    </rPh>
    <rPh sb="104" eb="106">
      <t>キサイ</t>
    </rPh>
    <rPh sb="108" eb="110">
      <t>ヒツヨウ</t>
    </rPh>
    <phoneticPr fontId="3"/>
  </si>
  <si>
    <t>性能</t>
    <rPh sb="0" eb="2">
      <t>セイノウ</t>
    </rPh>
    <phoneticPr fontId="3"/>
  </si>
  <si>
    <t>性能値の
設定根拠・引用元</t>
    <rPh sb="0" eb="2">
      <t>セイノウ</t>
    </rPh>
    <rPh sb="2" eb="3">
      <t>チ</t>
    </rPh>
    <rPh sb="5" eb="7">
      <t>セッテイ</t>
    </rPh>
    <rPh sb="7" eb="9">
      <t>コンキョ</t>
    </rPh>
    <rPh sb="10" eb="12">
      <t>インヨウ</t>
    </rPh>
    <rPh sb="12" eb="13">
      <t>モト</t>
    </rPh>
    <phoneticPr fontId="3"/>
  </si>
  <si>
    <t>導入
設備</t>
    <rPh sb="0" eb="2">
      <t>ドウニュウ</t>
    </rPh>
    <rPh sb="3" eb="5">
      <t>セツビ</t>
    </rPh>
    <phoneticPr fontId="3"/>
  </si>
  <si>
    <t>導入後の機器・システムの性能とエネルギー消費量の設定根拠を記載してください。</t>
    <rPh sb="2" eb="3">
      <t>ゴ</t>
    </rPh>
    <rPh sb="20" eb="23">
      <t>ショウヒリョウ</t>
    </rPh>
    <rPh sb="24" eb="26">
      <t>セッテイ</t>
    </rPh>
    <rPh sb="26" eb="28">
      <t>コンキョ</t>
    </rPh>
    <rPh sb="29" eb="31">
      <t>キサイ</t>
    </rPh>
    <phoneticPr fontId="3"/>
  </si>
  <si>
    <t>構成比</t>
    <rPh sb="0" eb="3">
      <t>コウセイヒ</t>
    </rPh>
    <phoneticPr fontId="1"/>
  </si>
  <si>
    <t>2.設備毎のCO2削減量の計算</t>
    <rPh sb="2" eb="4">
      <t>セツビ</t>
    </rPh>
    <rPh sb="4" eb="5">
      <t>ゴト</t>
    </rPh>
    <rPh sb="9" eb="12">
      <t>サクゲンリョウ</t>
    </rPh>
    <rPh sb="13" eb="15">
      <t>ケイサン</t>
    </rPh>
    <phoneticPr fontId="1"/>
  </si>
  <si>
    <t>太陽光発電</t>
    <rPh sb="0" eb="3">
      <t>タイヨウコウ</t>
    </rPh>
    <rPh sb="3" eb="5">
      <t>ハツデン</t>
    </rPh>
    <phoneticPr fontId="1"/>
  </si>
  <si>
    <t>（実施報告時の）
年間消費電力(発電）量
（KWh／年）</t>
    <rPh sb="1" eb="3">
      <t>ジッシ</t>
    </rPh>
    <rPh sb="3" eb="5">
      <t>ホウコク</t>
    </rPh>
    <rPh sb="5" eb="6">
      <t>ジ</t>
    </rPh>
    <rPh sb="9" eb="11">
      <t>ネンカン</t>
    </rPh>
    <rPh sb="11" eb="13">
      <t>ショウヒ</t>
    </rPh>
    <rPh sb="13" eb="15">
      <t>デンリョク</t>
    </rPh>
    <rPh sb="16" eb="18">
      <t>ハツデン</t>
    </rPh>
    <rPh sb="19" eb="20">
      <t>リョウ</t>
    </rPh>
    <rPh sb="26" eb="27">
      <t>ネン</t>
    </rPh>
    <phoneticPr fontId="1"/>
  </si>
  <si>
    <t>設備容量
（太陽光発電）</t>
    <rPh sb="0" eb="2">
      <t>セツビ</t>
    </rPh>
    <rPh sb="2" eb="4">
      <t>ヨウリョウ</t>
    </rPh>
    <rPh sb="6" eb="9">
      <t>タイヨウコウ</t>
    </rPh>
    <rPh sb="9" eb="11">
      <t>ハツデン</t>
    </rPh>
    <phoneticPr fontId="1"/>
  </si>
  <si>
    <t>３．ハウス別の年間実績　※記入欄が足りない場合は追加してください</t>
    <rPh sb="5" eb="6">
      <t>ベツ</t>
    </rPh>
    <rPh sb="7" eb="9">
      <t>ネンカン</t>
    </rPh>
    <rPh sb="9" eb="11">
      <t>ジッセキ</t>
    </rPh>
    <rPh sb="13" eb="16">
      <t>キニュウラン</t>
    </rPh>
    <rPh sb="17" eb="18">
      <t>タ</t>
    </rPh>
    <rPh sb="21" eb="23">
      <t>バアイ</t>
    </rPh>
    <rPh sb="24" eb="26">
      <t>ツイカ</t>
    </rPh>
    <phoneticPr fontId="1"/>
  </si>
  <si>
    <t>新設</t>
  </si>
  <si>
    <t>給湯設備</t>
    <rPh sb="0" eb="2">
      <t>キュウトウ</t>
    </rPh>
    <rPh sb="2" eb="4">
      <t>セツビ</t>
    </rPh>
    <phoneticPr fontId="1"/>
  </si>
  <si>
    <t>（按分）
設備毎年間消費電力量
（KWh／年）</t>
    <rPh sb="1" eb="3">
      <t>アンブン</t>
    </rPh>
    <rPh sb="5" eb="7">
      <t>セツビ</t>
    </rPh>
    <rPh sb="7" eb="8">
      <t>ゴト</t>
    </rPh>
    <rPh sb="8" eb="10">
      <t>ネンカン</t>
    </rPh>
    <rPh sb="10" eb="12">
      <t>ショウヒ</t>
    </rPh>
    <rPh sb="12" eb="14">
      <t>デンリョク</t>
    </rPh>
    <rPh sb="14" eb="15">
      <t>リョウ</t>
    </rPh>
    <rPh sb="21" eb="22">
      <t>ネン</t>
    </rPh>
    <phoneticPr fontId="1"/>
  </si>
  <si>
    <t>令和３年度補正予算二酸化炭素排出抑制対策事業費等補助金
建築物等の脱炭素化・レジリエンス強化のための高機能換気設備導入・ZEB 化支援事業のうち、
「平時の脱炭素化と災害時の安心を実現するフェーズフリーの省CO2 独立型施設支援事業」</t>
    <phoneticPr fontId="1"/>
  </si>
  <si>
    <t>令和５年度　事業実施による二酸化炭素排出削減効果等について</t>
    <phoneticPr fontId="1"/>
  </si>
  <si>
    <t>R5事業報告（今回）</t>
    <rPh sb="2" eb="4">
      <t>ジギョウ</t>
    </rPh>
    <rPh sb="4" eb="6">
      <t>ホウコク</t>
    </rPh>
    <rPh sb="7" eb="9">
      <t>コンカイ</t>
    </rPh>
    <phoneticPr fontId="1"/>
  </si>
  <si>
    <t>※R5事業報告時のCO2削減量の計算過程が分かる資料を添付してください。</t>
    <rPh sb="3" eb="5">
      <t>ジギョウ</t>
    </rPh>
    <rPh sb="5" eb="7">
      <t>ホウコク</t>
    </rPh>
    <rPh sb="7" eb="8">
      <t>ジ</t>
    </rPh>
    <rPh sb="12" eb="15">
      <t>サクゲンリョウ</t>
    </rPh>
    <rPh sb="16" eb="18">
      <t>ケイサン</t>
    </rPh>
    <rPh sb="18" eb="20">
      <t>カテイ</t>
    </rPh>
    <rPh sb="21" eb="22">
      <t>ワ</t>
    </rPh>
    <rPh sb="24" eb="26">
      <t>シリョウ</t>
    </rPh>
    <rPh sb="27" eb="29">
      <t>テンプ</t>
    </rPh>
    <phoneticPr fontId="1"/>
  </si>
  <si>
    <t>※R5事業報告の削減量が実施報告時を下回った場合は、「別紙３ 未達原因等」のシートに理由を記載してください。</t>
    <rPh sb="3" eb="5">
      <t>ジギョウ</t>
    </rPh>
    <rPh sb="5" eb="7">
      <t>ホウコク</t>
    </rPh>
    <rPh sb="8" eb="11">
      <t>サクゲンリョウ</t>
    </rPh>
    <rPh sb="12" eb="14">
      <t>ジッシ</t>
    </rPh>
    <rPh sb="14" eb="16">
      <t>ホウコク</t>
    </rPh>
    <rPh sb="16" eb="17">
      <t>ジ</t>
    </rPh>
    <rPh sb="18" eb="20">
      <t>シタマワ</t>
    </rPh>
    <rPh sb="22" eb="24">
      <t>バアイ</t>
    </rPh>
    <rPh sb="27" eb="29">
      <t>ベッシ</t>
    </rPh>
    <rPh sb="31" eb="33">
      <t>ミタツ</t>
    </rPh>
    <rPh sb="33" eb="35">
      <t>ゲンイン</t>
    </rPh>
    <rPh sb="35" eb="36">
      <t>トウ</t>
    </rPh>
    <rPh sb="42" eb="44">
      <t>リユウ</t>
    </rPh>
    <rPh sb="45" eb="47">
      <t>キサイ</t>
    </rPh>
    <phoneticPr fontId="1"/>
  </si>
  <si>
    <t>令和5年度の実績報告書における二酸化炭素排出削減量に達しなかった場合の原因</t>
    <rPh sb="0" eb="2">
      <t>レイワ</t>
    </rPh>
    <rPh sb="3" eb="5">
      <t>ネンド</t>
    </rPh>
    <rPh sb="6" eb="8">
      <t>ジッセキ</t>
    </rPh>
    <rPh sb="8" eb="11">
      <t>ホウコクショ</t>
    </rPh>
    <rPh sb="15" eb="18">
      <t>ニサンカ</t>
    </rPh>
    <rPh sb="18" eb="20">
      <t>タンソ</t>
    </rPh>
    <rPh sb="20" eb="22">
      <t>ハイシュツ</t>
    </rPh>
    <rPh sb="22" eb="24">
      <t>サクゲン</t>
    </rPh>
    <rPh sb="24" eb="25">
      <t>リョウ</t>
    </rPh>
    <rPh sb="26" eb="27">
      <t>タッ</t>
    </rPh>
    <rPh sb="32" eb="34">
      <t>バアイ</t>
    </rPh>
    <rPh sb="35" eb="37">
      <t>ゲンイン</t>
    </rPh>
    <phoneticPr fontId="1"/>
  </si>
  <si>
    <r>
      <t xml:space="preserve">　＜令和5年度実績報告書における二酸化炭素排出削減量に達しなかった場合の原因＞
</t>
    </r>
    <r>
      <rPr>
        <sz val="6"/>
        <color theme="1"/>
        <rFont val="游ゴシック"/>
        <family val="3"/>
        <charset val="128"/>
      </rPr>
      <t>　　　　＊令和5年度における年間CO2削減量が、事業の実施報告時における年間CO2削減量に達しなかった場合、その原因について簡潔に記載。</t>
    </r>
    <rPh sb="2" eb="4">
      <t>レイワ</t>
    </rPh>
    <rPh sb="5" eb="7">
      <t>ネンド</t>
    </rPh>
    <rPh sb="54" eb="56">
      <t>ネンカン</t>
    </rPh>
    <rPh sb="64" eb="66">
      <t>ジギョウ</t>
    </rPh>
    <rPh sb="67" eb="69">
      <t>ジッシ</t>
    </rPh>
    <rPh sb="71" eb="72">
      <t>ジ</t>
    </rPh>
    <rPh sb="76" eb="78">
      <t>ネンカン</t>
    </rPh>
    <rPh sb="91" eb="93">
      <t>バアイ</t>
    </rPh>
    <rPh sb="96" eb="98">
      <t>ゲンイン</t>
    </rPh>
    <rPh sb="105" eb="107">
      <t>キサイ</t>
    </rPh>
    <phoneticPr fontId="1"/>
  </si>
  <si>
    <t>＜令和5年度事業報告時における年間CO2削減量（t-CO2）＞</t>
    <rPh sb="1" eb="3">
      <t>レイワ</t>
    </rPh>
    <rPh sb="4" eb="6">
      <t>ネンド</t>
    </rPh>
    <rPh sb="6" eb="8">
      <t>ジギョウ</t>
    </rPh>
    <rPh sb="8" eb="10">
      <t>ホウコク</t>
    </rPh>
    <rPh sb="10" eb="11">
      <t>ジ</t>
    </rPh>
    <rPh sb="15" eb="17">
      <t>ネンカン</t>
    </rPh>
    <phoneticPr fontId="1"/>
  </si>
  <si>
    <t>２．別紙１シート（令和５年度事業実施による年間実績等について入力願います）</t>
    <rPh sb="2" eb="4">
      <t>ベッシ</t>
    </rPh>
    <rPh sb="21" eb="23">
      <t>ネンカン</t>
    </rPh>
    <rPh sb="23" eb="25">
      <t>ジッセキ</t>
    </rPh>
    <rPh sb="25" eb="26">
      <t>トウ</t>
    </rPh>
    <rPh sb="32" eb="33">
      <t>ネガ</t>
    </rPh>
    <phoneticPr fontId="1"/>
  </si>
  <si>
    <t>４．別紙３シート（令和４年度の実績報告書における二酸化炭素排出削減量に達しなかった場合には入力願います）</t>
    <rPh sb="2" eb="4">
      <t>ベッシ</t>
    </rPh>
    <rPh sb="45" eb="47">
      <t>ニュウリョク</t>
    </rPh>
    <rPh sb="47" eb="48">
      <t>ネガ</t>
    </rPh>
    <phoneticPr fontId="1"/>
  </si>
  <si>
    <t>　　・メールのタイトルに「R３年度PF事業　令和５年度事業報告書　〇〇株式会社」等を明記してください</t>
    <rPh sb="15" eb="17">
      <t>ネンド</t>
    </rPh>
    <rPh sb="19" eb="21">
      <t xml:space="preserve">ジギョウ </t>
    </rPh>
    <rPh sb="22" eb="24">
      <t xml:space="preserve">レイワ２ネンド </t>
    </rPh>
    <rPh sb="27" eb="29">
      <t xml:space="preserve">ジギョウ </t>
    </rPh>
    <rPh sb="29" eb="31">
      <t xml:space="preserve">ホウコク </t>
    </rPh>
    <rPh sb="31" eb="32">
      <t xml:space="preserve">ショ </t>
    </rPh>
    <rPh sb="35" eb="39">
      <t>カブシｋ</t>
    </rPh>
    <rPh sb="40" eb="41">
      <t xml:space="preserve">トウ </t>
    </rPh>
    <rPh sb="42" eb="44">
      <t xml:space="preserve">メイキ </t>
    </rPh>
    <phoneticPr fontId="1"/>
  </si>
  <si>
    <t>　上記電子データをCD-R1枚に書き込み、ご提出ください
　※CD-R内に事業完了年度、事業名、事業者名がわかるフォルダを作成し、その中に各データを保存してください
　　　例：フォルダ名　「R3PF事業 ○○株式会社」
　※CD-Rにマジックで完了年度、事業名、事業者名を記入してください
　　例：R3PF事業　○○株式会社</t>
    <rPh sb="1" eb="3">
      <t xml:space="preserve">ジョウキ </t>
    </rPh>
    <rPh sb="37" eb="43">
      <t xml:space="preserve">ジギョウカンリョウネンド </t>
    </rPh>
    <rPh sb="122" eb="124">
      <t xml:space="preserve">カンリョウ </t>
    </rPh>
    <rPh sb="124" eb="126">
      <t xml:space="preserve">ネンド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</si>
</sst>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
    <numFmt numFmtId="177" formatCode="0;;;@"/>
    <numFmt numFmtId="178" formatCode="#,##0.0;[Red]\-#,##0.0"/>
    <numFmt numFmtId="179" formatCode="0.0"/>
    <numFmt numFmtId="180" formatCode="#,##0.0"/>
    <numFmt numFmtId="181" formatCode="#,##0.00_ "/>
    <numFmt numFmtId="182" formatCode="0.00_ "/>
    <numFmt numFmtId="183" formatCode="#,##0.0_ "/>
    <numFmt numFmtId="184" formatCode="0.0_ "/>
    <numFmt numFmtId="185" formatCode="#,##0_ "/>
    <numFmt numFmtId="186" formatCode="0.000_);[Red]\(0.000\)"/>
    <numFmt numFmtId="187" formatCode="0.0_);[Red]\(0.0\)"/>
    <numFmt numFmtId="188" formatCode="#,##0.0_);[Red]\(#,##0.0\)"/>
    <numFmt numFmtId="189" formatCode="#,##0_);[Red]\(#,##0\)"/>
    <numFmt numFmtId="190" formatCode="0_ ;[Red]\-0\ "/>
    <numFmt numFmtId="191" formatCode="#,##0.0_ ;[Red]\-#,##0.0\ "/>
    <numFmt numFmtId="192" formatCode="#,##0.00_);[Red]\(#,##0.00\)"/>
    <numFmt numFmtId="193" formatCode="0.00_);[Red]\(0.00\)"/>
    <numFmt numFmtId="194" formatCode="#,##0.00_ ;[Red]\-#,##0.00\ "/>
    <numFmt numFmtId="195" formatCode="0.0%"/>
  </numFmts>
  <fonts count="6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0"/>
      <color theme="1"/>
      <name val="游ゴシック"/>
      <family val="3"/>
      <charset val="128"/>
    </font>
    <font>
      <sz val="9"/>
      <color theme="1"/>
      <name val="游ゴシック"/>
      <family val="3"/>
      <charset val="128"/>
    </font>
    <font>
      <b/>
      <sz val="10"/>
      <color theme="1"/>
      <name val="游ゴシック"/>
      <family val="3"/>
      <charset val="128"/>
    </font>
    <font>
      <sz val="8"/>
      <color theme="1"/>
      <name val="游ゴシック"/>
      <family val="3"/>
      <charset val="128"/>
    </font>
    <font>
      <sz val="6"/>
      <color theme="1"/>
      <name val="游ゴシック"/>
      <family val="3"/>
      <charset val="128"/>
    </font>
    <font>
      <sz val="8"/>
      <name val="游ゴシック"/>
      <family val="3"/>
      <charset val="128"/>
    </font>
    <font>
      <sz val="11"/>
      <color theme="1"/>
      <name val="游ゴシック"/>
      <family val="3"/>
      <charset val="128"/>
    </font>
    <font>
      <sz val="12"/>
      <color theme="1"/>
      <name val="游ゴシック"/>
      <family val="3"/>
      <charset val="128"/>
    </font>
    <font>
      <b/>
      <sz val="11"/>
      <color theme="1"/>
      <name val="游ゴシック"/>
      <family val="3"/>
      <charset val="128"/>
    </font>
    <font>
      <sz val="9"/>
      <name val="游ゴシック"/>
      <family val="3"/>
      <charset val="128"/>
    </font>
    <font>
      <b/>
      <sz val="11"/>
      <color rgb="FFFF0000"/>
      <name val="Yu Gothic Medium"/>
      <family val="2"/>
      <charset val="128"/>
    </font>
    <font>
      <sz val="12"/>
      <color theme="1"/>
      <name val="ＭＳ Ｐゴシック"/>
      <family val="2"/>
      <charset val="128"/>
      <scheme val="minor"/>
    </font>
    <font>
      <sz val="12"/>
      <color theme="1"/>
      <name val="Meiryo UI"/>
      <family val="3"/>
      <charset val="128"/>
    </font>
    <font>
      <sz val="12"/>
      <color theme="1"/>
      <name val="ＭＳ ゴシック"/>
      <family val="3"/>
      <charset val="128"/>
    </font>
    <font>
      <sz val="14"/>
      <color rgb="FF002060"/>
      <name val="ＭＳ ゴシック"/>
      <family val="2"/>
      <charset val="128"/>
    </font>
    <font>
      <sz val="14"/>
      <color theme="1"/>
      <name val="Meiryo UI"/>
      <family val="3"/>
      <charset val="128"/>
    </font>
    <font>
      <sz val="18"/>
      <color rgb="FFFF0000"/>
      <name val="Meiryo UI"/>
      <family val="3"/>
      <charset val="128"/>
    </font>
    <font>
      <sz val="11"/>
      <color theme="1"/>
      <name val="Meiryo UI"/>
      <family val="3"/>
      <charset val="128"/>
    </font>
    <font>
      <b/>
      <sz val="11"/>
      <color theme="1"/>
      <name val="Meiryo UI"/>
      <family val="3"/>
      <charset val="128"/>
    </font>
    <font>
      <sz val="11"/>
      <color rgb="FFFF0000"/>
      <name val="Meiryo UI"/>
      <family val="2"/>
      <charset val="128"/>
    </font>
    <font>
      <b/>
      <u/>
      <sz val="11"/>
      <color rgb="FFFF0000"/>
      <name val="Meiryo UI"/>
      <family val="3"/>
      <charset val="128"/>
    </font>
    <font>
      <sz val="12"/>
      <color theme="1"/>
      <name val="ＭＳ Ｐ明朝"/>
      <family val="1"/>
      <charset val="128"/>
    </font>
    <font>
      <sz val="9"/>
      <color theme="1"/>
      <name val="ＭＳ Ｐ明朝"/>
      <family val="1"/>
      <charset val="128"/>
    </font>
    <font>
      <sz val="10"/>
      <color rgb="FFFF0000"/>
      <name val="ＭＳ Ｐゴシック"/>
      <family val="3"/>
      <charset val="128"/>
    </font>
    <font>
      <sz val="8"/>
      <color theme="1"/>
      <name val="ＭＳ Ｐ明朝"/>
      <family val="1"/>
      <charset val="128"/>
    </font>
    <font>
      <b/>
      <sz val="14"/>
      <color rgb="FF000000"/>
      <name val="ＭＳ Ｐ明朝"/>
      <family val="1"/>
      <charset val="128"/>
    </font>
    <font>
      <sz val="14"/>
      <color theme="1"/>
      <name val="ＭＳ Ｐ明朝"/>
      <family val="1"/>
      <charset val="128"/>
    </font>
    <font>
      <sz val="14"/>
      <color rgb="FF000000"/>
      <name val="ＭＳ Ｐ明朝"/>
      <family val="1"/>
      <charset val="128"/>
    </font>
    <font>
      <sz val="11"/>
      <color theme="1"/>
      <name val="ＭＳ Ｐゴシック"/>
      <family val="2"/>
      <charset val="128"/>
      <scheme val="minor"/>
    </font>
    <font>
      <sz val="9"/>
      <color theme="1"/>
      <name val="Meiryo UI"/>
      <family val="3"/>
      <charset val="128"/>
    </font>
    <font>
      <sz val="9"/>
      <color rgb="FFFF0000"/>
      <name val="Meiryo UI"/>
      <family val="3"/>
      <charset val="128"/>
    </font>
    <font>
      <sz val="9"/>
      <color indexed="8"/>
      <name val="Meiryo UI"/>
      <family val="3"/>
      <charset val="128"/>
    </font>
    <font>
      <b/>
      <sz val="9"/>
      <color theme="1"/>
      <name val="游ゴシック"/>
      <family val="3"/>
      <charset val="128"/>
    </font>
    <font>
      <u/>
      <sz val="8"/>
      <name val="游ゴシック"/>
      <family val="3"/>
      <charset val="128"/>
    </font>
    <font>
      <u/>
      <sz val="9"/>
      <color theme="1"/>
      <name val="游ゴシック"/>
      <family val="3"/>
      <charset val="128"/>
    </font>
    <font>
      <sz val="7"/>
      <color theme="1"/>
      <name val="游ゴシック"/>
      <family val="3"/>
      <charset val="128"/>
    </font>
    <font>
      <sz val="10"/>
      <color theme="1"/>
      <name val="Meiryo UI"/>
      <family val="3"/>
      <charset val="128"/>
    </font>
    <font>
      <sz val="6"/>
      <color indexed="8"/>
      <name val="Meiryo UI"/>
      <family val="3"/>
      <charset val="128"/>
    </font>
    <font>
      <sz val="11"/>
      <color rgb="FFFF0000"/>
      <name val="Meiryo UI"/>
      <family val="3"/>
      <charset val="128"/>
    </font>
    <font>
      <u/>
      <sz val="8"/>
      <color rgb="FFFF0000"/>
      <name val="游ゴシック"/>
      <family val="3"/>
      <charset val="128"/>
    </font>
    <font>
      <b/>
      <u/>
      <sz val="8"/>
      <color rgb="FFFF0000"/>
      <name val="游ゴシック"/>
      <family val="3"/>
      <charset val="128"/>
    </font>
    <font>
      <sz val="9"/>
      <color rgb="FFFF0000"/>
      <name val="游ゴシック"/>
      <family val="3"/>
      <charset val="128"/>
    </font>
    <font>
      <sz val="10"/>
      <name val="游ゴシック"/>
      <family val="3"/>
      <charset val="128"/>
    </font>
    <font>
      <b/>
      <sz val="12"/>
      <color theme="0"/>
      <name val="ＭＳ Ｐゴシック"/>
      <family val="3"/>
      <charset val="128"/>
      <scheme val="minor"/>
    </font>
    <font>
      <b/>
      <sz val="18"/>
      <color rgb="FF0027BC"/>
      <name val="ＭＳ Ｐゴシック"/>
      <family val="3"/>
      <charset val="128"/>
      <scheme val="minor"/>
    </font>
    <font>
      <sz val="11"/>
      <color rgb="FFFF0000"/>
      <name val="ＭＳ Ｐゴシック"/>
      <family val="3"/>
      <charset val="128"/>
      <scheme val="minor"/>
    </font>
    <font>
      <sz val="11"/>
      <color theme="0"/>
      <name val="ＭＳ Ｐゴシック"/>
      <family val="3"/>
      <charset val="128"/>
      <scheme val="minor"/>
    </font>
    <font>
      <sz val="10"/>
      <color rgb="FF8C8C8C"/>
      <name val="ＭＳ Ｐゴシック"/>
      <family val="3"/>
      <charset val="128"/>
      <scheme val="minor"/>
    </font>
    <font>
      <b/>
      <sz val="10"/>
      <color indexed="55"/>
      <name val="ＭＳ Ｐゴシック"/>
      <family val="3"/>
      <charset val="128"/>
    </font>
    <font>
      <sz val="10"/>
      <color indexed="55"/>
      <name val="ＭＳ Ｐゴシック"/>
      <family val="3"/>
      <charset val="128"/>
    </font>
    <font>
      <b/>
      <sz val="11"/>
      <color theme="0"/>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sz val="22"/>
      <color theme="1"/>
      <name val="ＭＳ Ｐゴシック"/>
      <family val="3"/>
      <charset val="128"/>
      <scheme val="minor"/>
    </font>
    <font>
      <b/>
      <sz val="11"/>
      <color indexed="9"/>
      <name val="ＭＳ Ｐゴシック"/>
      <family val="3"/>
      <charset val="128"/>
    </font>
    <font>
      <sz val="11"/>
      <color indexed="9"/>
      <name val="ＭＳ Ｐゴシック"/>
      <family val="3"/>
      <charset val="128"/>
    </font>
    <font>
      <vertAlign val="superscript"/>
      <sz val="11"/>
      <color indexed="8"/>
      <name val="ＭＳ Ｐゴシック"/>
      <family val="3"/>
      <charset val="128"/>
    </font>
    <font>
      <sz val="11"/>
      <name val="ＭＳ Ｐゴシック"/>
      <family val="3"/>
      <charset val="128"/>
      <scheme val="minor"/>
    </font>
    <font>
      <u/>
      <sz val="9"/>
      <name val="游ゴシック"/>
      <family val="3"/>
      <charset val="128"/>
    </font>
  </fonts>
  <fills count="1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009999"/>
        <bgColor indexed="64"/>
      </patternFill>
    </fill>
    <fill>
      <patternFill patternType="solid">
        <fgColor rgb="FFFAFAFA"/>
        <bgColor indexed="64"/>
      </patternFill>
    </fill>
    <fill>
      <patternFill patternType="solid">
        <fgColor theme="7" tint="0.79998168889431442"/>
        <bgColor indexed="64"/>
      </patternFill>
    </fill>
    <fill>
      <patternFill patternType="solid">
        <fgColor rgb="FF8C8C8C"/>
        <bgColor indexed="64"/>
      </patternFill>
    </fill>
    <fill>
      <patternFill patternType="solid">
        <fgColor rgb="FF00A1DE"/>
        <bgColor indexed="64"/>
      </patternFill>
    </fill>
    <fill>
      <patternFill patternType="solid">
        <fgColor theme="2"/>
        <bgColor indexed="64"/>
      </patternFill>
    </fill>
    <fill>
      <patternFill patternType="solid">
        <fgColor rgb="FFF5F5F5"/>
        <bgColor indexed="64"/>
      </patternFill>
    </fill>
    <fill>
      <patternFill patternType="solid">
        <fgColor theme="0" tint="-0.499984740745262"/>
        <bgColor indexed="64"/>
      </patternFill>
    </fill>
    <fill>
      <patternFill patternType="solid">
        <fgColor theme="0" tint="-0.249977111117893"/>
        <bgColor indexed="64"/>
      </patternFill>
    </fill>
  </fills>
  <borders count="1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auto="1"/>
      </right>
      <top style="medium">
        <color auto="1"/>
      </top>
      <bottom/>
      <diagonal/>
    </border>
    <border>
      <left style="medium">
        <color indexed="64"/>
      </left>
      <right style="thin">
        <color auto="1"/>
      </right>
      <top style="thin">
        <color auto="1"/>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diagonal/>
    </border>
    <border>
      <left/>
      <right/>
      <top style="medium">
        <color auto="1"/>
      </top>
      <bottom/>
      <diagonal/>
    </border>
    <border>
      <left style="medium">
        <color auto="1"/>
      </left>
      <right/>
      <top style="medium">
        <color auto="1"/>
      </top>
      <bottom/>
      <diagonal/>
    </border>
    <border>
      <left/>
      <right style="thin">
        <color auto="1"/>
      </right>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hair">
        <color indexed="64"/>
      </left>
      <right style="medium">
        <color indexed="64"/>
      </right>
      <top style="hair">
        <color indexed="64"/>
      </top>
      <bottom style="hair">
        <color indexed="64"/>
      </bottom>
      <diagonal/>
    </border>
    <border>
      <left style="medium">
        <color indexed="64"/>
      </left>
      <right/>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right/>
      <top style="thin">
        <color rgb="FF0027BC"/>
      </top>
      <bottom style="thin">
        <color rgb="FF0027BC"/>
      </bottom>
      <diagonal/>
    </border>
    <border>
      <left style="thin">
        <color theme="8"/>
      </left>
      <right style="thin">
        <color indexed="64"/>
      </right>
      <top style="thin">
        <color theme="8"/>
      </top>
      <bottom style="thin">
        <color indexed="64"/>
      </bottom>
      <diagonal/>
    </border>
    <border>
      <left style="thin">
        <color indexed="64"/>
      </left>
      <right style="thin">
        <color indexed="64"/>
      </right>
      <top style="thin">
        <color theme="8"/>
      </top>
      <bottom style="thin">
        <color indexed="64"/>
      </bottom>
      <diagonal/>
    </border>
    <border>
      <left style="thin">
        <color indexed="64"/>
      </left>
      <right style="thin">
        <color theme="8"/>
      </right>
      <top style="thin">
        <color theme="8"/>
      </top>
      <bottom style="thin">
        <color indexed="64"/>
      </bottom>
      <diagonal/>
    </border>
    <border>
      <left style="thin">
        <color theme="8"/>
      </left>
      <right style="thin">
        <color indexed="64"/>
      </right>
      <top style="thin">
        <color indexed="64"/>
      </top>
      <bottom style="thin">
        <color theme="8"/>
      </bottom>
      <diagonal/>
    </border>
    <border>
      <left style="thin">
        <color indexed="64"/>
      </left>
      <right style="thin">
        <color indexed="64"/>
      </right>
      <top style="thin">
        <color indexed="64"/>
      </top>
      <bottom style="thin">
        <color theme="8"/>
      </bottom>
      <diagonal/>
    </border>
    <border>
      <left style="thin">
        <color indexed="64"/>
      </left>
      <right style="thin">
        <color theme="8"/>
      </right>
      <top style="thin">
        <color indexed="64"/>
      </top>
      <bottom style="thin">
        <color theme="8"/>
      </bottom>
      <diagonal/>
    </border>
    <border>
      <left style="thin">
        <color rgb="FF8C8C8C"/>
      </left>
      <right style="thin">
        <color rgb="FF8C8C8C"/>
      </right>
      <top style="thin">
        <color rgb="FF8C8C8C"/>
      </top>
      <bottom style="thin">
        <color theme="0"/>
      </bottom>
      <diagonal/>
    </border>
    <border>
      <left style="thin">
        <color rgb="FF8C8C8C"/>
      </left>
      <right style="medium">
        <color rgb="FF0027BC"/>
      </right>
      <top style="thin">
        <color rgb="FF8C8C8C"/>
      </top>
      <bottom style="thin">
        <color theme="0"/>
      </bottom>
      <diagonal/>
    </border>
    <border>
      <left style="medium">
        <color rgb="FF0027BC"/>
      </left>
      <right style="thin">
        <color rgb="FF8C8C8C"/>
      </right>
      <top style="medium">
        <color rgb="FF0027BC"/>
      </top>
      <bottom style="medium">
        <color rgb="FF0027BC"/>
      </bottom>
      <diagonal/>
    </border>
    <border>
      <left style="thin">
        <color rgb="FF8C8C8C"/>
      </left>
      <right style="thin">
        <color rgb="FF8C8C8C"/>
      </right>
      <top style="medium">
        <color rgb="FF0027BC"/>
      </top>
      <bottom style="medium">
        <color rgb="FF0027BC"/>
      </bottom>
      <diagonal/>
    </border>
    <border>
      <left style="thin">
        <color rgb="FF8C8C8C"/>
      </left>
      <right style="medium">
        <color rgb="FF0027BC"/>
      </right>
      <top style="medium">
        <color rgb="FF0027BC"/>
      </top>
      <bottom style="medium">
        <color rgb="FF0027BC"/>
      </bottom>
      <diagonal/>
    </border>
    <border>
      <left style="thin">
        <color rgb="FF8C8C8C"/>
      </left>
      <right/>
      <top style="thin">
        <color rgb="FF8C8C8C"/>
      </top>
      <bottom/>
      <diagonal/>
    </border>
    <border>
      <left/>
      <right style="medium">
        <color rgb="FF0027BC"/>
      </right>
      <top style="thin">
        <color rgb="FF8C8C8C"/>
      </top>
      <bottom/>
      <diagonal/>
    </border>
    <border>
      <left style="medium">
        <color rgb="FF0027BC"/>
      </left>
      <right/>
      <top style="medium">
        <color rgb="FF0027BC"/>
      </top>
      <bottom/>
      <diagonal/>
    </border>
    <border>
      <left/>
      <right/>
      <top style="medium">
        <color rgb="FF0027BC"/>
      </top>
      <bottom/>
      <diagonal/>
    </border>
    <border>
      <left/>
      <right style="medium">
        <color rgb="FF0027BC"/>
      </right>
      <top style="medium">
        <color rgb="FF0027BC"/>
      </top>
      <bottom/>
      <diagonal/>
    </border>
    <border>
      <left style="thin">
        <color rgb="FF8C8C8C"/>
      </left>
      <right/>
      <top/>
      <bottom style="thin">
        <color rgb="FF8C8C8C"/>
      </bottom>
      <diagonal/>
    </border>
    <border>
      <left/>
      <right style="medium">
        <color rgb="FF0027BC"/>
      </right>
      <top/>
      <bottom style="thin">
        <color rgb="FF8C8C8C"/>
      </bottom>
      <diagonal/>
    </border>
    <border>
      <left style="medium">
        <color rgb="FF0027BC"/>
      </left>
      <right/>
      <top/>
      <bottom style="medium">
        <color rgb="FF0027BC"/>
      </bottom>
      <diagonal/>
    </border>
    <border>
      <left/>
      <right/>
      <top/>
      <bottom style="medium">
        <color rgb="FF0027BC"/>
      </bottom>
      <diagonal/>
    </border>
    <border>
      <left/>
      <right style="medium">
        <color rgb="FF0027BC"/>
      </right>
      <top/>
      <bottom style="medium">
        <color rgb="FF0027BC"/>
      </bottom>
      <diagonal/>
    </border>
    <border>
      <left/>
      <right/>
      <top style="thin">
        <color rgb="FF8C8C8C"/>
      </top>
      <bottom style="thin">
        <color rgb="FF8C8C8C"/>
      </bottom>
      <diagonal/>
    </border>
    <border>
      <left/>
      <right/>
      <top style="medium">
        <color rgb="FF0027BC"/>
      </top>
      <bottom style="medium">
        <color rgb="FF0027BC"/>
      </bottom>
      <diagonal/>
    </border>
    <border>
      <left style="thin">
        <color rgb="FF72C7E7"/>
      </left>
      <right/>
      <top style="thin">
        <color rgb="FF72C7E7"/>
      </top>
      <bottom/>
      <diagonal/>
    </border>
    <border>
      <left/>
      <right/>
      <top style="thin">
        <color rgb="FF72C7E7"/>
      </top>
      <bottom/>
      <diagonal/>
    </border>
    <border>
      <left/>
      <right style="thin">
        <color rgb="FF72C7E7"/>
      </right>
      <top style="thin">
        <color rgb="FF72C7E7"/>
      </top>
      <bottom/>
      <diagonal/>
    </border>
    <border>
      <left style="thin">
        <color rgb="FF72C7E7"/>
      </left>
      <right/>
      <top/>
      <bottom style="thin">
        <color rgb="FF72C7E7"/>
      </bottom>
      <diagonal/>
    </border>
    <border>
      <left/>
      <right/>
      <top/>
      <bottom style="thin">
        <color rgb="FF72C7E7"/>
      </bottom>
      <diagonal/>
    </border>
    <border>
      <left/>
      <right style="thin">
        <color rgb="FF72C7E7"/>
      </right>
      <top/>
      <bottom style="thin">
        <color rgb="FF72C7E7"/>
      </bottom>
      <diagonal/>
    </border>
    <border>
      <left/>
      <right/>
      <top style="thin">
        <color rgb="FF72C7E7"/>
      </top>
      <bottom style="thin">
        <color rgb="FF72C7E7"/>
      </bottom>
      <diagonal/>
    </border>
    <border>
      <left/>
      <right style="thin">
        <color rgb="FF72C7E7"/>
      </right>
      <top/>
      <bottom/>
      <diagonal/>
    </border>
    <border>
      <left style="thin">
        <color rgb="FF8C8C8C"/>
      </left>
      <right style="thin">
        <color rgb="FF8C8C8C"/>
      </right>
      <top style="thin">
        <color rgb="FF8C8C8C"/>
      </top>
      <bottom style="thin">
        <color rgb="FF8C8C8C"/>
      </bottom>
      <diagonal/>
    </border>
    <border>
      <left style="thin">
        <color rgb="FF8C8C8C"/>
      </left>
      <right/>
      <top style="thin">
        <color rgb="FF8C8C8C"/>
      </top>
      <bottom style="thin">
        <color rgb="FF8C8C8C"/>
      </bottom>
      <diagonal/>
    </border>
    <border>
      <left style="thin">
        <color rgb="FF72C7E7"/>
      </left>
      <right style="thin">
        <color rgb="FF72C7E7"/>
      </right>
      <top style="thin">
        <color rgb="FF72C7E7"/>
      </top>
      <bottom style="thin">
        <color rgb="FF72C7E7"/>
      </bottom>
      <diagonal/>
    </border>
    <border>
      <left style="medium">
        <color rgb="FF0027BC"/>
      </left>
      <right style="thin">
        <color rgb="FF8C8C8C"/>
      </right>
      <top style="thin">
        <color rgb="FF8C8C8C"/>
      </top>
      <bottom style="thin">
        <color rgb="FF8C8C8C"/>
      </bottom>
      <diagonal/>
    </border>
    <border>
      <left style="medium">
        <color rgb="FF0027BC"/>
      </left>
      <right style="medium">
        <color rgb="FF0027BC"/>
      </right>
      <top style="medium">
        <color rgb="FF0027BC"/>
      </top>
      <bottom style="medium">
        <color rgb="FF0027BC"/>
      </bottom>
      <diagonal/>
    </border>
    <border>
      <left/>
      <right style="thin">
        <color rgb="FF8C8C8C"/>
      </right>
      <top style="thin">
        <color rgb="FF8C8C8C"/>
      </top>
      <bottom style="thin">
        <color rgb="FF8C8C8C"/>
      </bottom>
      <diagonal/>
    </border>
    <border>
      <left style="thin">
        <color rgb="FF8C8C8C"/>
      </left>
      <right/>
      <top/>
      <bottom/>
      <diagonal/>
    </border>
    <border>
      <left/>
      <right style="medium">
        <color rgb="FF0027BC"/>
      </right>
      <top/>
      <bottom/>
      <diagonal/>
    </border>
    <border>
      <left style="thin">
        <color rgb="FF72C7E7"/>
      </left>
      <right/>
      <top style="thin">
        <color rgb="FF72C7E7"/>
      </top>
      <bottom style="thin">
        <color rgb="FF72C7E7"/>
      </bottom>
      <diagonal/>
    </border>
    <border>
      <left/>
      <right style="thin">
        <color rgb="FF72C7E7"/>
      </right>
      <top style="thin">
        <color rgb="FF72C7E7"/>
      </top>
      <bottom style="thin">
        <color rgb="FF72C7E7"/>
      </bottom>
      <diagonal/>
    </border>
    <border>
      <left style="medium">
        <color rgb="FF0027BC"/>
      </left>
      <right/>
      <top style="medium">
        <color rgb="FF0027BC"/>
      </top>
      <bottom style="medium">
        <color rgb="FF0027BC"/>
      </bottom>
      <diagonal/>
    </border>
    <border>
      <left/>
      <right style="medium">
        <color rgb="FF0027BC"/>
      </right>
      <top style="medium">
        <color rgb="FF0027BC"/>
      </top>
      <bottom style="medium">
        <color rgb="FF0027BC"/>
      </bottom>
      <diagonal/>
    </border>
    <border>
      <left style="medium">
        <color rgb="FF0027BC"/>
      </left>
      <right style="medium">
        <color rgb="FF0027BC"/>
      </right>
      <top style="thin">
        <color rgb="FF8C8C8C"/>
      </top>
      <bottom style="thin">
        <color rgb="FF8C8C8C"/>
      </bottom>
      <diagonal/>
    </border>
    <border>
      <left/>
      <right/>
      <top/>
      <bottom style="thin">
        <color rgb="FF8C8C8C"/>
      </bottom>
      <diagonal/>
    </border>
    <border>
      <left/>
      <right style="thin">
        <color rgb="FF8C8C8C"/>
      </right>
      <top/>
      <bottom/>
      <diagonal/>
    </border>
    <border>
      <left/>
      <right style="thin">
        <color rgb="FF8C8C8C"/>
      </right>
      <top/>
      <bottom style="thin">
        <color rgb="FF8C8C8C"/>
      </bottom>
      <diagonal/>
    </border>
    <border>
      <left/>
      <right/>
      <top style="thin">
        <color rgb="FF8C8C8C"/>
      </top>
      <bottom/>
      <diagonal/>
    </border>
    <border>
      <left/>
      <right style="medium">
        <color rgb="FF0027BC"/>
      </right>
      <top style="thin">
        <color rgb="FF8C8C8C"/>
      </top>
      <bottom style="thin">
        <color rgb="FF8C8C8C"/>
      </bottom>
      <diagonal/>
    </border>
    <border>
      <left style="thin">
        <color rgb="FF72C7E7"/>
      </left>
      <right/>
      <top/>
      <bottom/>
      <diagonal/>
    </border>
    <border>
      <left style="medium">
        <color rgb="FF0027BC"/>
      </left>
      <right style="medium">
        <color rgb="FF0027BC"/>
      </right>
      <top style="medium">
        <color rgb="FF0027BC"/>
      </top>
      <bottom/>
      <diagonal/>
    </border>
    <border>
      <left/>
      <right/>
      <top style="medium">
        <color rgb="FF8C8C8C"/>
      </top>
      <bottom/>
      <diagonal/>
    </border>
    <border>
      <left style="medium">
        <color rgb="FF0027BC"/>
      </left>
      <right style="medium">
        <color rgb="FF0027BC"/>
      </right>
      <top/>
      <bottom style="medium">
        <color rgb="FF0027BC"/>
      </bottom>
      <diagonal/>
    </border>
    <border>
      <left style="thin">
        <color theme="0"/>
      </left>
      <right/>
      <top style="thin">
        <color rgb="FF8C8C8C"/>
      </top>
      <bottom style="thin">
        <color theme="0"/>
      </bottom>
      <diagonal/>
    </border>
    <border>
      <left/>
      <right/>
      <top style="thin">
        <color rgb="FF8C8C8C"/>
      </top>
      <bottom style="thin">
        <color theme="0"/>
      </bottom>
      <diagonal/>
    </border>
    <border>
      <left/>
      <right style="thin">
        <color theme="0"/>
      </right>
      <top style="thin">
        <color rgb="FF8C8C8C"/>
      </top>
      <bottom style="thin">
        <color theme="0"/>
      </bottom>
      <diagonal/>
    </border>
    <border>
      <left style="thin">
        <color theme="0"/>
      </left>
      <right/>
      <top style="thin">
        <color rgb="FF8C8C8C"/>
      </top>
      <bottom/>
      <diagonal/>
    </border>
    <border>
      <left/>
      <right style="thin">
        <color theme="0"/>
      </right>
      <top style="thin">
        <color rgb="FF8C8C8C"/>
      </top>
      <bottom/>
      <diagonal/>
    </border>
    <border>
      <left style="thin">
        <color rgb="FF8C8C8C"/>
      </left>
      <right style="thin">
        <color theme="0"/>
      </right>
      <top style="thin">
        <color rgb="FF8C8C8C"/>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rgb="FF8C8C8C"/>
      </bottom>
      <diagonal/>
    </border>
    <border>
      <left style="thin">
        <color theme="0"/>
      </left>
      <right/>
      <top/>
      <bottom style="thin">
        <color rgb="FF8C8C8C"/>
      </bottom>
      <diagonal/>
    </border>
    <border>
      <left/>
      <right style="thin">
        <color theme="0"/>
      </right>
      <top/>
      <bottom style="thin">
        <color rgb="FF8C8C8C"/>
      </bottom>
      <diagonal/>
    </border>
    <border>
      <left style="thin">
        <color rgb="FF8C8C8C"/>
      </left>
      <right style="thin">
        <color rgb="FF8C8C8C"/>
      </right>
      <top style="thin">
        <color theme="0"/>
      </top>
      <bottom style="thin">
        <color theme="0"/>
      </bottom>
      <diagonal/>
    </border>
    <border>
      <left style="thin">
        <color rgb="FF8C8C8C"/>
      </left>
      <right style="medium">
        <color rgb="FF0027BC"/>
      </right>
      <top style="thin">
        <color theme="0"/>
      </top>
      <bottom style="thin">
        <color theme="0"/>
      </bottom>
      <diagonal/>
    </border>
    <border>
      <left style="medium">
        <color rgb="FF0027BC"/>
      </left>
      <right style="medium">
        <color rgb="FF0027BC"/>
      </right>
      <top style="medium">
        <color rgb="FF0027BC"/>
      </top>
      <bottom style="thin">
        <color rgb="FF8C8C8C"/>
      </bottom>
      <diagonal/>
    </border>
    <border>
      <left style="thin">
        <color rgb="FF8C8C8C"/>
      </left>
      <right style="thin">
        <color rgb="FF8C8C8C"/>
      </right>
      <top style="thin">
        <color theme="0"/>
      </top>
      <bottom/>
      <diagonal/>
    </border>
    <border>
      <left style="thin">
        <color rgb="FF8C8C8C"/>
      </left>
      <right style="medium">
        <color rgb="FF0027BC"/>
      </right>
      <top style="thin">
        <color theme="0"/>
      </top>
      <bottom/>
      <diagonal/>
    </border>
    <border>
      <left style="thin">
        <color rgb="FF8C8C8C"/>
      </left>
      <right style="thin">
        <color rgb="FF8C8C8C"/>
      </right>
      <top style="thin">
        <color rgb="FF8C8C8C"/>
      </top>
      <bottom/>
      <diagonal/>
    </border>
    <border>
      <left/>
      <right style="thin">
        <color rgb="FF8C8C8C"/>
      </right>
      <top style="thin">
        <color rgb="FF8C8C8C"/>
      </top>
      <bottom/>
      <diagonal/>
    </border>
    <border>
      <left style="medium">
        <color rgb="FF0027BC"/>
      </left>
      <right style="medium">
        <color rgb="FF0027BC"/>
      </right>
      <top style="thin">
        <color rgb="FF8C8C8C"/>
      </top>
      <bottom style="medium">
        <color rgb="FF0027BC"/>
      </bottom>
      <diagonal/>
    </border>
    <border>
      <left style="thin">
        <color rgb="FF8C8C8C"/>
      </left>
      <right style="thin">
        <color rgb="FF8C8C8C"/>
      </right>
      <top/>
      <bottom style="thin">
        <color rgb="FF8C8C8C"/>
      </bottom>
      <diagonal/>
    </border>
    <border>
      <left style="medium">
        <color rgb="FF8C8C8C"/>
      </left>
      <right/>
      <top style="medium">
        <color rgb="FF8C8C8C"/>
      </top>
      <bottom style="medium">
        <color rgb="FF8C8C8C"/>
      </bottom>
      <diagonal/>
    </border>
    <border>
      <left/>
      <right style="medium">
        <color rgb="FF0027BC"/>
      </right>
      <top style="medium">
        <color rgb="FF8C8C8C"/>
      </top>
      <bottom style="medium">
        <color rgb="FF8C8C8C"/>
      </bottom>
      <diagonal/>
    </border>
    <border>
      <left/>
      <right style="thick">
        <color theme="0"/>
      </right>
      <top/>
      <bottom/>
      <diagonal/>
    </border>
    <border>
      <left/>
      <right/>
      <top style="medium">
        <color rgb="FF8C8C8C"/>
      </top>
      <bottom style="medium">
        <color rgb="FF8C8C8C"/>
      </bottom>
      <diagonal/>
    </border>
    <border>
      <left style="medium">
        <color rgb="FF0027BC"/>
      </left>
      <right/>
      <top style="thin">
        <color rgb="FF8C8C8C"/>
      </top>
      <bottom style="thin">
        <color rgb="FF8C8C8C"/>
      </bottom>
      <diagonal/>
    </border>
    <border>
      <left style="medium">
        <color rgb="FF0027BC"/>
      </left>
      <right/>
      <top/>
      <bottom/>
      <diagonal/>
    </border>
    <border>
      <left style="medium">
        <color indexed="64"/>
      </left>
      <right/>
      <top/>
      <bottom style="hair">
        <color indexed="64"/>
      </bottom>
      <diagonal/>
    </border>
    <border>
      <left style="thin">
        <color indexed="64"/>
      </left>
      <right/>
      <top/>
      <bottom style="hair">
        <color indexed="64"/>
      </bottom>
      <diagonal/>
    </border>
  </borders>
  <cellStyleXfs count="13">
    <xf numFmtId="0" fontId="0" fillId="0" borderId="0">
      <alignment vertical="center"/>
    </xf>
    <xf numFmtId="0" fontId="2" fillId="0" borderId="0">
      <alignment vertical="center"/>
    </xf>
    <xf numFmtId="0" fontId="4" fillId="0" borderId="0">
      <alignment vertical="center"/>
    </xf>
    <xf numFmtId="38" fontId="2"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16" fillId="0" borderId="0"/>
    <xf numFmtId="0" fontId="2" fillId="0" borderId="0"/>
    <xf numFmtId="0" fontId="16" fillId="0" borderId="0"/>
    <xf numFmtId="38" fontId="16" fillId="0" borderId="0" applyFont="0" applyFill="0" applyBorder="0" applyAlignment="0" applyProtection="0"/>
    <xf numFmtId="9" fontId="16" fillId="0" borderId="0" applyFont="0" applyFill="0" applyBorder="0" applyAlignment="0" applyProtection="0"/>
    <xf numFmtId="38" fontId="33" fillId="0" borderId="0" applyFont="0" applyFill="0" applyBorder="0" applyAlignment="0" applyProtection="0">
      <alignment vertical="center"/>
    </xf>
    <xf numFmtId="9" fontId="33" fillId="0" borderId="0" applyFont="0" applyFill="0" applyBorder="0" applyAlignment="0" applyProtection="0">
      <alignment vertical="center"/>
    </xf>
  </cellStyleXfs>
  <cellXfs count="578">
    <xf numFmtId="0" fontId="0" fillId="0" borderId="0" xfId="0">
      <alignment vertical="center"/>
    </xf>
    <xf numFmtId="0" fontId="11" fillId="0" borderId="0" xfId="4" applyFont="1" applyProtection="1">
      <alignment vertical="center"/>
      <protection locked="0"/>
    </xf>
    <xf numFmtId="0" fontId="5" fillId="0" borderId="0" xfId="0" applyFont="1" applyProtection="1">
      <alignment vertical="center"/>
      <protection locked="0"/>
    </xf>
    <xf numFmtId="0" fontId="6" fillId="0" borderId="0" xfId="0" applyFont="1" applyProtection="1">
      <alignment vertical="center"/>
      <protection locked="0"/>
    </xf>
    <xf numFmtId="0" fontId="7" fillId="0" borderId="0" xfId="0" applyFont="1" applyAlignment="1" applyProtection="1">
      <alignment vertical="center" wrapText="1"/>
      <protection locked="0"/>
    </xf>
    <xf numFmtId="0" fontId="6" fillId="0" borderId="0" xfId="0" applyFont="1" applyAlignment="1" applyProtection="1">
      <alignment horizontal="center" vertical="center"/>
      <protection locked="0"/>
    </xf>
    <xf numFmtId="176" fontId="14" fillId="0" borderId="0" xfId="0" applyNumberFormat="1" applyFont="1" applyProtection="1">
      <alignment vertical="center"/>
      <protection locked="0"/>
    </xf>
    <xf numFmtId="0" fontId="6" fillId="0" borderId="0" xfId="0" applyFont="1" applyAlignment="1" applyProtection="1">
      <alignment horizontal="left" vertical="top"/>
      <protection locked="0"/>
    </xf>
    <xf numFmtId="0" fontId="17" fillId="0" borderId="0" xfId="6" applyFont="1"/>
    <xf numFmtId="0" fontId="18" fillId="0" borderId="0" xfId="6" applyFont="1"/>
    <xf numFmtId="0" fontId="17" fillId="0" borderId="0" xfId="6" applyFont="1" applyAlignment="1">
      <alignment horizontal="center" vertical="center" wrapText="1"/>
    </xf>
    <xf numFmtId="0" fontId="19" fillId="0" borderId="0" xfId="6" applyFont="1" applyAlignment="1">
      <alignment vertical="center" wrapText="1"/>
    </xf>
    <xf numFmtId="0" fontId="20" fillId="0" borderId="0" xfId="6" applyFont="1" applyAlignment="1">
      <alignment horizontal="center" vertical="center"/>
    </xf>
    <xf numFmtId="0" fontId="21" fillId="0" borderId="0" xfId="6" applyFont="1" applyAlignment="1">
      <alignment horizontal="center" vertical="center"/>
    </xf>
    <xf numFmtId="0" fontId="22" fillId="0" borderId="0" xfId="6" applyFont="1"/>
    <xf numFmtId="0" fontId="23" fillId="0" borderId="0" xfId="6" applyFont="1"/>
    <xf numFmtId="0" fontId="17" fillId="0" borderId="0" xfId="7" applyFont="1" applyAlignment="1">
      <alignment vertical="center"/>
    </xf>
    <xf numFmtId="0" fontId="22" fillId="3" borderId="0" xfId="6" applyFont="1" applyFill="1"/>
    <xf numFmtId="0" fontId="22" fillId="0" borderId="0" xfId="6" applyFont="1" applyAlignment="1">
      <alignment vertical="top" wrapText="1"/>
    </xf>
    <xf numFmtId="0" fontId="22" fillId="0" borderId="0" xfId="6" applyFont="1" applyAlignment="1">
      <alignment vertical="center"/>
    </xf>
    <xf numFmtId="0" fontId="22" fillId="2" borderId="0" xfId="6" applyFont="1" applyFill="1" applyAlignment="1">
      <alignment vertical="center" wrapText="1"/>
    </xf>
    <xf numFmtId="0" fontId="22" fillId="2" borderId="0" xfId="6" applyFont="1" applyFill="1" applyAlignment="1">
      <alignment vertical="center"/>
    </xf>
    <xf numFmtId="0" fontId="25" fillId="0" borderId="0" xfId="6" applyFont="1" applyAlignment="1">
      <alignment horizontal="center" vertical="center" wrapText="1"/>
    </xf>
    <xf numFmtId="0" fontId="26" fillId="0" borderId="0" xfId="8" applyFont="1" applyAlignment="1">
      <alignment vertical="center"/>
    </xf>
    <xf numFmtId="0" fontId="27" fillId="0" borderId="0" xfId="8" applyFont="1" applyAlignment="1">
      <alignment vertical="center"/>
    </xf>
    <xf numFmtId="0" fontId="28" fillId="0" borderId="0" xfId="8" applyFont="1" applyAlignment="1">
      <alignment vertical="center"/>
    </xf>
    <xf numFmtId="0" fontId="29" fillId="0" borderId="0" xfId="8" applyFont="1" applyAlignment="1">
      <alignment vertical="center" wrapText="1"/>
    </xf>
    <xf numFmtId="0" fontId="9" fillId="0" borderId="0" xfId="0" applyFont="1" applyProtection="1">
      <alignment vertical="center"/>
      <protection locked="0"/>
    </xf>
    <xf numFmtId="0" fontId="30" fillId="0" borderId="0" xfId="8" applyFont="1" applyAlignment="1">
      <alignment vertical="center"/>
    </xf>
    <xf numFmtId="0" fontId="22" fillId="0" borderId="0" xfId="0" applyFont="1">
      <alignment vertical="center"/>
    </xf>
    <xf numFmtId="0" fontId="34" fillId="0" borderId="0" xfId="0" applyFont="1">
      <alignment vertical="center"/>
    </xf>
    <xf numFmtId="0" fontId="35" fillId="0" borderId="0" xfId="0" applyFont="1">
      <alignment vertical="center"/>
    </xf>
    <xf numFmtId="0" fontId="36" fillId="0" borderId="52" xfId="0" applyFont="1" applyBorder="1" applyAlignment="1">
      <alignment horizontal="center" vertical="center"/>
    </xf>
    <xf numFmtId="0" fontId="36" fillId="0" borderId="51" xfId="0" applyFont="1" applyBorder="1" applyAlignment="1">
      <alignment horizontal="center" vertical="center" shrinkToFit="1"/>
    </xf>
    <xf numFmtId="0" fontId="36" fillId="0" borderId="51" xfId="0" applyFont="1" applyBorder="1" applyAlignment="1">
      <alignment horizontal="center" vertical="center"/>
    </xf>
    <xf numFmtId="0" fontId="36" fillId="0" borderId="1" xfId="0" applyFont="1" applyBorder="1" applyAlignment="1">
      <alignment horizontal="center" vertical="center" shrinkToFit="1"/>
    </xf>
    <xf numFmtId="0" fontId="36" fillId="3" borderId="1" xfId="0" applyFont="1" applyFill="1" applyBorder="1" applyAlignment="1" applyProtection="1">
      <alignment horizontal="center" vertical="center" shrinkToFit="1"/>
      <protection locked="0"/>
    </xf>
    <xf numFmtId="0" fontId="34" fillId="0" borderId="0" xfId="0" applyFont="1" applyAlignment="1">
      <alignment horizontal="center" vertical="center"/>
    </xf>
    <xf numFmtId="0" fontId="38" fillId="0" borderId="0" xfId="0" applyFont="1" applyAlignment="1">
      <alignment horizontal="left" vertical="center"/>
    </xf>
    <xf numFmtId="0" fontId="6" fillId="0" borderId="12" xfId="0" applyFont="1" applyBorder="1" applyAlignment="1">
      <alignment horizontal="right" vertical="center"/>
    </xf>
    <xf numFmtId="0" fontId="6" fillId="0" borderId="28" xfId="0" applyFont="1" applyBorder="1" applyAlignment="1">
      <alignment horizontal="right" vertical="center"/>
    </xf>
    <xf numFmtId="0" fontId="6" fillId="0" borderId="15" xfId="0" applyFont="1" applyBorder="1" applyAlignment="1">
      <alignment horizontal="right" vertical="center"/>
    </xf>
    <xf numFmtId="0" fontId="6" fillId="0" borderId="30" xfId="0" applyFont="1" applyBorder="1" applyAlignment="1">
      <alignment horizontal="right" vertical="center"/>
    </xf>
    <xf numFmtId="2" fontId="6" fillId="6" borderId="3" xfId="0" applyNumberFormat="1" applyFont="1" applyFill="1" applyBorder="1" applyAlignment="1">
      <alignment horizontal="right" vertical="center"/>
    </xf>
    <xf numFmtId="2" fontId="6" fillId="6" borderId="17" xfId="0" applyNumberFormat="1" applyFont="1" applyFill="1" applyBorder="1" applyAlignment="1" applyProtection="1">
      <alignment horizontal="right" vertical="center"/>
      <protection locked="0"/>
    </xf>
    <xf numFmtId="2" fontId="6" fillId="6" borderId="17" xfId="0" applyNumberFormat="1" applyFont="1" applyFill="1" applyBorder="1" applyAlignment="1">
      <alignment horizontal="right" vertical="center"/>
    </xf>
    <xf numFmtId="0" fontId="6" fillId="0" borderId="25" xfId="0" applyFont="1" applyBorder="1" applyAlignment="1">
      <alignment horizontal="right" vertical="center"/>
    </xf>
    <xf numFmtId="0" fontId="6" fillId="0" borderId="23" xfId="0" applyFont="1" applyBorder="1" applyAlignment="1">
      <alignment horizontal="right" vertical="center"/>
    </xf>
    <xf numFmtId="0" fontId="11" fillId="0" borderId="0" xfId="4" applyFont="1" applyAlignment="1" applyProtection="1">
      <alignment horizontal="right" vertical="center"/>
      <protection locked="0"/>
    </xf>
    <xf numFmtId="0" fontId="11" fillId="0" borderId="0" xfId="4" applyFont="1" applyAlignment="1" applyProtection="1">
      <alignment horizontal="center" vertical="center"/>
      <protection locked="0"/>
    </xf>
    <xf numFmtId="0" fontId="39" fillId="0" borderId="0" xfId="0" applyFont="1" applyAlignment="1" applyProtection="1">
      <alignment horizontal="left" vertical="center"/>
      <protection locked="0"/>
    </xf>
    <xf numFmtId="0" fontId="6" fillId="0" borderId="0" xfId="4" applyFont="1" applyAlignment="1" applyProtection="1">
      <alignment horizontal="left" vertical="center"/>
      <protection locked="0"/>
    </xf>
    <xf numFmtId="0" fontId="6" fillId="0" borderId="0" xfId="4" applyFont="1" applyProtection="1">
      <alignment vertical="center"/>
      <protection locked="0"/>
    </xf>
    <xf numFmtId="0" fontId="9" fillId="0" borderId="0" xfId="4" applyFont="1" applyAlignment="1" applyProtection="1">
      <alignment horizontal="left" vertical="center"/>
      <protection locked="0"/>
    </xf>
    <xf numFmtId="0" fontId="9" fillId="0" borderId="0" xfId="4" applyFont="1" applyAlignment="1" applyProtection="1">
      <alignment horizontal="right" vertical="center"/>
      <protection locked="0"/>
    </xf>
    <xf numFmtId="0" fontId="31" fillId="0" borderId="0" xfId="8" applyFont="1" applyAlignment="1">
      <alignment vertical="center" wrapText="1"/>
    </xf>
    <xf numFmtId="0" fontId="32" fillId="0" borderId="0" xfId="8" applyFont="1" applyAlignment="1">
      <alignment vertical="center"/>
    </xf>
    <xf numFmtId="0" fontId="6" fillId="0" borderId="6" xfId="0" applyFont="1" applyBorder="1" applyProtection="1">
      <alignment vertical="center"/>
      <protection locked="0"/>
    </xf>
    <xf numFmtId="0" fontId="41" fillId="0" borderId="0" xfId="0" applyFont="1">
      <alignment vertical="center"/>
    </xf>
    <xf numFmtId="0" fontId="22" fillId="2" borderId="0" xfId="6" applyFont="1" applyFill="1" applyAlignment="1">
      <alignment horizontal="left" vertical="center" wrapText="1"/>
    </xf>
    <xf numFmtId="38" fontId="36" fillId="6" borderId="51" xfId="9" applyFont="1" applyFill="1" applyBorder="1" applyAlignment="1" applyProtection="1">
      <alignment horizontal="right" vertical="center" shrinkToFit="1"/>
      <protection locked="0"/>
    </xf>
    <xf numFmtId="38" fontId="36" fillId="6" borderId="1" xfId="9" applyFont="1" applyFill="1" applyBorder="1" applyAlignment="1" applyProtection="1">
      <alignment horizontal="right" vertical="center" shrinkToFit="1"/>
      <protection locked="0"/>
    </xf>
    <xf numFmtId="178" fontId="36" fillId="6" borderId="1" xfId="9" applyNumberFormat="1" applyFont="1" applyFill="1" applyBorder="1" applyAlignment="1" applyProtection="1">
      <alignment horizontal="right" vertical="center" shrinkToFit="1"/>
      <protection locked="0"/>
    </xf>
    <xf numFmtId="3" fontId="36" fillId="4" borderId="51" xfId="9" applyNumberFormat="1" applyFont="1" applyFill="1" applyBorder="1" applyAlignment="1" applyProtection="1">
      <alignment vertical="center" shrinkToFit="1"/>
      <protection locked="0"/>
    </xf>
    <xf numFmtId="3" fontId="36" fillId="4" borderId="1" xfId="11" applyNumberFormat="1" applyFont="1" applyFill="1" applyBorder="1" applyAlignment="1" applyProtection="1">
      <alignment vertical="center" shrinkToFit="1"/>
      <protection locked="0"/>
    </xf>
    <xf numFmtId="180" fontId="36" fillId="4" borderId="1" xfId="11" applyNumberFormat="1" applyFont="1" applyFill="1" applyBorder="1" applyAlignment="1" applyProtection="1">
      <alignment horizontal="right" vertical="center" shrinkToFit="1"/>
      <protection locked="0"/>
    </xf>
    <xf numFmtId="180" fontId="36" fillId="4" borderId="1" xfId="11" applyNumberFormat="1" applyFont="1" applyFill="1" applyBorder="1" applyAlignment="1" applyProtection="1">
      <alignment vertical="center" shrinkToFit="1"/>
      <protection locked="0"/>
    </xf>
    <xf numFmtId="0" fontId="34" fillId="0" borderId="1" xfId="0" applyFont="1" applyBorder="1" applyAlignment="1">
      <alignment vertical="center" wrapText="1"/>
    </xf>
    <xf numFmtId="10" fontId="36" fillId="2" borderId="51" xfId="9" applyNumberFormat="1" applyFont="1" applyFill="1" applyBorder="1" applyAlignment="1" applyProtection="1">
      <alignment vertical="center" shrinkToFit="1"/>
      <protection locked="0"/>
    </xf>
    <xf numFmtId="0" fontId="42" fillId="0" borderId="49" xfId="0" applyFont="1" applyBorder="1" applyAlignment="1">
      <alignment horizontal="center" vertical="center" wrapText="1" shrinkToFit="1"/>
    </xf>
    <xf numFmtId="0" fontId="42" fillId="0" borderId="1" xfId="0" applyFont="1" applyBorder="1" applyAlignment="1">
      <alignment horizontal="center" vertical="center" wrapText="1" shrinkToFit="1"/>
    </xf>
    <xf numFmtId="0" fontId="34" fillId="0" borderId="54" xfId="0" applyFont="1" applyBorder="1" applyAlignment="1">
      <alignment vertical="center" wrapText="1"/>
    </xf>
    <xf numFmtId="0" fontId="36" fillId="0" borderId="61" xfId="0" applyFont="1" applyBorder="1" applyAlignment="1">
      <alignment horizontal="center" vertical="center"/>
    </xf>
    <xf numFmtId="38" fontId="36" fillId="0" borderId="56" xfId="9" applyFont="1" applyBorder="1" applyAlignment="1">
      <alignment horizontal="right" vertical="center" shrinkToFit="1"/>
    </xf>
    <xf numFmtId="38" fontId="36" fillId="0" borderId="62" xfId="9" applyFont="1" applyBorder="1" applyAlignment="1">
      <alignment vertical="center" shrinkToFit="1"/>
    </xf>
    <xf numFmtId="178" fontId="36" fillId="0" borderId="62" xfId="9" applyNumberFormat="1" applyFont="1" applyBorder="1" applyAlignment="1">
      <alignment vertical="center" shrinkToFit="1"/>
    </xf>
    <xf numFmtId="0" fontId="36" fillId="0" borderId="56" xfId="9" applyNumberFormat="1" applyFont="1" applyBorder="1" applyAlignment="1">
      <alignment vertical="center" shrinkToFit="1"/>
    </xf>
    <xf numFmtId="0" fontId="36" fillId="0" borderId="62" xfId="9" applyNumberFormat="1" applyFont="1" applyBorder="1" applyAlignment="1">
      <alignment vertical="center" shrinkToFit="1"/>
    </xf>
    <xf numFmtId="180" fontId="36" fillId="0" borderId="62" xfId="9" applyNumberFormat="1" applyFont="1" applyBorder="1" applyAlignment="1">
      <alignment vertical="center" shrinkToFit="1"/>
    </xf>
    <xf numFmtId="0" fontId="9" fillId="0" borderId="6" xfId="0" applyFont="1" applyBorder="1" applyProtection="1">
      <alignment vertical="center"/>
      <protection locked="0"/>
    </xf>
    <xf numFmtId="3" fontId="36" fillId="0" borderId="56" xfId="9" applyNumberFormat="1" applyFont="1" applyBorder="1" applyAlignment="1">
      <alignment vertical="center" shrinkToFit="1"/>
    </xf>
    <xf numFmtId="0" fontId="9" fillId="0" borderId="6" xfId="0" applyFont="1" applyBorder="1">
      <alignment vertical="center"/>
    </xf>
    <xf numFmtId="0" fontId="9" fillId="0" borderId="7" xfId="0" applyFont="1" applyBorder="1">
      <alignment vertical="center"/>
    </xf>
    <xf numFmtId="0" fontId="9" fillId="0" borderId="67" xfId="0" applyFont="1" applyBorder="1">
      <alignment vertical="center"/>
    </xf>
    <xf numFmtId="0" fontId="6" fillId="0" borderId="69" xfId="0" applyFont="1" applyBorder="1" applyProtection="1">
      <alignment vertical="center"/>
      <protection locked="0"/>
    </xf>
    <xf numFmtId="179" fontId="6" fillId="0" borderId="74" xfId="0" applyNumberFormat="1" applyFont="1" applyBorder="1" applyAlignment="1">
      <alignment horizontal="right" vertical="center"/>
    </xf>
    <xf numFmtId="0" fontId="6" fillId="0" borderId="74" xfId="0" applyFont="1" applyBorder="1" applyAlignment="1">
      <alignment horizontal="right" vertical="center"/>
    </xf>
    <xf numFmtId="179" fontId="6" fillId="0" borderId="75" xfId="0" applyNumberFormat="1" applyFont="1" applyBorder="1" applyAlignment="1">
      <alignment horizontal="right" vertical="center"/>
    </xf>
    <xf numFmtId="0" fontId="6" fillId="0" borderId="76" xfId="0" applyFont="1" applyBorder="1" applyAlignment="1">
      <alignment horizontal="right" vertical="center"/>
    </xf>
    <xf numFmtId="0" fontId="6" fillId="0" borderId="77" xfId="0" applyFont="1" applyBorder="1" applyProtection="1">
      <alignment vertical="center"/>
      <protection locked="0"/>
    </xf>
    <xf numFmtId="0" fontId="6" fillId="0" borderId="79" xfId="0" applyFont="1" applyBorder="1" applyAlignment="1" applyProtection="1">
      <alignment horizontal="center" vertical="center"/>
      <protection locked="0"/>
    </xf>
    <xf numFmtId="0" fontId="6" fillId="0" borderId="78" xfId="0" applyFont="1" applyBorder="1" applyProtection="1">
      <alignment vertical="center"/>
      <protection locked="0"/>
    </xf>
    <xf numFmtId="0" fontId="40" fillId="0" borderId="62" xfId="0" applyFont="1" applyBorder="1" applyAlignment="1" applyProtection="1">
      <alignment horizontal="center" vertical="center"/>
      <protection locked="0"/>
    </xf>
    <xf numFmtId="2" fontId="6" fillId="6" borderId="85" xfId="0" applyNumberFormat="1" applyFont="1" applyFill="1" applyBorder="1" applyAlignment="1">
      <alignment horizontal="right" vertical="center"/>
    </xf>
    <xf numFmtId="0" fontId="6" fillId="0" borderId="85" xfId="0" applyFont="1" applyBorder="1" applyAlignment="1">
      <alignment horizontal="right" vertical="center" shrinkToFit="1"/>
    </xf>
    <xf numFmtId="0" fontId="6" fillId="0" borderId="86" xfId="0" applyFont="1" applyBorder="1" applyAlignment="1">
      <alignment horizontal="right" vertical="center" shrinkToFit="1"/>
    </xf>
    <xf numFmtId="0" fontId="6" fillId="0" borderId="85" xfId="0" applyFont="1" applyBorder="1" applyProtection="1">
      <alignment vertical="center"/>
      <protection locked="0"/>
    </xf>
    <xf numFmtId="0" fontId="6" fillId="0" borderId="60" xfId="0" applyFont="1" applyBorder="1" applyAlignment="1">
      <alignment horizontal="right" vertical="center"/>
    </xf>
    <xf numFmtId="0" fontId="6" fillId="0" borderId="61" xfId="0" applyFont="1" applyBorder="1" applyProtection="1">
      <alignment vertical="center"/>
      <protection locked="0"/>
    </xf>
    <xf numFmtId="0" fontId="44" fillId="0" borderId="0" xfId="0" applyFont="1" applyAlignment="1">
      <alignment horizontal="left" vertical="center"/>
    </xf>
    <xf numFmtId="0" fontId="46" fillId="0" borderId="0" xfId="4" applyFont="1" applyAlignment="1" applyProtection="1">
      <alignment horizontal="left" vertical="center"/>
      <protection locked="0"/>
    </xf>
    <xf numFmtId="178" fontId="36" fillId="6" borderId="51" xfId="9" applyNumberFormat="1" applyFont="1" applyFill="1" applyBorder="1" applyAlignment="1" applyProtection="1">
      <alignment horizontal="right" vertical="center" shrinkToFit="1"/>
      <protection locked="0"/>
    </xf>
    <xf numFmtId="10" fontId="36" fillId="2" borderId="49" xfId="9" applyNumberFormat="1" applyFont="1" applyFill="1" applyBorder="1" applyAlignment="1" applyProtection="1">
      <alignment vertical="center" shrinkToFit="1"/>
      <protection locked="0"/>
    </xf>
    <xf numFmtId="10" fontId="36" fillId="2" borderId="56" xfId="9" applyNumberFormat="1" applyFont="1" applyFill="1" applyBorder="1" applyAlignment="1" applyProtection="1">
      <alignment vertical="center" shrinkToFit="1"/>
      <protection locked="0"/>
    </xf>
    <xf numFmtId="10" fontId="36" fillId="2" borderId="88" xfId="9" applyNumberFormat="1" applyFont="1" applyFill="1" applyBorder="1" applyAlignment="1" applyProtection="1">
      <alignment vertical="center" shrinkToFit="1"/>
      <protection locked="0"/>
    </xf>
    <xf numFmtId="0" fontId="36" fillId="0" borderId="1" xfId="0" applyFont="1" applyBorder="1" applyAlignment="1" applyProtection="1">
      <alignment horizontal="center" vertical="center" shrinkToFit="1"/>
      <protection locked="0"/>
    </xf>
    <xf numFmtId="0" fontId="34" fillId="4" borderId="1" xfId="0" applyFont="1" applyFill="1" applyBorder="1" applyAlignment="1">
      <alignment horizontal="center" vertical="center"/>
    </xf>
    <xf numFmtId="0" fontId="4" fillId="0" borderId="0" xfId="4">
      <alignment vertical="center"/>
    </xf>
    <xf numFmtId="0" fontId="4" fillId="10" borderId="0" xfId="4" applyFill="1">
      <alignment vertical="center"/>
    </xf>
    <xf numFmtId="0" fontId="4" fillId="2" borderId="0" xfId="4" applyFill="1">
      <alignment vertical="center"/>
    </xf>
    <xf numFmtId="0" fontId="4" fillId="2" borderId="103" xfId="4" applyFill="1" applyBorder="1" applyAlignment="1" applyProtection="1">
      <alignment horizontal="center" vertical="center"/>
      <protection locked="0"/>
    </xf>
    <xf numFmtId="0" fontId="4" fillId="14" borderId="104" xfId="4" applyFill="1" applyBorder="1" applyProtection="1">
      <alignment vertical="center"/>
      <protection locked="0"/>
    </xf>
    <xf numFmtId="0" fontId="4" fillId="14" borderId="105" xfId="4" applyFill="1" applyBorder="1" applyProtection="1">
      <alignment vertical="center"/>
      <protection locked="0"/>
    </xf>
    <xf numFmtId="0" fontId="4" fillId="10" borderId="111" xfId="4" applyFill="1" applyBorder="1" applyAlignment="1">
      <alignment horizontal="center" vertical="center" wrapText="1"/>
    </xf>
    <xf numFmtId="0" fontId="4" fillId="10" borderId="0" xfId="4" applyFill="1" applyAlignment="1">
      <alignment horizontal="center" vertical="center" wrapText="1"/>
    </xf>
    <xf numFmtId="0" fontId="4" fillId="10" borderId="112" xfId="4" applyFill="1" applyBorder="1" applyAlignment="1">
      <alignment horizontal="left" vertical="center"/>
    </xf>
    <xf numFmtId="0" fontId="4" fillId="10" borderId="0" xfId="4" applyFill="1" applyAlignment="1">
      <alignment horizontal="left" vertical="center"/>
    </xf>
    <xf numFmtId="0" fontId="52" fillId="10" borderId="119" xfId="4" applyFont="1" applyFill="1" applyBorder="1" applyAlignment="1">
      <alignment horizontal="left" vertical="top" wrapText="1"/>
    </xf>
    <xf numFmtId="0" fontId="52" fillId="10" borderId="0" xfId="4" applyFont="1" applyFill="1" applyAlignment="1">
      <alignment horizontal="left" vertical="top" wrapText="1"/>
    </xf>
    <xf numFmtId="0" fontId="52" fillId="10" borderId="120" xfId="4" applyFont="1" applyFill="1" applyBorder="1" applyAlignment="1">
      <alignment horizontal="left" vertical="top" wrapText="1"/>
    </xf>
    <xf numFmtId="0" fontId="51" fillId="12" borderId="111" xfId="4" applyFont="1" applyFill="1" applyBorder="1" applyAlignment="1">
      <alignment horizontal="center" vertical="center"/>
    </xf>
    <xf numFmtId="0" fontId="4" fillId="8" borderId="121" xfId="4" applyFill="1" applyBorder="1" applyAlignment="1">
      <alignment horizontal="center" vertical="center"/>
    </xf>
    <xf numFmtId="0" fontId="4" fillId="10" borderId="0" xfId="4" applyFill="1" applyAlignment="1">
      <alignment horizontal="center" vertical="center"/>
    </xf>
    <xf numFmtId="0" fontId="4" fillId="10" borderId="0" xfId="4" applyFill="1" applyAlignment="1">
      <alignment horizontal="left" vertical="top" wrapText="1"/>
    </xf>
    <xf numFmtId="0" fontId="4" fillId="10" borderId="114" xfId="4" applyFill="1" applyBorder="1" applyAlignment="1">
      <alignment horizontal="left" vertical="top" wrapText="1"/>
    </xf>
    <xf numFmtId="0" fontId="4" fillId="8" borderId="124" xfId="4" applyFill="1" applyBorder="1" applyAlignment="1">
      <alignment horizontal="center" vertical="center"/>
    </xf>
    <xf numFmtId="184" fontId="4" fillId="2" borderId="125" xfId="4" applyNumberFormat="1" applyFill="1" applyBorder="1" applyAlignment="1" applyProtection="1">
      <alignment vertical="center" wrapText="1"/>
      <protection locked="0"/>
    </xf>
    <xf numFmtId="0" fontId="4" fillId="8" borderId="124" xfId="4" applyFill="1" applyBorder="1" applyAlignment="1">
      <alignment horizontal="center" vertical="center" wrapText="1"/>
    </xf>
    <xf numFmtId="0" fontId="4" fillId="10" borderId="0" xfId="4" applyFill="1" applyAlignment="1">
      <alignment vertical="center" wrapText="1"/>
    </xf>
    <xf numFmtId="0" fontId="52" fillId="10" borderId="0" xfId="4" applyFont="1" applyFill="1" applyAlignment="1">
      <alignment vertical="top" wrapText="1"/>
    </xf>
    <xf numFmtId="185" fontId="4" fillId="8" borderId="121" xfId="4" applyNumberFormat="1" applyFill="1" applyBorder="1">
      <alignment vertical="center"/>
    </xf>
    <xf numFmtId="186" fontId="4" fillId="8" borderId="121" xfId="4" applyNumberFormat="1" applyFill="1" applyBorder="1">
      <alignment vertical="center"/>
    </xf>
    <xf numFmtId="0" fontId="4" fillId="10" borderId="0" xfId="4" applyFill="1" applyAlignment="1">
      <alignment horizontal="left" vertical="center" wrapText="1"/>
    </xf>
    <xf numFmtId="38" fontId="4" fillId="10" borderId="0" xfId="5" applyFont="1" applyFill="1" applyBorder="1">
      <alignment vertical="center"/>
    </xf>
    <xf numFmtId="38" fontId="4" fillId="10" borderId="0" xfId="5" applyFont="1" applyFill="1" applyBorder="1" applyAlignment="1">
      <alignment horizontal="center" vertical="center"/>
    </xf>
    <xf numFmtId="187" fontId="4" fillId="2" borderId="125" xfId="4" applyNumberFormat="1" applyFill="1" applyBorder="1" applyAlignment="1" applyProtection="1">
      <alignment vertical="center" wrapText="1"/>
      <protection locked="0"/>
    </xf>
    <xf numFmtId="0" fontId="4" fillId="8" borderId="126" xfId="4" applyFill="1" applyBorder="1" applyAlignment="1">
      <alignment horizontal="center" vertical="center" wrapText="1"/>
    </xf>
    <xf numFmtId="188" fontId="4" fillId="2" borderId="125" xfId="5" applyNumberFormat="1" applyFont="1" applyFill="1" applyBorder="1" applyAlignment="1" applyProtection="1">
      <alignment vertical="center"/>
      <protection locked="0"/>
    </xf>
    <xf numFmtId="0" fontId="4" fillId="15" borderId="133" xfId="4" applyFill="1" applyBorder="1" applyAlignment="1">
      <alignment horizontal="center" vertical="center" wrapText="1"/>
    </xf>
    <xf numFmtId="0" fontId="4" fillId="2" borderId="125" xfId="4" applyFill="1" applyBorder="1" applyAlignment="1" applyProtection="1">
      <alignment vertical="center" wrapText="1"/>
      <protection locked="0"/>
    </xf>
    <xf numFmtId="0" fontId="52" fillId="10" borderId="134" xfId="4" applyFont="1" applyFill="1" applyBorder="1" applyAlignment="1">
      <alignment vertical="top" wrapText="1"/>
    </xf>
    <xf numFmtId="182" fontId="4" fillId="2" borderId="125" xfId="4" applyNumberFormat="1" applyFill="1" applyBorder="1" applyProtection="1">
      <alignment vertical="center"/>
      <protection locked="0"/>
    </xf>
    <xf numFmtId="182" fontId="4" fillId="8" borderId="122" xfId="4" applyNumberFormat="1" applyFill="1" applyBorder="1">
      <alignment vertical="center"/>
    </xf>
    <xf numFmtId="38" fontId="52" fillId="10" borderId="0" xfId="5" applyFont="1" applyFill="1" applyBorder="1" applyAlignment="1">
      <alignment vertical="top" wrapText="1"/>
    </xf>
    <xf numFmtId="38" fontId="4" fillId="8" borderId="122" xfId="5" applyFont="1" applyFill="1" applyBorder="1" applyAlignment="1">
      <alignment vertical="center"/>
    </xf>
    <xf numFmtId="0" fontId="52" fillId="10" borderId="0" xfId="4" applyFont="1" applyFill="1" applyAlignment="1">
      <alignment horizontal="center" vertical="center" wrapText="1"/>
    </xf>
    <xf numFmtId="0" fontId="4" fillId="8" borderId="122" xfId="4" applyFill="1" applyBorder="1">
      <alignment vertical="center"/>
    </xf>
    <xf numFmtId="185" fontId="4" fillId="8" borderId="121" xfId="4" applyNumberFormat="1" applyFill="1" applyBorder="1" applyAlignment="1">
      <alignment horizontal="right" vertical="center"/>
    </xf>
    <xf numFmtId="0" fontId="57" fillId="8" borderId="126" xfId="4" applyFont="1" applyFill="1" applyBorder="1" applyAlignment="1">
      <alignment horizontal="center" vertical="center"/>
    </xf>
    <xf numFmtId="0" fontId="4" fillId="10" borderId="137" xfId="4" applyFill="1" applyBorder="1" applyAlignment="1">
      <alignment horizontal="center" vertical="center" wrapText="1"/>
    </xf>
    <xf numFmtId="0" fontId="4" fillId="10" borderId="104" xfId="4" applyFill="1" applyBorder="1" applyAlignment="1">
      <alignment horizontal="left" vertical="center"/>
    </xf>
    <xf numFmtId="0" fontId="51" fillId="16" borderId="149" xfId="4" applyFont="1" applyFill="1" applyBorder="1" applyAlignment="1">
      <alignment horizontal="center" vertical="center" wrapText="1"/>
    </xf>
    <xf numFmtId="0" fontId="51" fillId="16" borderId="150" xfId="4" applyFont="1" applyFill="1" applyBorder="1" applyAlignment="1">
      <alignment horizontal="center" vertical="center" wrapText="1"/>
    </xf>
    <xf numFmtId="189" fontId="4" fillId="0" borderId="155" xfId="5" applyNumberFormat="1" applyFont="1" applyFill="1" applyBorder="1" applyProtection="1">
      <alignment vertical="center"/>
      <protection locked="0"/>
    </xf>
    <xf numFmtId="190" fontId="4" fillId="8" borderId="121" xfId="5" applyNumberFormat="1" applyFont="1" applyFill="1" applyBorder="1">
      <alignment vertical="center"/>
    </xf>
    <xf numFmtId="191" fontId="4" fillId="8" borderId="121" xfId="4" applyNumberFormat="1" applyFill="1" applyBorder="1">
      <alignment vertical="center"/>
    </xf>
    <xf numFmtId="192" fontId="4" fillId="0" borderId="133" xfId="5" applyNumberFormat="1" applyFont="1" applyFill="1" applyBorder="1" applyProtection="1">
      <alignment vertical="center"/>
      <protection locked="0"/>
    </xf>
    <xf numFmtId="193" fontId="4" fillId="8" borderId="121" xfId="4" applyNumberFormat="1" applyFill="1" applyBorder="1">
      <alignment vertical="center"/>
    </xf>
    <xf numFmtId="193" fontId="4" fillId="8" borderId="121" xfId="5" applyNumberFormat="1" applyFont="1" applyFill="1" applyBorder="1">
      <alignment vertical="center"/>
    </xf>
    <xf numFmtId="193" fontId="4" fillId="8" borderId="158" xfId="4" applyNumberFormat="1" applyFill="1" applyBorder="1">
      <alignment vertical="center"/>
    </xf>
    <xf numFmtId="0" fontId="4" fillId="8" borderId="159" xfId="4" applyFill="1" applyBorder="1" applyAlignment="1">
      <alignment horizontal="center" vertical="center" wrapText="1"/>
    </xf>
    <xf numFmtId="193" fontId="62" fillId="0" borderId="125" xfId="5" applyNumberFormat="1" applyFont="1" applyFill="1" applyBorder="1" applyAlignment="1" applyProtection="1">
      <alignment horizontal="right" vertical="center"/>
      <protection locked="0"/>
    </xf>
    <xf numFmtId="0" fontId="4" fillId="8" borderId="159" xfId="4" applyFill="1" applyBorder="1" applyAlignment="1">
      <alignment horizontal="center" vertical="center"/>
    </xf>
    <xf numFmtId="0" fontId="4" fillId="0" borderId="155" xfId="4" applyBorder="1" applyAlignment="1" applyProtection="1">
      <alignment horizontal="center" vertical="center" wrapText="1"/>
      <protection locked="0"/>
    </xf>
    <xf numFmtId="194" fontId="62" fillId="0" borderId="125" xfId="5" applyNumberFormat="1" applyFont="1" applyFill="1" applyBorder="1" applyAlignment="1" applyProtection="1">
      <alignment horizontal="right" vertical="center"/>
      <protection locked="0"/>
    </xf>
    <xf numFmtId="0" fontId="4" fillId="2" borderId="125" xfId="4" applyFill="1" applyBorder="1" applyAlignment="1" applyProtection="1">
      <alignment horizontal="center" vertical="center"/>
      <protection locked="0"/>
    </xf>
    <xf numFmtId="190" fontId="4" fillId="8" borderId="126" xfId="5" applyNumberFormat="1" applyFont="1" applyFill="1" applyBorder="1">
      <alignment vertical="center"/>
    </xf>
    <xf numFmtId="192" fontId="4" fillId="0" borderId="160" xfId="5" applyNumberFormat="1" applyFont="1" applyFill="1" applyBorder="1" applyProtection="1">
      <alignment vertical="center"/>
      <protection locked="0"/>
    </xf>
    <xf numFmtId="0" fontId="4" fillId="0" borderId="160" xfId="4" applyBorder="1" applyAlignment="1" applyProtection="1">
      <alignment horizontal="center" vertical="center" wrapText="1"/>
      <protection locked="0"/>
    </xf>
    <xf numFmtId="194" fontId="62" fillId="0" borderId="142" xfId="5" applyNumberFormat="1" applyFont="1" applyFill="1" applyBorder="1" applyAlignment="1" applyProtection="1">
      <alignment horizontal="right" vertical="center"/>
      <protection locked="0"/>
    </xf>
    <xf numFmtId="188" fontId="4" fillId="8" borderId="121" xfId="5" applyNumberFormat="1" applyFont="1" applyFill="1" applyBorder="1">
      <alignment vertical="center"/>
    </xf>
    <xf numFmtId="0" fontId="57" fillId="8" borderId="126" xfId="4" applyFont="1" applyFill="1" applyBorder="1">
      <alignment vertical="center"/>
    </xf>
    <xf numFmtId="0" fontId="57" fillId="8" borderId="126" xfId="4" applyFont="1" applyFill="1" applyBorder="1" applyAlignment="1">
      <alignment horizontal="center" vertical="center" shrinkToFit="1"/>
    </xf>
    <xf numFmtId="0" fontId="57" fillId="8" borderId="126" xfId="4" applyFont="1" applyFill="1" applyBorder="1" applyAlignment="1">
      <alignment vertical="center" shrinkToFit="1"/>
    </xf>
    <xf numFmtId="0" fontId="63" fillId="0" borderId="0" xfId="0" applyFont="1" applyAlignment="1">
      <alignment horizontal="left" vertical="center"/>
    </xf>
    <xf numFmtId="2" fontId="6" fillId="0" borderId="2" xfId="0" applyNumberFormat="1" applyFont="1" applyBorder="1" applyAlignment="1">
      <alignment horizontal="right" vertical="center" shrinkToFit="1"/>
    </xf>
    <xf numFmtId="2" fontId="6" fillId="0" borderId="24" xfId="0" applyNumberFormat="1" applyFont="1" applyBorder="1" applyAlignment="1">
      <alignment horizontal="right" vertical="center" shrinkToFit="1"/>
    </xf>
    <xf numFmtId="2" fontId="6" fillId="0" borderId="63" xfId="0" applyNumberFormat="1" applyFont="1" applyBorder="1" applyAlignment="1">
      <alignment horizontal="right" vertical="center" shrinkToFit="1"/>
    </xf>
    <xf numFmtId="2" fontId="6" fillId="0" borderId="17" xfId="0" applyNumberFormat="1" applyFont="1" applyBorder="1" applyAlignment="1" applyProtection="1">
      <alignment horizontal="right" vertical="center"/>
      <protection locked="0"/>
    </xf>
    <xf numFmtId="40" fontId="6" fillId="0" borderId="22" xfId="11" applyNumberFormat="1" applyFont="1" applyFill="1" applyBorder="1" applyAlignment="1">
      <alignment horizontal="right" vertical="center"/>
    </xf>
    <xf numFmtId="40" fontId="6" fillId="4" borderId="16" xfId="11" applyNumberFormat="1" applyFont="1" applyFill="1" applyBorder="1" applyAlignment="1" applyProtection="1">
      <alignment horizontal="right" vertical="center"/>
      <protection locked="0"/>
    </xf>
    <xf numFmtId="40" fontId="6" fillId="4" borderId="24" xfId="11" applyNumberFormat="1" applyFont="1" applyFill="1" applyBorder="1" applyAlignment="1">
      <alignment horizontal="right" vertical="center"/>
    </xf>
    <xf numFmtId="2" fontId="6" fillId="17" borderId="87" xfId="0" applyNumberFormat="1" applyFont="1" applyFill="1" applyBorder="1" applyAlignment="1">
      <alignment horizontal="right" vertical="center" shrinkToFit="1"/>
    </xf>
    <xf numFmtId="189" fontId="4" fillId="6" borderId="155" xfId="5" applyNumberFormat="1" applyFont="1" applyFill="1" applyBorder="1" applyProtection="1">
      <alignment vertical="center"/>
      <protection locked="0"/>
    </xf>
    <xf numFmtId="189" fontId="4" fillId="0" borderId="155" xfId="5" quotePrefix="1" applyNumberFormat="1" applyFont="1" applyFill="1" applyBorder="1" applyProtection="1">
      <alignment vertical="center"/>
      <protection locked="0"/>
    </xf>
    <xf numFmtId="192" fontId="4" fillId="4" borderId="133" xfId="5" applyNumberFormat="1" applyFont="1" applyFill="1" applyBorder="1" applyAlignment="1" applyProtection="1">
      <alignment vertical="center" shrinkToFit="1"/>
      <protection locked="0"/>
    </xf>
    <xf numFmtId="192" fontId="4" fillId="6" borderId="133" xfId="5" applyNumberFormat="1" applyFont="1" applyFill="1" applyBorder="1" applyAlignment="1" applyProtection="1">
      <alignment vertical="center" shrinkToFit="1"/>
      <protection locked="0"/>
    </xf>
    <xf numFmtId="192" fontId="4" fillId="6" borderId="133" xfId="5" applyNumberFormat="1" applyFont="1" applyFill="1" applyBorder="1" applyProtection="1">
      <alignment vertical="center"/>
      <protection locked="0"/>
    </xf>
    <xf numFmtId="192" fontId="4" fillId="4" borderId="133" xfId="5" applyNumberFormat="1" applyFont="1" applyFill="1" applyBorder="1" applyProtection="1">
      <alignment vertical="center"/>
      <protection locked="0"/>
    </xf>
    <xf numFmtId="40" fontId="6" fillId="0" borderId="169" xfId="11" applyNumberFormat="1" applyFont="1" applyFill="1" applyBorder="1" applyAlignment="1">
      <alignment horizontal="right" vertical="center"/>
    </xf>
    <xf numFmtId="0" fontId="9" fillId="0" borderId="1" xfId="4" applyFont="1" applyBorder="1" applyAlignment="1">
      <alignment horizontal="center" vertical="center" wrapText="1"/>
    </xf>
    <xf numFmtId="0" fontId="8" fillId="0" borderId="31" xfId="4" applyFont="1" applyBorder="1" applyAlignment="1" applyProtection="1">
      <alignment horizontal="left" vertical="center"/>
      <protection locked="0"/>
    </xf>
    <xf numFmtId="0" fontId="8" fillId="0" borderId="36" xfId="4" applyFont="1" applyBorder="1" applyAlignment="1" applyProtection="1">
      <alignment horizontal="left" vertical="center"/>
      <protection locked="0"/>
    </xf>
    <xf numFmtId="0" fontId="11" fillId="4" borderId="38" xfId="4" applyFont="1" applyFill="1" applyBorder="1" applyAlignment="1" applyProtection="1">
      <alignment horizontal="center" vertical="center"/>
      <protection locked="0"/>
    </xf>
    <xf numFmtId="0" fontId="11" fillId="4" borderId="39" xfId="4" applyFont="1" applyFill="1" applyBorder="1" applyAlignment="1" applyProtection="1">
      <alignment horizontal="center" vertical="center"/>
      <protection locked="0"/>
    </xf>
    <xf numFmtId="0" fontId="11" fillId="4" borderId="40" xfId="4" applyFont="1" applyFill="1" applyBorder="1" applyAlignment="1" applyProtection="1">
      <alignment horizontal="center" vertical="center"/>
      <protection locked="0"/>
    </xf>
    <xf numFmtId="0" fontId="40" fillId="0" borderId="1" xfId="0" applyFont="1" applyBorder="1" applyAlignment="1" applyProtection="1">
      <alignment horizontal="center" vertical="center"/>
      <protection locked="0"/>
    </xf>
    <xf numFmtId="0" fontId="8" fillId="0" borderId="1" xfId="4" applyFont="1" applyBorder="1" applyAlignment="1">
      <alignment horizontal="center" vertical="center" wrapText="1"/>
    </xf>
    <xf numFmtId="0" fontId="47" fillId="0" borderId="1" xfId="4" applyFont="1" applyBorder="1" applyAlignment="1" applyProtection="1">
      <alignment horizontal="center" vertical="center"/>
      <protection locked="0"/>
    </xf>
    <xf numFmtId="0" fontId="47" fillId="4" borderId="1" xfId="4" applyFont="1" applyFill="1" applyBorder="1" applyAlignment="1" applyProtection="1">
      <alignment horizontal="center" vertical="center"/>
      <protection locked="0"/>
    </xf>
    <xf numFmtId="182" fontId="47" fillId="4" borderId="1" xfId="4" applyNumberFormat="1" applyFont="1" applyFill="1" applyBorder="1" applyAlignment="1" applyProtection="1">
      <alignment horizontal="right" vertical="center"/>
      <protection locked="0"/>
    </xf>
    <xf numFmtId="182" fontId="47" fillId="5" borderId="1" xfId="4" applyNumberFormat="1" applyFont="1" applyFill="1" applyBorder="1" applyAlignment="1" applyProtection="1">
      <alignment horizontal="right" vertical="center"/>
      <protection locked="0"/>
    </xf>
    <xf numFmtId="182" fontId="47" fillId="0" borderId="1" xfId="4" applyNumberFormat="1" applyFont="1" applyBorder="1" applyAlignment="1" applyProtection="1">
      <alignment horizontal="center" vertical="center"/>
      <protection locked="0"/>
    </xf>
    <xf numFmtId="182" fontId="47" fillId="0" borderId="31" xfId="4" applyNumberFormat="1" applyFont="1" applyBorder="1" applyAlignment="1" applyProtection="1">
      <alignment horizontal="center" vertical="center"/>
      <protection locked="0"/>
    </xf>
    <xf numFmtId="182" fontId="47" fillId="0" borderId="36" xfId="4" applyNumberFormat="1" applyFont="1" applyBorder="1" applyAlignment="1" applyProtection="1">
      <alignment horizontal="center" vertical="center"/>
      <protection locked="0"/>
    </xf>
    <xf numFmtId="182" fontId="47" fillId="0" borderId="37" xfId="4" applyNumberFormat="1" applyFont="1" applyBorder="1" applyAlignment="1" applyProtection="1">
      <alignment horizontal="center" vertical="center"/>
      <protection locked="0"/>
    </xf>
    <xf numFmtId="0" fontId="40" fillId="0" borderId="51" xfId="0" applyFont="1" applyBorder="1" applyAlignment="1" applyProtection="1">
      <alignment horizontal="center" vertical="center"/>
      <protection locked="0"/>
    </xf>
    <xf numFmtId="0" fontId="40" fillId="0" borderId="5" xfId="0" applyFont="1" applyBorder="1" applyAlignment="1" applyProtection="1">
      <alignment horizontal="center" vertical="center"/>
      <protection locked="0"/>
    </xf>
    <xf numFmtId="0" fontId="39" fillId="0" borderId="0" xfId="0" applyFont="1" applyAlignment="1" applyProtection="1">
      <alignment horizontal="left" vertical="center"/>
      <protection locked="0"/>
    </xf>
    <xf numFmtId="0" fontId="6" fillId="5" borderId="71" xfId="0" applyFont="1" applyFill="1" applyBorder="1" applyAlignment="1">
      <alignment horizontal="left" vertical="center"/>
    </xf>
    <xf numFmtId="0" fontId="6" fillId="5" borderId="33" xfId="0" applyFont="1" applyFill="1" applyBorder="1" applyAlignment="1">
      <alignment horizontal="left" vertical="center"/>
    </xf>
    <xf numFmtId="0" fontId="6" fillId="5" borderId="72" xfId="0" applyFont="1" applyFill="1" applyBorder="1" applyAlignment="1">
      <alignment horizontal="left" vertical="center"/>
    </xf>
    <xf numFmtId="0" fontId="6" fillId="5" borderId="73" xfId="0" applyFont="1" applyFill="1" applyBorder="1" applyAlignment="1">
      <alignment horizontal="left" vertical="center"/>
    </xf>
    <xf numFmtId="0" fontId="6" fillId="5" borderId="11" xfId="0" applyFont="1" applyFill="1" applyBorder="1" applyAlignment="1">
      <alignment horizontal="left" vertical="center"/>
    </xf>
    <xf numFmtId="0" fontId="6" fillId="5" borderId="3" xfId="0" applyFont="1" applyFill="1" applyBorder="1" applyAlignment="1">
      <alignment horizontal="left" vertical="center"/>
    </xf>
    <xf numFmtId="0" fontId="6" fillId="5" borderId="4" xfId="0" applyFont="1" applyFill="1" applyBorder="1" applyAlignment="1">
      <alignment horizontal="left" vertical="center"/>
    </xf>
    <xf numFmtId="0" fontId="6" fillId="0" borderId="19" xfId="0" applyFont="1" applyBorder="1" applyAlignment="1">
      <alignment horizontal="left" vertical="center"/>
    </xf>
    <xf numFmtId="0" fontId="6" fillId="0" borderId="17" xfId="0" applyFont="1" applyBorder="1" applyAlignment="1">
      <alignment horizontal="left" vertical="center"/>
    </xf>
    <xf numFmtId="0" fontId="6" fillId="0" borderId="20" xfId="0" applyFont="1" applyBorder="1" applyAlignment="1">
      <alignment horizontal="left" vertical="center"/>
    </xf>
    <xf numFmtId="0" fontId="44" fillId="0" borderId="0" xfId="0" applyFont="1" applyAlignment="1">
      <alignment horizontal="left" vertical="center"/>
    </xf>
    <xf numFmtId="0" fontId="6" fillId="0" borderId="0" xfId="4" applyFont="1" applyAlignment="1" applyProtection="1">
      <alignment horizontal="left" vertical="center"/>
      <protection locked="0"/>
    </xf>
    <xf numFmtId="0" fontId="6" fillId="0" borderId="42" xfId="4" applyFont="1" applyBorder="1" applyAlignment="1" applyProtection="1">
      <alignment horizontal="center" vertical="center"/>
      <protection locked="0"/>
    </xf>
    <xf numFmtId="0" fontId="6" fillId="5" borderId="84" xfId="0" applyFont="1" applyFill="1" applyBorder="1" applyAlignment="1">
      <alignment horizontal="left" vertical="center"/>
    </xf>
    <xf numFmtId="0" fontId="6" fillId="5" borderId="85" xfId="0" applyFont="1" applyFill="1" applyBorder="1" applyAlignment="1">
      <alignment horizontal="left" vertical="center"/>
    </xf>
    <xf numFmtId="0" fontId="6" fillId="5" borderId="86" xfId="0" applyFont="1" applyFill="1" applyBorder="1" applyAlignment="1">
      <alignment horizontal="left" vertical="center"/>
    </xf>
    <xf numFmtId="0" fontId="40" fillId="0" borderId="51" xfId="0" applyFont="1" applyBorder="1" applyAlignment="1">
      <alignment horizontal="center" vertical="center"/>
    </xf>
    <xf numFmtId="0" fontId="40" fillId="0" borderId="1" xfId="0" applyFont="1" applyBorder="1" applyAlignment="1">
      <alignment horizontal="center" vertical="center"/>
    </xf>
    <xf numFmtId="0" fontId="9" fillId="0" borderId="83"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6" fillId="0" borderId="1" xfId="4" applyFont="1" applyBorder="1" applyAlignment="1">
      <alignment horizontal="center" vertical="center"/>
    </xf>
    <xf numFmtId="177" fontId="27" fillId="0" borderId="0" xfId="8" applyNumberFormat="1" applyFont="1" applyAlignment="1" applyProtection="1">
      <alignment horizontal="left" vertical="center" shrinkToFit="1"/>
      <protection locked="0"/>
    </xf>
    <xf numFmtId="0" fontId="27" fillId="0" borderId="0" xfId="8" applyFont="1" applyAlignment="1">
      <alignment horizontal="right" vertical="center"/>
    </xf>
    <xf numFmtId="177" fontId="27" fillId="0" borderId="0" xfId="8" applyNumberFormat="1" applyFont="1" applyAlignment="1" applyProtection="1">
      <alignment horizontal="left" vertical="center" wrapText="1" shrinkToFit="1"/>
      <protection locked="0"/>
    </xf>
    <xf numFmtId="0" fontId="27" fillId="0" borderId="0" xfId="8" applyFont="1" applyAlignment="1">
      <alignment horizontal="left" vertical="center" wrapText="1"/>
    </xf>
    <xf numFmtId="0" fontId="26" fillId="0" borderId="0" xfId="8" applyFont="1" applyAlignment="1">
      <alignment horizontal="center" vertical="center"/>
    </xf>
    <xf numFmtId="0" fontId="26" fillId="0" borderId="0" xfId="8" applyFont="1" applyAlignment="1">
      <alignment horizontal="center" vertical="center" wrapText="1"/>
    </xf>
    <xf numFmtId="0" fontId="6" fillId="0" borderId="5" xfId="4" applyFont="1" applyBorder="1" applyAlignment="1" applyProtection="1">
      <alignment horizontal="right" vertical="center"/>
      <protection locked="0"/>
    </xf>
    <xf numFmtId="0" fontId="6" fillId="0" borderId="6" xfId="4" applyFont="1" applyBorder="1" applyAlignment="1" applyProtection="1">
      <alignment horizontal="right" vertical="center"/>
      <protection locked="0"/>
    </xf>
    <xf numFmtId="0" fontId="6" fillId="0" borderId="41" xfId="4" applyFont="1" applyBorder="1" applyAlignment="1" applyProtection="1">
      <alignment horizontal="right" vertical="center"/>
      <protection locked="0"/>
    </xf>
    <xf numFmtId="0" fontId="6" fillId="0" borderId="42" xfId="4" applyFont="1" applyBorder="1" applyAlignment="1" applyProtection="1">
      <alignment horizontal="right" vertical="center"/>
      <protection locked="0"/>
    </xf>
    <xf numFmtId="0" fontId="6" fillId="0" borderId="43" xfId="4" applyFont="1" applyBorder="1" applyAlignment="1" applyProtection="1">
      <alignment horizontal="right" vertical="center"/>
      <protection locked="0"/>
    </xf>
    <xf numFmtId="0" fontId="6" fillId="0" borderId="64" xfId="0" applyFont="1" applyBorder="1" applyAlignment="1">
      <alignment horizontal="left" vertical="center"/>
    </xf>
    <xf numFmtId="0" fontId="6" fillId="0" borderId="65" xfId="0" applyFont="1" applyBorder="1" applyAlignment="1">
      <alignment horizontal="left" vertical="center"/>
    </xf>
    <xf numFmtId="0" fontId="6" fillId="0" borderId="66" xfId="0" applyFont="1" applyBorder="1" applyAlignment="1">
      <alignment horizontal="left" vertical="center"/>
    </xf>
    <xf numFmtId="0" fontId="6" fillId="0" borderId="80" xfId="0" applyFont="1" applyBorder="1" applyAlignment="1">
      <alignment horizontal="left" vertical="center"/>
    </xf>
    <xf numFmtId="0" fontId="6" fillId="0" borderId="81" xfId="0" applyFont="1" applyBorder="1" applyAlignment="1">
      <alignment horizontal="left" vertical="center"/>
    </xf>
    <xf numFmtId="0" fontId="6" fillId="0" borderId="82" xfId="0" applyFont="1" applyBorder="1" applyAlignment="1">
      <alignment horizontal="left" vertical="center"/>
    </xf>
    <xf numFmtId="0" fontId="8" fillId="0" borderId="44" xfId="4" applyFont="1" applyBorder="1" applyAlignment="1" applyProtection="1">
      <alignment horizontal="left" vertical="center"/>
      <protection locked="0"/>
    </xf>
    <xf numFmtId="0" fontId="8" fillId="0" borderId="45" xfId="4" applyFont="1" applyBorder="1" applyAlignment="1" applyProtection="1">
      <alignment horizontal="left" vertical="center"/>
      <protection locked="0"/>
    </xf>
    <xf numFmtId="0" fontId="11" fillId="4" borderId="46" xfId="4" applyFont="1" applyFill="1" applyBorder="1" applyAlignment="1" applyProtection="1">
      <alignment horizontal="center" vertical="center"/>
      <protection locked="0"/>
    </xf>
    <xf numFmtId="0" fontId="11" fillId="4" borderId="47" xfId="4" applyFont="1" applyFill="1" applyBorder="1" applyAlignment="1" applyProtection="1">
      <alignment horizontal="center" vertical="center"/>
      <protection locked="0"/>
    </xf>
    <xf numFmtId="0" fontId="11" fillId="4" borderId="48" xfId="4" applyFont="1" applyFill="1" applyBorder="1" applyAlignment="1" applyProtection="1">
      <alignment horizontal="center" vertical="center"/>
      <protection locked="0"/>
    </xf>
    <xf numFmtId="182" fontId="47" fillId="4" borderId="1" xfId="4" applyNumberFormat="1" applyFont="1" applyFill="1" applyBorder="1" applyAlignment="1" applyProtection="1">
      <alignment horizontal="center" vertical="center"/>
      <protection locked="0"/>
    </xf>
    <xf numFmtId="2" fontId="47" fillId="8" borderId="1" xfId="4" applyNumberFormat="1" applyFont="1" applyFill="1" applyBorder="1" applyAlignment="1">
      <alignment horizontal="center" vertical="center"/>
    </xf>
    <xf numFmtId="0" fontId="6" fillId="0" borderId="1" xfId="4" applyFont="1" applyBorder="1" applyAlignment="1">
      <alignment horizontal="center" vertical="center" wrapText="1"/>
    </xf>
    <xf numFmtId="195" fontId="6" fillId="0" borderId="1" xfId="12" applyNumberFormat="1" applyFont="1" applyBorder="1" applyAlignment="1" applyProtection="1">
      <alignment horizontal="right" vertical="center"/>
      <protection locked="0"/>
    </xf>
    <xf numFmtId="0" fontId="8" fillId="0" borderId="2" xfId="4" applyFont="1" applyBorder="1" applyAlignment="1">
      <alignment horizontal="center" vertical="center" wrapText="1"/>
    </xf>
    <xf numFmtId="0" fontId="8" fillId="0" borderId="3" xfId="4" applyFont="1" applyBorder="1" applyAlignment="1">
      <alignment horizontal="center" vertical="center" wrapText="1"/>
    </xf>
    <xf numFmtId="0" fontId="8" fillId="0" borderId="4" xfId="4" applyFont="1" applyBorder="1" applyAlignment="1">
      <alignment horizontal="center" vertical="center" wrapText="1"/>
    </xf>
    <xf numFmtId="0" fontId="8" fillId="0" borderId="5" xfId="4" applyFont="1" applyBorder="1" applyAlignment="1">
      <alignment horizontal="center" vertical="center" wrapText="1"/>
    </xf>
    <xf numFmtId="0" fontId="8" fillId="0" borderId="6" xfId="4" applyFont="1" applyBorder="1" applyAlignment="1">
      <alignment horizontal="center" vertical="center" wrapText="1"/>
    </xf>
    <xf numFmtId="0" fontId="8" fillId="0" borderId="7" xfId="4" applyFont="1" applyBorder="1" applyAlignment="1">
      <alignment horizontal="center" vertical="center" wrapText="1"/>
    </xf>
    <xf numFmtId="0" fontId="6" fillId="0" borderId="1" xfId="4" applyFont="1" applyBorder="1" applyAlignment="1" applyProtection="1">
      <alignment horizontal="right" vertical="center"/>
      <protection locked="0"/>
    </xf>
    <xf numFmtId="0" fontId="6" fillId="5" borderId="68" xfId="0" applyFont="1" applyFill="1" applyBorder="1" applyAlignment="1">
      <alignment horizontal="left" vertical="center"/>
    </xf>
    <xf numFmtId="0" fontId="6" fillId="5" borderId="70" xfId="0" applyFont="1" applyFill="1" applyBorder="1" applyAlignment="1">
      <alignment horizontal="left" vertical="center"/>
    </xf>
    <xf numFmtId="0" fontId="6" fillId="5" borderId="0" xfId="0" applyFont="1" applyFill="1" applyAlignment="1">
      <alignment horizontal="left" vertical="center"/>
    </xf>
    <xf numFmtId="0" fontId="6" fillId="5" borderId="168" xfId="0" applyFont="1" applyFill="1" applyBorder="1" applyAlignment="1">
      <alignment horizontal="left" vertical="center"/>
    </xf>
    <xf numFmtId="0" fontId="6" fillId="5" borderId="12" xfId="0" applyFont="1" applyFill="1" applyBorder="1" applyAlignment="1">
      <alignment horizontal="left" vertical="center"/>
    </xf>
    <xf numFmtId="0" fontId="6" fillId="0" borderId="25" xfId="0" applyFont="1" applyBorder="1" applyAlignment="1">
      <alignment horizontal="left" vertical="center"/>
    </xf>
    <xf numFmtId="0" fontId="6" fillId="0" borderId="30" xfId="0" applyFont="1" applyBorder="1" applyAlignment="1">
      <alignment horizontal="left" vertical="center"/>
    </xf>
    <xf numFmtId="182" fontId="47" fillId="5" borderId="2" xfId="4" applyNumberFormat="1" applyFont="1" applyFill="1" applyBorder="1" applyAlignment="1" applyProtection="1">
      <alignment horizontal="center" vertical="center"/>
      <protection locked="0"/>
    </xf>
    <xf numFmtId="182" fontId="47" fillId="5" borderId="3" xfId="4" applyNumberFormat="1" applyFont="1" applyFill="1" applyBorder="1" applyAlignment="1" applyProtection="1">
      <alignment horizontal="center" vertical="center"/>
      <protection locked="0"/>
    </xf>
    <xf numFmtId="182" fontId="47" fillId="5" borderId="4" xfId="4" applyNumberFormat="1" applyFont="1" applyFill="1" applyBorder="1" applyAlignment="1" applyProtection="1">
      <alignment horizontal="center" vertical="center"/>
      <protection locked="0"/>
    </xf>
    <xf numFmtId="182" fontId="47" fillId="5" borderId="5" xfId="4" applyNumberFormat="1" applyFont="1" applyFill="1" applyBorder="1" applyAlignment="1" applyProtection="1">
      <alignment horizontal="center" vertical="center"/>
      <protection locked="0"/>
    </xf>
    <xf numFmtId="182" fontId="47" fillId="5" borderId="6" xfId="4" applyNumberFormat="1" applyFont="1" applyFill="1" applyBorder="1" applyAlignment="1" applyProtection="1">
      <alignment horizontal="center" vertical="center"/>
      <protection locked="0"/>
    </xf>
    <xf numFmtId="182" fontId="47" fillId="5" borderId="7" xfId="4" applyNumberFormat="1" applyFont="1" applyFill="1" applyBorder="1" applyAlignment="1" applyProtection="1">
      <alignment horizontal="center" vertical="center"/>
      <protection locked="0"/>
    </xf>
    <xf numFmtId="0" fontId="6" fillId="0" borderId="31" xfId="4" applyFont="1" applyBorder="1" applyAlignment="1">
      <alignment horizontal="center" vertical="center"/>
    </xf>
    <xf numFmtId="0" fontId="6" fillId="0" borderId="36" xfId="4" applyFont="1" applyBorder="1" applyAlignment="1">
      <alignment horizontal="center" vertical="center"/>
    </xf>
    <xf numFmtId="0" fontId="6" fillId="0" borderId="37" xfId="4" applyFont="1" applyBorder="1" applyAlignment="1">
      <alignment horizontal="center" vertical="center"/>
    </xf>
    <xf numFmtId="182" fontId="47" fillId="0" borderId="1" xfId="4" applyNumberFormat="1" applyFont="1" applyBorder="1" applyAlignment="1" applyProtection="1">
      <alignment horizontal="right" vertical="center"/>
      <protection locked="0"/>
    </xf>
    <xf numFmtId="182" fontId="47" fillId="4" borderId="31" xfId="4" applyNumberFormat="1" applyFont="1" applyFill="1" applyBorder="1" applyAlignment="1" applyProtection="1">
      <alignment horizontal="center" vertical="center"/>
      <protection locked="0"/>
    </xf>
    <xf numFmtId="182" fontId="47" fillId="4" borderId="36" xfId="4" applyNumberFormat="1" applyFont="1" applyFill="1" applyBorder="1" applyAlignment="1" applyProtection="1">
      <alignment horizontal="center" vertical="center"/>
      <protection locked="0"/>
    </xf>
    <xf numFmtId="182" fontId="47" fillId="4" borderId="37" xfId="4" applyNumberFormat="1" applyFont="1" applyFill="1" applyBorder="1" applyAlignment="1" applyProtection="1">
      <alignment horizontal="center" vertical="center"/>
      <protection locked="0"/>
    </xf>
    <xf numFmtId="0" fontId="47" fillId="5" borderId="2" xfId="4" applyFont="1" applyFill="1" applyBorder="1" applyAlignment="1" applyProtection="1">
      <alignment horizontal="center" vertical="center"/>
      <protection locked="0"/>
    </xf>
    <xf numFmtId="0" fontId="47" fillId="5" borderId="3" xfId="4" applyFont="1" applyFill="1" applyBorder="1" applyAlignment="1" applyProtection="1">
      <alignment horizontal="center" vertical="center"/>
      <protection locked="0"/>
    </xf>
    <xf numFmtId="0" fontId="47" fillId="5" borderId="4" xfId="4" applyFont="1" applyFill="1" applyBorder="1" applyAlignment="1" applyProtection="1">
      <alignment horizontal="center" vertical="center"/>
      <protection locked="0"/>
    </xf>
    <xf numFmtId="0" fontId="47" fillId="5" borderId="5" xfId="4" applyFont="1" applyFill="1" applyBorder="1" applyAlignment="1" applyProtection="1">
      <alignment horizontal="center" vertical="center"/>
      <protection locked="0"/>
    </xf>
    <xf numFmtId="0" fontId="47" fillId="5" borderId="6" xfId="4" applyFont="1" applyFill="1" applyBorder="1" applyAlignment="1" applyProtection="1">
      <alignment horizontal="center" vertical="center"/>
      <protection locked="0"/>
    </xf>
    <xf numFmtId="0" fontId="47" fillId="5" borderId="7" xfId="4" applyFont="1" applyFill="1" applyBorder="1" applyAlignment="1" applyProtection="1">
      <alignment horizontal="center" vertical="center"/>
      <protection locked="0"/>
    </xf>
    <xf numFmtId="0" fontId="36" fillId="0" borderId="86" xfId="0" applyFont="1" applyBorder="1" applyAlignment="1" applyProtection="1">
      <alignment horizontal="center" vertical="center"/>
      <protection locked="0"/>
    </xf>
    <xf numFmtId="0" fontId="36" fillId="0" borderId="52" xfId="0" applyFont="1" applyBorder="1" applyAlignment="1" applyProtection="1">
      <alignment horizontal="center" vertical="center"/>
      <protection locked="0"/>
    </xf>
    <xf numFmtId="0" fontId="36" fillId="0" borderId="4" xfId="0" applyFont="1" applyBorder="1" applyAlignment="1">
      <alignment horizontal="center" vertical="center" shrinkToFit="1"/>
    </xf>
    <xf numFmtId="0" fontId="36" fillId="0" borderId="7" xfId="0" applyFont="1" applyBorder="1" applyAlignment="1">
      <alignment horizontal="center" vertical="center" shrinkToFit="1"/>
    </xf>
    <xf numFmtId="0" fontId="36" fillId="3" borderId="4" xfId="0" applyFont="1" applyFill="1" applyBorder="1" applyAlignment="1" applyProtection="1">
      <alignment horizontal="center" vertical="center" shrinkToFit="1"/>
      <protection locked="0"/>
    </xf>
    <xf numFmtId="0" fontId="36" fillId="3" borderId="9" xfId="0" applyFont="1" applyFill="1" applyBorder="1" applyAlignment="1" applyProtection="1">
      <alignment horizontal="center" vertical="center" shrinkToFit="1"/>
      <protection locked="0"/>
    </xf>
    <xf numFmtId="0" fontId="36" fillId="0" borderId="5" xfId="0" applyFont="1" applyBorder="1" applyAlignment="1">
      <alignment horizontal="center" vertical="center"/>
    </xf>
    <xf numFmtId="0" fontId="36" fillId="0" borderId="7" xfId="0" applyFont="1" applyBorder="1" applyAlignment="1">
      <alignment horizontal="center" vertical="center"/>
    </xf>
    <xf numFmtId="0" fontId="36" fillId="3" borderId="31" xfId="0" applyFont="1" applyFill="1" applyBorder="1" applyAlignment="1" applyProtection="1">
      <alignment horizontal="center" vertical="center" shrinkToFit="1"/>
      <protection locked="0"/>
    </xf>
    <xf numFmtId="0" fontId="36" fillId="3" borderId="37" xfId="0" applyFont="1" applyFill="1" applyBorder="1" applyAlignment="1" applyProtection="1">
      <alignment horizontal="center" vertical="center" shrinkToFit="1"/>
      <protection locked="0"/>
    </xf>
    <xf numFmtId="0" fontId="34" fillId="0" borderId="1" xfId="0" applyFont="1" applyBorder="1" applyAlignment="1">
      <alignment horizontal="center" vertical="center" shrinkToFit="1"/>
    </xf>
    <xf numFmtId="0" fontId="34" fillId="0" borderId="42" xfId="0" applyFont="1" applyBorder="1" applyAlignment="1">
      <alignment horizontal="center" vertical="center"/>
    </xf>
    <xf numFmtId="0" fontId="36" fillId="0" borderId="9" xfId="0" applyFont="1" applyBorder="1" applyAlignment="1">
      <alignment horizontal="center" vertical="center" wrapText="1" shrinkToFit="1"/>
    </xf>
    <xf numFmtId="0" fontId="36" fillId="0" borderId="7" xfId="0" applyFont="1" applyBorder="1" applyAlignment="1">
      <alignment horizontal="center" vertical="center" wrapText="1" shrinkToFit="1"/>
    </xf>
    <xf numFmtId="0" fontId="34" fillId="0" borderId="59" xfId="0" applyFont="1" applyBorder="1" applyAlignment="1">
      <alignment horizontal="center" vertical="center"/>
    </xf>
    <xf numFmtId="0" fontId="34" fillId="0" borderId="58" xfId="0" applyFont="1" applyBorder="1" applyAlignment="1">
      <alignment horizontal="center" vertical="center"/>
    </xf>
    <xf numFmtId="0" fontId="34" fillId="0" borderId="53" xfId="0" applyFont="1" applyBorder="1" applyAlignment="1">
      <alignment horizontal="center" vertical="center"/>
    </xf>
    <xf numFmtId="0" fontId="34" fillId="0" borderId="31" xfId="0" applyFont="1" applyBorder="1" applyAlignment="1">
      <alignment horizontal="center" vertical="center" wrapText="1"/>
    </xf>
    <xf numFmtId="0" fontId="34" fillId="0" borderId="37" xfId="0" applyFont="1" applyBorder="1" applyAlignment="1">
      <alignment horizontal="center" vertical="center" wrapText="1"/>
    </xf>
    <xf numFmtId="0" fontId="36" fillId="0" borderId="31" xfId="0" applyFont="1" applyBorder="1" applyAlignment="1">
      <alignment horizontal="center" vertical="center"/>
    </xf>
    <xf numFmtId="0" fontId="36" fillId="0" borderId="37" xfId="0" applyFont="1" applyBorder="1" applyAlignment="1">
      <alignment horizontal="center" vertical="center"/>
    </xf>
    <xf numFmtId="0" fontId="36" fillId="0" borderId="54" xfId="0" applyFont="1" applyBorder="1" applyAlignment="1">
      <alignment horizontal="center" vertical="center" wrapText="1"/>
    </xf>
    <xf numFmtId="0" fontId="36" fillId="0" borderId="83" xfId="0" applyFont="1" applyBorder="1" applyAlignment="1">
      <alignment horizontal="center" vertical="center" wrapText="1"/>
    </xf>
    <xf numFmtId="0" fontId="36" fillId="0" borderId="84" xfId="0" applyFont="1" applyBorder="1" applyAlignment="1">
      <alignment horizontal="center" vertical="center" wrapText="1"/>
    </xf>
    <xf numFmtId="0" fontId="34" fillId="0" borderId="1" xfId="0" applyFont="1" applyBorder="1" applyAlignment="1">
      <alignment horizontal="center" vertical="center"/>
    </xf>
    <xf numFmtId="0" fontId="36" fillId="0" borderId="1" xfId="0" applyFont="1" applyBorder="1" applyAlignment="1" applyProtection="1">
      <alignment horizontal="center" vertical="center" shrinkToFit="1"/>
      <protection locked="0"/>
    </xf>
    <xf numFmtId="0" fontId="36" fillId="0" borderId="57" xfId="0" applyFont="1" applyBorder="1" applyAlignment="1">
      <alignment horizontal="center" vertical="center"/>
    </xf>
    <xf numFmtId="0" fontId="36" fillId="0" borderId="50" xfId="0" applyFont="1" applyBorder="1" applyAlignment="1">
      <alignment horizontal="center" vertical="center"/>
    </xf>
    <xf numFmtId="0" fontId="36" fillId="0" borderId="55" xfId="0" applyFont="1" applyBorder="1" applyAlignment="1">
      <alignment horizontal="center" vertical="center"/>
    </xf>
    <xf numFmtId="0" fontId="36" fillId="3" borderId="8" xfId="0" applyFont="1" applyFill="1" applyBorder="1" applyAlignment="1" applyProtection="1">
      <alignment horizontal="center" vertical="center"/>
      <protection locked="0"/>
    </xf>
    <xf numFmtId="0" fontId="36" fillId="3" borderId="9" xfId="0" applyFont="1" applyFill="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9" fillId="0" borderId="2"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6" fillId="7" borderId="8" xfId="0" applyFont="1" applyFill="1" applyBorder="1" applyAlignment="1" applyProtection="1">
      <alignment horizontal="left" vertical="center"/>
      <protection locked="0"/>
    </xf>
    <xf numFmtId="0" fontId="6" fillId="7" borderId="0" xfId="0" applyFont="1" applyFill="1" applyAlignment="1" applyProtection="1">
      <alignment horizontal="left" vertical="center"/>
      <protection locked="0"/>
    </xf>
    <xf numFmtId="0" fontId="6" fillId="7" borderId="9" xfId="0" applyFont="1" applyFill="1" applyBorder="1" applyAlignment="1" applyProtection="1">
      <alignment horizontal="left" vertical="center"/>
      <protection locked="0"/>
    </xf>
    <xf numFmtId="0" fontId="6" fillId="7" borderId="5" xfId="0" applyFont="1" applyFill="1" applyBorder="1" applyAlignment="1" applyProtection="1">
      <alignment horizontal="left" vertical="center"/>
      <protection locked="0"/>
    </xf>
    <xf numFmtId="0" fontId="6" fillId="7" borderId="6" xfId="0" applyFont="1" applyFill="1" applyBorder="1" applyAlignment="1" applyProtection="1">
      <alignment horizontal="left" vertical="center"/>
      <protection locked="0"/>
    </xf>
    <xf numFmtId="0" fontId="6" fillId="7" borderId="7" xfId="0" applyFont="1" applyFill="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13" fillId="0" borderId="0" xfId="0" applyFont="1" applyAlignment="1" applyProtection="1">
      <alignment horizontal="center" vertical="center" wrapText="1"/>
      <protection locked="0"/>
    </xf>
    <xf numFmtId="0" fontId="6" fillId="0" borderId="2" xfId="0" applyFont="1" applyBorder="1" applyAlignment="1" applyProtection="1">
      <alignment horizontal="left" vertical="center" wrapText="1"/>
      <protection locked="0"/>
    </xf>
    <xf numFmtId="0" fontId="6" fillId="0" borderId="3"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8" xfId="0" applyFont="1" applyBorder="1" applyAlignment="1" applyProtection="1">
      <alignment horizontal="left" vertical="center" wrapText="1"/>
      <protection locked="0"/>
    </xf>
    <xf numFmtId="0" fontId="6" fillId="0" borderId="0" xfId="0" applyFont="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6" fillId="7" borderId="2" xfId="0" applyFont="1" applyFill="1" applyBorder="1" applyAlignment="1" applyProtection="1">
      <alignment horizontal="left" vertical="top"/>
      <protection locked="0"/>
    </xf>
    <xf numFmtId="0" fontId="6" fillId="7" borderId="3" xfId="0" applyFont="1" applyFill="1" applyBorder="1" applyAlignment="1" applyProtection="1">
      <alignment horizontal="left" vertical="top"/>
      <protection locked="0"/>
    </xf>
    <xf numFmtId="0" fontId="6" fillId="7" borderId="4" xfId="0" applyFont="1" applyFill="1" applyBorder="1" applyAlignment="1" applyProtection="1">
      <alignment horizontal="left" vertical="top"/>
      <protection locked="0"/>
    </xf>
    <xf numFmtId="0" fontId="6" fillId="7" borderId="8" xfId="0" applyFont="1" applyFill="1" applyBorder="1" applyAlignment="1" applyProtection="1">
      <alignment horizontal="left" vertical="top"/>
      <protection locked="0"/>
    </xf>
    <xf numFmtId="0" fontId="6" fillId="7" borderId="0" xfId="0" applyFont="1" applyFill="1" applyAlignment="1" applyProtection="1">
      <alignment horizontal="left" vertical="top"/>
      <protection locked="0"/>
    </xf>
    <xf numFmtId="0" fontId="6" fillId="7" borderId="9" xfId="0" applyFont="1" applyFill="1" applyBorder="1" applyAlignment="1" applyProtection="1">
      <alignment horizontal="left" vertical="top"/>
      <protection locked="0"/>
    </xf>
    <xf numFmtId="0" fontId="6" fillId="7" borderId="5" xfId="0" applyFont="1" applyFill="1" applyBorder="1" applyAlignment="1" applyProtection="1">
      <alignment horizontal="left" vertical="top"/>
      <protection locked="0"/>
    </xf>
    <xf numFmtId="0" fontId="6" fillId="7" borderId="6" xfId="0" applyFont="1" applyFill="1" applyBorder="1" applyAlignment="1" applyProtection="1">
      <alignment horizontal="left" vertical="top"/>
      <protection locked="0"/>
    </xf>
    <xf numFmtId="0" fontId="6" fillId="7" borderId="7" xfId="0" applyFont="1" applyFill="1" applyBorder="1" applyAlignment="1" applyProtection="1">
      <alignment horizontal="left" vertical="top"/>
      <protection locked="0"/>
    </xf>
    <xf numFmtId="0" fontId="10" fillId="0" borderId="31" xfId="0" applyFont="1" applyBorder="1" applyAlignment="1" applyProtection="1">
      <alignment horizontal="center" vertical="center" wrapText="1"/>
      <protection locked="0"/>
    </xf>
    <xf numFmtId="0" fontId="10" fillId="0" borderId="36" xfId="0" applyFont="1" applyBorder="1" applyAlignment="1" applyProtection="1">
      <alignment horizontal="center" vertical="center"/>
      <protection locked="0"/>
    </xf>
    <xf numFmtId="2" fontId="11" fillId="0" borderId="31" xfId="0" applyNumberFormat="1" applyFont="1" applyBorder="1" applyAlignment="1" applyProtection="1">
      <alignment horizontal="right" vertical="center"/>
      <protection locked="0"/>
    </xf>
    <xf numFmtId="0" fontId="11" fillId="0" borderId="36" xfId="0" applyFont="1" applyBorder="1" applyAlignment="1" applyProtection="1">
      <alignment horizontal="right" vertical="center"/>
      <protection locked="0"/>
    </xf>
    <xf numFmtId="0" fontId="11" fillId="0" borderId="37" xfId="0" applyFont="1" applyBorder="1" applyAlignment="1" applyProtection="1">
      <alignment horizontal="right" vertical="center"/>
      <protection locked="0"/>
    </xf>
    <xf numFmtId="0" fontId="15" fillId="0" borderId="0" xfId="0" applyFont="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6" fillId="0" borderId="27" xfId="0" applyFont="1" applyBorder="1" applyAlignment="1" applyProtection="1">
      <alignment horizontal="left" vertical="center"/>
      <protection locked="0"/>
    </xf>
    <xf numFmtId="0" fontId="6" fillId="0" borderId="23" xfId="0" applyFont="1" applyBorder="1" applyAlignment="1" applyProtection="1">
      <alignment horizontal="left" vertical="center"/>
      <protection locked="0"/>
    </xf>
    <xf numFmtId="0" fontId="6" fillId="0" borderId="28" xfId="0" applyFont="1" applyBorder="1" applyAlignment="1" applyProtection="1">
      <alignment horizontal="left" vertical="center"/>
      <protection locked="0"/>
    </xf>
    <xf numFmtId="0" fontId="6" fillId="0" borderId="19"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6" fillId="0" borderId="20" xfId="0" applyFont="1" applyBorder="1" applyAlignment="1" applyProtection="1">
      <alignment horizontal="left" vertical="center"/>
      <protection locked="0"/>
    </xf>
    <xf numFmtId="0" fontId="8" fillId="0" borderId="33"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29" xfId="0" applyFont="1" applyBorder="1" applyAlignment="1" applyProtection="1">
      <alignment horizontal="left" vertical="center"/>
      <protection locked="0"/>
    </xf>
    <xf numFmtId="0" fontId="8" fillId="0" borderId="25" xfId="0" applyFont="1" applyBorder="1" applyAlignment="1" applyProtection="1">
      <alignment horizontal="left" vertical="center"/>
      <protection locked="0"/>
    </xf>
    <xf numFmtId="0" fontId="8" fillId="0" borderId="30" xfId="0" applyFont="1" applyBorder="1" applyAlignment="1" applyProtection="1">
      <alignment horizontal="left" vertical="center"/>
      <protection locked="0"/>
    </xf>
    <xf numFmtId="0" fontId="8" fillId="0" borderId="34"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51" fillId="12" borderId="101" xfId="4" applyFont="1" applyFill="1" applyBorder="1" applyAlignment="1">
      <alignment horizontal="center" vertical="center" wrapText="1"/>
    </xf>
    <xf numFmtId="0" fontId="51" fillId="12" borderId="102" xfId="4" applyFont="1" applyFill="1" applyBorder="1" applyAlignment="1">
      <alignment horizontal="center" vertical="center" wrapText="1"/>
    </xf>
    <xf numFmtId="0" fontId="51" fillId="12" borderId="106" xfId="4" applyFont="1" applyFill="1" applyBorder="1" applyAlignment="1">
      <alignment horizontal="center" vertical="center" wrapText="1"/>
    </xf>
    <xf numFmtId="0" fontId="51" fillId="12" borderId="107" xfId="4" applyFont="1" applyFill="1" applyBorder="1" applyAlignment="1">
      <alignment horizontal="center" vertical="center" wrapText="1"/>
    </xf>
    <xf numFmtId="0" fontId="4" fillId="2" borderId="103" xfId="4" applyFill="1" applyBorder="1" applyAlignment="1" applyProtection="1">
      <alignment horizontal="left" vertical="center" wrapText="1"/>
      <protection locked="0"/>
    </xf>
    <xf numFmtId="0" fontId="4" fillId="2" borderId="104" xfId="4" applyFill="1" applyBorder="1" applyAlignment="1" applyProtection="1">
      <alignment horizontal="left" vertical="center" wrapText="1"/>
      <protection locked="0"/>
    </xf>
    <xf numFmtId="0" fontId="4" fillId="2" borderId="105" xfId="4" applyFill="1" applyBorder="1" applyAlignment="1" applyProtection="1">
      <alignment horizontal="left" vertical="center" wrapText="1"/>
      <protection locked="0"/>
    </xf>
    <xf numFmtId="0" fontId="4" fillId="2" borderId="108" xfId="4" applyFill="1" applyBorder="1" applyAlignment="1" applyProtection="1">
      <alignment horizontal="left" vertical="center" wrapText="1"/>
      <protection locked="0"/>
    </xf>
    <xf numFmtId="0" fontId="4" fillId="2" borderId="109" xfId="4" applyFill="1" applyBorder="1" applyAlignment="1" applyProtection="1">
      <alignment horizontal="left" vertical="center" wrapText="1"/>
      <protection locked="0"/>
    </xf>
    <xf numFmtId="0" fontId="4" fillId="2" borderId="110" xfId="4" applyFill="1" applyBorder="1" applyAlignment="1" applyProtection="1">
      <alignment horizontal="left" vertical="center" wrapText="1"/>
      <protection locked="0"/>
    </xf>
    <xf numFmtId="0" fontId="52" fillId="8" borderId="113" xfId="4" applyFont="1" applyFill="1" applyBorder="1" applyAlignment="1">
      <alignment horizontal="left" vertical="top" wrapText="1"/>
    </xf>
    <xf numFmtId="0" fontId="52" fillId="8" borderId="114" xfId="4" applyFont="1" applyFill="1" applyBorder="1" applyAlignment="1">
      <alignment horizontal="left" vertical="top" wrapText="1"/>
    </xf>
    <xf numFmtId="0" fontId="52" fillId="8" borderId="115" xfId="4" applyFont="1" applyFill="1" applyBorder="1" applyAlignment="1">
      <alignment horizontal="left" vertical="top" wrapText="1"/>
    </xf>
    <xf numFmtId="0" fontId="52" fillId="8" borderId="116" xfId="4" applyFont="1" applyFill="1" applyBorder="1" applyAlignment="1">
      <alignment horizontal="left" vertical="top" wrapText="1"/>
    </xf>
    <xf numFmtId="0" fontId="52" fillId="8" borderId="117" xfId="4" applyFont="1" applyFill="1" applyBorder="1" applyAlignment="1">
      <alignment horizontal="left" vertical="top" wrapText="1"/>
    </xf>
    <xf numFmtId="0" fontId="52" fillId="8" borderId="118" xfId="4" applyFont="1" applyFill="1" applyBorder="1" applyAlignment="1">
      <alignment horizontal="left" vertical="top" wrapText="1"/>
    </xf>
    <xf numFmtId="0" fontId="48" fillId="9" borderId="0" xfId="4" applyFont="1" applyFill="1" applyAlignment="1">
      <alignment horizontal="center" vertical="center"/>
    </xf>
    <xf numFmtId="0" fontId="49" fillId="10" borderId="89" xfId="4" applyFont="1" applyFill="1" applyBorder="1" applyAlignment="1">
      <alignment horizontal="center" vertical="center"/>
    </xf>
    <xf numFmtId="0" fontId="50" fillId="11" borderId="90" xfId="4" applyFont="1" applyFill="1" applyBorder="1" applyAlignment="1">
      <alignment horizontal="left" vertical="center" wrapText="1"/>
    </xf>
    <xf numFmtId="0" fontId="50" fillId="11" borderId="91" xfId="4" applyFont="1" applyFill="1" applyBorder="1" applyAlignment="1">
      <alignment horizontal="left" vertical="center" wrapText="1"/>
    </xf>
    <xf numFmtId="0" fontId="50" fillId="11" borderId="92" xfId="4" applyFont="1" applyFill="1" applyBorder="1" applyAlignment="1">
      <alignment horizontal="left" vertical="center" wrapText="1"/>
    </xf>
    <xf numFmtId="0" fontId="50" fillId="11" borderId="93" xfId="4" applyFont="1" applyFill="1" applyBorder="1" applyAlignment="1">
      <alignment horizontal="left" vertical="center" wrapText="1"/>
    </xf>
    <xf numFmtId="0" fontId="50" fillId="11" borderId="94" xfId="4" applyFont="1" applyFill="1" applyBorder="1" applyAlignment="1">
      <alignment horizontal="left" vertical="center" wrapText="1"/>
    </xf>
    <xf numFmtId="0" fontId="50" fillId="11" borderId="95" xfId="4" applyFont="1" applyFill="1" applyBorder="1" applyAlignment="1">
      <alignment horizontal="left" vertical="center" wrapText="1"/>
    </xf>
    <xf numFmtId="0" fontId="51" fillId="12" borderId="96" xfId="4" applyFont="1" applyFill="1" applyBorder="1" applyAlignment="1">
      <alignment horizontal="center" vertical="center"/>
    </xf>
    <xf numFmtId="0" fontId="51" fillId="12" borderId="97" xfId="4" applyFont="1" applyFill="1" applyBorder="1" applyAlignment="1">
      <alignment horizontal="center" vertical="center"/>
    </xf>
    <xf numFmtId="0" fontId="4" fillId="0" borderId="98" xfId="4" applyBorder="1" applyAlignment="1" applyProtection="1">
      <alignment horizontal="left" vertical="center"/>
      <protection locked="0"/>
    </xf>
    <xf numFmtId="0" fontId="4" fillId="0" borderId="99" xfId="4" applyBorder="1" applyAlignment="1" applyProtection="1">
      <alignment horizontal="left" vertical="center"/>
      <protection locked="0"/>
    </xf>
    <xf numFmtId="0" fontId="4" fillId="0" borderId="100" xfId="4" applyBorder="1" applyAlignment="1" applyProtection="1">
      <alignment horizontal="left" vertical="center"/>
      <protection locked="0"/>
    </xf>
    <xf numFmtId="0" fontId="51" fillId="13" borderId="0" xfId="4" applyFont="1" applyFill="1" applyAlignment="1">
      <alignment horizontal="center" vertical="center"/>
    </xf>
    <xf numFmtId="0" fontId="4" fillId="2" borderId="104" xfId="4" applyFill="1" applyBorder="1" applyAlignment="1" applyProtection="1">
      <alignment horizontal="left" vertical="center"/>
      <protection locked="0"/>
    </xf>
    <xf numFmtId="0" fontId="4" fillId="2" borderId="108" xfId="4" applyFill="1" applyBorder="1" applyAlignment="1" applyProtection="1">
      <alignment horizontal="left" vertical="center"/>
      <protection locked="0"/>
    </xf>
    <xf numFmtId="0" fontId="4" fillId="2" borderId="109" xfId="4" applyFill="1" applyBorder="1" applyAlignment="1" applyProtection="1">
      <alignment horizontal="left" vertical="center"/>
      <protection locked="0"/>
    </xf>
    <xf numFmtId="0" fontId="4" fillId="2" borderId="110" xfId="4" applyFill="1" applyBorder="1" applyAlignment="1" applyProtection="1">
      <alignment horizontal="left" vertical="center"/>
      <protection locked="0"/>
    </xf>
    <xf numFmtId="0" fontId="4" fillId="2" borderId="105" xfId="4" applyFill="1" applyBorder="1" applyAlignment="1" applyProtection="1">
      <alignment horizontal="left" vertical="center"/>
      <protection locked="0"/>
    </xf>
    <xf numFmtId="0" fontId="51" fillId="12" borderId="121" xfId="4" applyFont="1" applyFill="1" applyBorder="1" applyAlignment="1">
      <alignment horizontal="center" vertical="center"/>
    </xf>
    <xf numFmtId="0" fontId="51" fillId="12" borderId="122" xfId="4" applyFont="1" applyFill="1" applyBorder="1" applyAlignment="1">
      <alignment horizontal="center" vertical="center"/>
    </xf>
    <xf numFmtId="183" fontId="4" fillId="0" borderId="98" xfId="4" applyNumberFormat="1" applyBorder="1" applyAlignment="1" applyProtection="1">
      <alignment horizontal="center" vertical="center"/>
      <protection locked="0"/>
    </xf>
    <xf numFmtId="183" fontId="4" fillId="0" borderId="100" xfId="4" applyNumberFormat="1" applyBorder="1" applyAlignment="1" applyProtection="1">
      <alignment horizontal="center" vertical="center"/>
      <protection locked="0"/>
    </xf>
    <xf numFmtId="0" fontId="4" fillId="8" borderId="121" xfId="4" applyFill="1" applyBorder="1" applyAlignment="1">
      <alignment horizontal="center" vertical="center"/>
    </xf>
    <xf numFmtId="0" fontId="52" fillId="8" borderId="123" xfId="4" applyFont="1" applyFill="1" applyBorder="1" applyAlignment="1">
      <alignment horizontal="left" vertical="top" wrapText="1"/>
    </xf>
    <xf numFmtId="0" fontId="4" fillId="0" borderId="98" xfId="4" applyBorder="1" applyAlignment="1" applyProtection="1">
      <alignment horizontal="center" vertical="center"/>
      <protection locked="0"/>
    </xf>
    <xf numFmtId="0" fontId="4" fillId="0" borderId="100" xfId="4" applyBorder="1" applyAlignment="1" applyProtection="1">
      <alignment horizontal="center" vertical="center"/>
      <protection locked="0"/>
    </xf>
    <xf numFmtId="0" fontId="51" fillId="12" borderId="122" xfId="4" applyFont="1" applyFill="1" applyBorder="1" applyAlignment="1">
      <alignment horizontal="center" vertical="center" wrapText="1"/>
    </xf>
    <xf numFmtId="0" fontId="51" fillId="12" borderId="111" xfId="4" applyFont="1" applyFill="1" applyBorder="1" applyAlignment="1">
      <alignment horizontal="center" vertical="center" wrapText="1"/>
    </xf>
    <xf numFmtId="0" fontId="51" fillId="12" borderId="111" xfId="4" applyFont="1" applyFill="1" applyBorder="1" applyAlignment="1">
      <alignment horizontal="center" vertical="center"/>
    </xf>
    <xf numFmtId="0" fontId="51" fillId="12" borderId="126" xfId="4" applyFont="1" applyFill="1" applyBorder="1" applyAlignment="1">
      <alignment horizontal="center" vertical="center"/>
    </xf>
    <xf numFmtId="0" fontId="4" fillId="8" borderId="121" xfId="4" applyFill="1" applyBorder="1" applyAlignment="1">
      <alignment horizontal="center" vertical="center" wrapText="1"/>
    </xf>
    <xf numFmtId="0" fontId="51" fillId="12" borderId="126" xfId="4" applyFont="1" applyFill="1" applyBorder="1" applyAlignment="1">
      <alignment horizontal="center" vertical="center" wrapText="1"/>
    </xf>
    <xf numFmtId="0" fontId="4" fillId="8" borderId="122" xfId="4" applyFill="1" applyBorder="1" applyAlignment="1">
      <alignment horizontal="center" vertical="center"/>
    </xf>
    <xf numFmtId="0" fontId="4" fillId="8" borderId="126" xfId="4" applyFill="1" applyBorder="1" applyAlignment="1">
      <alignment horizontal="center" vertical="center"/>
    </xf>
    <xf numFmtId="0" fontId="4" fillId="0" borderId="103" xfId="4" applyBorder="1" applyAlignment="1" applyProtection="1">
      <alignment horizontal="left" vertical="center" wrapText="1"/>
      <protection locked="0"/>
    </xf>
    <xf numFmtId="0" fontId="4" fillId="0" borderId="104" xfId="4" applyBorder="1" applyAlignment="1" applyProtection="1">
      <alignment horizontal="left" vertical="center" wrapText="1"/>
      <protection locked="0"/>
    </xf>
    <xf numFmtId="0" fontId="4" fillId="0" borderId="105" xfId="4" applyBorder="1" applyAlignment="1" applyProtection="1">
      <alignment horizontal="left" vertical="center" wrapText="1"/>
      <protection locked="0"/>
    </xf>
    <xf numFmtId="0" fontId="4" fillId="0" borderId="108" xfId="4" applyBorder="1" applyAlignment="1" applyProtection="1">
      <alignment horizontal="left" vertical="center" wrapText="1"/>
      <protection locked="0"/>
    </xf>
    <xf numFmtId="0" fontId="4" fillId="0" borderId="109" xfId="4" applyBorder="1" applyAlignment="1" applyProtection="1">
      <alignment horizontal="left" vertical="center" wrapText="1"/>
      <protection locked="0"/>
    </xf>
    <xf numFmtId="0" fontId="4" fillId="0" borderId="110" xfId="4" applyBorder="1" applyAlignment="1" applyProtection="1">
      <alignment horizontal="left" vertical="center" wrapText="1"/>
      <protection locked="0"/>
    </xf>
    <xf numFmtId="0" fontId="52" fillId="8" borderId="114" xfId="4" applyFont="1" applyFill="1" applyBorder="1" applyAlignment="1">
      <alignment horizontal="left" vertical="top"/>
    </xf>
    <xf numFmtId="0" fontId="52" fillId="8" borderId="115" xfId="4" applyFont="1" applyFill="1" applyBorder="1" applyAlignment="1">
      <alignment horizontal="left" vertical="top"/>
    </xf>
    <xf numFmtId="0" fontId="52" fillId="8" borderId="116" xfId="4" applyFont="1" applyFill="1" applyBorder="1" applyAlignment="1">
      <alignment horizontal="left" vertical="top"/>
    </xf>
    <xf numFmtId="0" fontId="52" fillId="8" borderId="117" xfId="4" applyFont="1" applyFill="1" applyBorder="1" applyAlignment="1">
      <alignment horizontal="left" vertical="top"/>
    </xf>
    <xf numFmtId="0" fontId="52" fillId="8" borderId="118" xfId="4" applyFont="1" applyFill="1" applyBorder="1" applyAlignment="1">
      <alignment horizontal="left" vertical="top"/>
    </xf>
    <xf numFmtId="0" fontId="51" fillId="12" borderId="127" xfId="4" applyFont="1" applyFill="1" applyBorder="1" applyAlignment="1">
      <alignment horizontal="center" vertical="center" wrapText="1"/>
    </xf>
    <xf numFmtId="0" fontId="51" fillId="12" borderId="0" xfId="4" applyFont="1" applyFill="1" applyAlignment="1">
      <alignment horizontal="center" vertical="center" wrapText="1"/>
    </xf>
    <xf numFmtId="0" fontId="51" fillId="12" borderId="128" xfId="4" applyFont="1" applyFill="1" applyBorder="1" applyAlignment="1">
      <alignment horizontal="center" vertical="center" wrapText="1"/>
    </xf>
    <xf numFmtId="0" fontId="52" fillId="8" borderId="129" xfId="4" applyFont="1" applyFill="1" applyBorder="1" applyAlignment="1">
      <alignment horizontal="left" vertical="top" wrapText="1"/>
    </xf>
    <xf numFmtId="0" fontId="52" fillId="8" borderId="119" xfId="4" applyFont="1" applyFill="1" applyBorder="1" applyAlignment="1">
      <alignment horizontal="left" vertical="top" wrapText="1"/>
    </xf>
    <xf numFmtId="0" fontId="52" fillId="8" borderId="130" xfId="4" applyFont="1" applyFill="1" applyBorder="1" applyAlignment="1">
      <alignment horizontal="left" vertical="top" wrapText="1"/>
    </xf>
    <xf numFmtId="0" fontId="51" fillId="12" borderId="135" xfId="4" applyFont="1" applyFill="1" applyBorder="1" applyAlignment="1">
      <alignment horizontal="center" vertical="center" wrapText="1"/>
    </xf>
    <xf numFmtId="0" fontId="4" fillId="8" borderId="122" xfId="4" applyFill="1" applyBorder="1" applyAlignment="1">
      <alignment horizontal="center" vertical="center" wrapText="1"/>
    </xf>
    <xf numFmtId="0" fontId="4" fillId="8" borderId="126" xfId="4" applyFill="1" applyBorder="1" applyAlignment="1">
      <alignment horizontal="center" vertical="center" wrapText="1"/>
    </xf>
    <xf numFmtId="0" fontId="4" fillId="2" borderId="131" xfId="4" applyFill="1" applyBorder="1" applyAlignment="1" applyProtection="1">
      <alignment horizontal="center" vertical="center" wrapText="1"/>
      <protection locked="0"/>
    </xf>
    <xf numFmtId="0" fontId="4" fillId="2" borderId="112" xfId="4" applyFill="1" applyBorder="1" applyAlignment="1" applyProtection="1">
      <alignment horizontal="center" vertical="center" wrapText="1"/>
      <protection locked="0"/>
    </xf>
    <xf numFmtId="0" fontId="4" fillId="2" borderId="132" xfId="4" applyFill="1" applyBorder="1" applyAlignment="1" applyProtection="1">
      <alignment horizontal="center" vertical="center" wrapText="1"/>
      <protection locked="0"/>
    </xf>
    <xf numFmtId="0" fontId="51" fillId="12" borderId="127" xfId="4" applyFont="1" applyFill="1" applyBorder="1" applyAlignment="1">
      <alignment horizontal="center" vertical="center"/>
    </xf>
    <xf numFmtId="0" fontId="51" fillId="12" borderId="0" xfId="4" applyFont="1" applyFill="1" applyAlignment="1">
      <alignment horizontal="center" vertical="center"/>
    </xf>
    <xf numFmtId="0" fontId="51" fillId="12" borderId="135" xfId="4" applyFont="1" applyFill="1" applyBorder="1" applyAlignment="1">
      <alignment horizontal="center" vertical="center"/>
    </xf>
    <xf numFmtId="0" fontId="51" fillId="12" borderId="167" xfId="4" applyFont="1" applyFill="1" applyBorder="1" applyAlignment="1">
      <alignment horizontal="center" vertical="center" wrapText="1"/>
    </xf>
    <xf numFmtId="38" fontId="4" fillId="8" borderId="166" xfId="5" applyFont="1" applyFill="1" applyBorder="1" applyAlignment="1">
      <alignment horizontal="center" vertical="center"/>
    </xf>
    <xf numFmtId="38" fontId="4" fillId="8" borderId="126" xfId="5" applyFont="1" applyFill="1" applyBorder="1" applyAlignment="1">
      <alignment horizontal="center" vertical="center"/>
    </xf>
    <xf numFmtId="0" fontId="4" fillId="8" borderId="166" xfId="4" applyFill="1" applyBorder="1" applyAlignment="1">
      <alignment horizontal="center" vertical="center"/>
    </xf>
    <xf numFmtId="38" fontId="4" fillId="10" borderId="0" xfId="5" applyFont="1" applyFill="1" applyBorder="1" applyAlignment="1">
      <alignment horizontal="left" vertical="center"/>
    </xf>
    <xf numFmtId="0" fontId="55" fillId="12" borderId="122" xfId="4" applyFont="1" applyFill="1" applyBorder="1" applyAlignment="1">
      <alignment horizontal="center" vertical="center"/>
    </xf>
    <xf numFmtId="0" fontId="55" fillId="12" borderId="126" xfId="4" applyFont="1" applyFill="1" applyBorder="1" applyAlignment="1">
      <alignment horizontal="center" vertical="center"/>
    </xf>
    <xf numFmtId="185" fontId="56" fillId="0" borderId="111" xfId="4" applyNumberFormat="1" applyFont="1" applyBorder="1" applyAlignment="1">
      <alignment horizontal="center" vertical="center"/>
    </xf>
    <xf numFmtId="0" fontId="58" fillId="10" borderId="127" xfId="4" applyFont="1" applyFill="1" applyBorder="1" applyAlignment="1">
      <alignment horizontal="center" vertical="center"/>
    </xf>
    <xf numFmtId="0" fontId="58" fillId="10" borderId="135" xfId="4" applyFont="1" applyFill="1" applyBorder="1" applyAlignment="1">
      <alignment horizontal="center" vertical="center"/>
    </xf>
    <xf numFmtId="181" fontId="56" fillId="0" borderId="111" xfId="4" applyNumberFormat="1" applyFont="1" applyBorder="1" applyAlignment="1">
      <alignment horizontal="center" vertical="center"/>
    </xf>
    <xf numFmtId="0" fontId="51" fillId="16" borderId="106" xfId="4" applyFont="1" applyFill="1" applyBorder="1" applyAlignment="1">
      <alignment horizontal="center" vertical="center" wrapText="1"/>
    </xf>
    <xf numFmtId="0" fontId="51" fillId="16" borderId="134" xfId="4" applyFont="1" applyFill="1" applyBorder="1" applyAlignment="1">
      <alignment horizontal="center" vertical="center" wrapText="1"/>
    </xf>
    <xf numFmtId="0" fontId="51" fillId="16" borderId="136" xfId="4" applyFont="1" applyFill="1" applyBorder="1" applyAlignment="1">
      <alignment horizontal="center" vertical="center" wrapText="1"/>
    </xf>
    <xf numFmtId="0" fontId="4" fillId="2" borderId="131" xfId="4" applyFill="1" applyBorder="1" applyAlignment="1" applyProtection="1">
      <alignment horizontal="left" vertical="center"/>
      <protection locked="0"/>
    </xf>
    <xf numFmtId="0" fontId="4" fillId="2" borderId="112" xfId="4" applyFill="1" applyBorder="1" applyAlignment="1" applyProtection="1">
      <alignment horizontal="left" vertical="center"/>
      <protection locked="0"/>
    </xf>
    <xf numFmtId="0" fontId="4" fillId="2" borderId="132" xfId="4" applyFill="1" applyBorder="1" applyAlignment="1" applyProtection="1">
      <alignment horizontal="left" vertical="center"/>
      <protection locked="0"/>
    </xf>
    <xf numFmtId="0" fontId="51" fillId="16" borderId="101" xfId="4" applyFont="1" applyFill="1" applyBorder="1" applyAlignment="1">
      <alignment horizontal="center" vertical="center" wrapText="1"/>
    </xf>
    <xf numFmtId="0" fontId="51" fillId="16" borderId="102" xfId="4" applyFont="1" applyFill="1" applyBorder="1" applyAlignment="1">
      <alignment horizontal="center" vertical="center" wrapText="1"/>
    </xf>
    <xf numFmtId="0" fontId="51" fillId="16" borderId="107" xfId="4" applyFont="1" applyFill="1" applyBorder="1" applyAlignment="1">
      <alignment horizontal="center" vertical="center" wrapText="1"/>
    </xf>
    <xf numFmtId="0" fontId="51" fillId="16" borderId="122" xfId="4" applyFont="1" applyFill="1" applyBorder="1" applyAlignment="1">
      <alignment horizontal="center" vertical="center" wrapText="1"/>
    </xf>
    <xf numFmtId="0" fontId="51" fillId="16" borderId="138" xfId="4" applyFont="1" applyFill="1" applyBorder="1" applyAlignment="1">
      <alignment horizontal="center" vertical="center" wrapText="1"/>
    </xf>
    <xf numFmtId="185" fontId="4" fillId="0" borderId="98" xfId="4" applyNumberFormat="1" applyBorder="1" applyAlignment="1" applyProtection="1">
      <alignment horizontal="center" vertical="center"/>
      <protection locked="0"/>
    </xf>
    <xf numFmtId="185" fontId="4" fillId="0" borderId="100" xfId="4" applyNumberFormat="1" applyBorder="1" applyAlignment="1" applyProtection="1">
      <alignment horizontal="center" vertical="center"/>
      <protection locked="0"/>
    </xf>
    <xf numFmtId="0" fontId="51" fillId="16" borderId="96" xfId="4" applyFont="1" applyFill="1" applyBorder="1" applyAlignment="1">
      <alignment horizontal="center" vertical="center"/>
    </xf>
    <xf numFmtId="0" fontId="51" fillId="16" borderId="97" xfId="4" applyFont="1" applyFill="1" applyBorder="1" applyAlignment="1">
      <alignment horizontal="center" vertical="center"/>
    </xf>
    <xf numFmtId="0" fontId="4" fillId="0" borderId="103" xfId="4" applyBorder="1" applyAlignment="1" applyProtection="1">
      <alignment horizontal="left" vertical="center"/>
      <protection locked="0"/>
    </xf>
    <xf numFmtId="0" fontId="4" fillId="0" borderId="104" xfId="4" applyBorder="1" applyAlignment="1" applyProtection="1">
      <alignment horizontal="left" vertical="center"/>
      <protection locked="0"/>
    </xf>
    <xf numFmtId="0" fontId="4" fillId="0" borderId="105" xfId="4" applyBorder="1" applyAlignment="1" applyProtection="1">
      <alignment horizontal="left" vertical="center"/>
      <protection locked="0"/>
    </xf>
    <xf numFmtId="0" fontId="4" fillId="0" borderId="108" xfId="4" applyBorder="1" applyAlignment="1" applyProtection="1">
      <alignment horizontal="left" vertical="center"/>
      <protection locked="0"/>
    </xf>
    <xf numFmtId="0" fontId="4" fillId="0" borderId="109" xfId="4" applyBorder="1" applyAlignment="1" applyProtection="1">
      <alignment horizontal="left" vertical="center"/>
      <protection locked="0"/>
    </xf>
    <xf numFmtId="0" fontId="4" fillId="0" borderId="110" xfId="4" applyBorder="1" applyAlignment="1" applyProtection="1">
      <alignment horizontal="left" vertical="center"/>
      <protection locked="0"/>
    </xf>
    <xf numFmtId="0" fontId="52" fillId="8" borderId="139" xfId="4" applyFont="1" applyFill="1" applyBorder="1" applyAlignment="1">
      <alignment horizontal="left" vertical="top" wrapText="1"/>
    </xf>
    <xf numFmtId="0" fontId="52" fillId="8" borderId="0" xfId="4" applyFont="1" applyFill="1" applyAlignment="1">
      <alignment horizontal="left" vertical="top" wrapText="1"/>
    </xf>
    <xf numFmtId="0" fontId="52" fillId="8" borderId="120" xfId="4" applyFont="1" applyFill="1" applyBorder="1" applyAlignment="1">
      <alignment horizontal="left" vertical="top" wrapText="1"/>
    </xf>
    <xf numFmtId="0" fontId="51" fillId="16" borderId="137" xfId="4" applyFont="1" applyFill="1" applyBorder="1" applyAlignment="1">
      <alignment horizontal="center" vertical="center"/>
    </xf>
    <xf numFmtId="0" fontId="51" fillId="16" borderId="0" xfId="4" applyFont="1" applyFill="1" applyAlignment="1">
      <alignment horizontal="center" vertical="center"/>
    </xf>
    <xf numFmtId="185" fontId="4" fillId="0" borderId="140" xfId="4" applyNumberFormat="1" applyBorder="1" applyAlignment="1" applyProtection="1">
      <alignment horizontal="center" vertical="center"/>
      <protection locked="0"/>
    </xf>
    <xf numFmtId="185" fontId="4" fillId="0" borderId="142" xfId="4" applyNumberFormat="1" applyBorder="1" applyAlignment="1" applyProtection="1">
      <alignment horizontal="center" vertical="center"/>
      <protection locked="0"/>
    </xf>
    <xf numFmtId="0" fontId="51" fillId="16" borderId="141" xfId="4" applyFont="1" applyFill="1" applyBorder="1" applyAlignment="1">
      <alignment horizontal="center" vertical="center"/>
    </xf>
    <xf numFmtId="0" fontId="4" fillId="0" borderId="140" xfId="4" applyBorder="1" applyAlignment="1" applyProtection="1">
      <alignment horizontal="center" vertical="center" wrapText="1"/>
      <protection locked="0"/>
    </xf>
    <xf numFmtId="0" fontId="4" fillId="0" borderId="142" xfId="4" applyBorder="1" applyAlignment="1" applyProtection="1">
      <alignment horizontal="center" vertical="center" wrapText="1"/>
      <protection locked="0"/>
    </xf>
    <xf numFmtId="0" fontId="51" fillId="16" borderId="141" xfId="4" applyFont="1" applyFill="1" applyBorder="1" applyAlignment="1">
      <alignment horizontal="center" vertical="center" wrapText="1"/>
    </xf>
    <xf numFmtId="0" fontId="51" fillId="16" borderId="0" xfId="4" applyFont="1" applyFill="1" applyAlignment="1">
      <alignment horizontal="center" vertical="center" wrapText="1"/>
    </xf>
    <xf numFmtId="0" fontId="51" fillId="16" borderId="121" xfId="4" applyFont="1" applyFill="1" applyBorder="1" applyAlignment="1">
      <alignment horizontal="center" vertical="center" wrapText="1"/>
    </xf>
    <xf numFmtId="0" fontId="51" fillId="16" borderId="96" xfId="4" applyFont="1" applyFill="1" applyBorder="1" applyAlignment="1">
      <alignment horizontal="center" vertical="center" wrapText="1"/>
    </xf>
    <xf numFmtId="0" fontId="51" fillId="16" borderId="148" xfId="4" applyFont="1" applyFill="1" applyBorder="1" applyAlignment="1">
      <alignment horizontal="center" vertical="center" wrapText="1"/>
    </xf>
    <xf numFmtId="0" fontId="51" fillId="16" borderId="143" xfId="4" applyFont="1" applyFill="1" applyBorder="1" applyAlignment="1">
      <alignment horizontal="center" vertical="center" wrapText="1"/>
    </xf>
    <xf numFmtId="0" fontId="51" fillId="16" borderId="144" xfId="4" applyFont="1" applyFill="1" applyBorder="1" applyAlignment="1">
      <alignment horizontal="center" vertical="center" wrapText="1"/>
    </xf>
    <xf numFmtId="0" fontId="51" fillId="16" borderId="145" xfId="4" applyFont="1" applyFill="1" applyBorder="1" applyAlignment="1">
      <alignment horizontal="center" vertical="center" wrapText="1"/>
    </xf>
    <xf numFmtId="0" fontId="51" fillId="16" borderId="146" xfId="4" applyFont="1" applyFill="1" applyBorder="1" applyAlignment="1">
      <alignment horizontal="center" vertical="center"/>
    </xf>
    <xf numFmtId="0" fontId="51" fillId="16" borderId="147" xfId="4" applyFont="1" applyFill="1" applyBorder="1" applyAlignment="1">
      <alignment horizontal="center" vertical="center"/>
    </xf>
    <xf numFmtId="0" fontId="51" fillId="16" borderId="151" xfId="4" applyFont="1" applyFill="1" applyBorder="1" applyAlignment="1">
      <alignment horizontal="center" vertical="center"/>
    </xf>
    <xf numFmtId="0" fontId="51" fillId="16" borderId="152" xfId="4" applyFont="1" applyFill="1" applyBorder="1" applyAlignment="1">
      <alignment horizontal="center" vertical="center"/>
    </xf>
    <xf numFmtId="0" fontId="51" fillId="16" borderId="126" xfId="4" applyFont="1" applyFill="1" applyBorder="1" applyAlignment="1">
      <alignment horizontal="center" vertical="center"/>
    </xf>
    <xf numFmtId="0" fontId="51" fillId="16" borderId="121" xfId="4" applyFont="1" applyFill="1" applyBorder="1" applyAlignment="1">
      <alignment horizontal="center" vertical="center"/>
    </xf>
    <xf numFmtId="0" fontId="4" fillId="0" borderId="142" xfId="4" applyBorder="1" applyAlignment="1" applyProtection="1">
      <alignment horizontal="center" vertical="center"/>
      <protection locked="0"/>
    </xf>
    <xf numFmtId="0" fontId="51" fillId="16" borderId="122" xfId="4" applyFont="1" applyFill="1" applyBorder="1" applyAlignment="1">
      <alignment horizontal="center" vertical="center"/>
    </xf>
    <xf numFmtId="0" fontId="51" fillId="16" borderId="156" xfId="4" applyFont="1" applyFill="1" applyBorder="1" applyAlignment="1">
      <alignment horizontal="center" vertical="center"/>
    </xf>
    <xf numFmtId="0" fontId="51" fillId="16" borderId="157" xfId="4" applyFont="1" applyFill="1" applyBorder="1" applyAlignment="1">
      <alignment horizontal="center" vertical="center"/>
    </xf>
    <xf numFmtId="0" fontId="51" fillId="16" borderId="153" xfId="4" applyFont="1" applyFill="1" applyBorder="1" applyAlignment="1">
      <alignment horizontal="center" vertical="center"/>
    </xf>
    <xf numFmtId="0" fontId="51" fillId="16" borderId="154" xfId="4" applyFont="1" applyFill="1" applyBorder="1" applyAlignment="1">
      <alignment horizontal="center" vertical="center"/>
    </xf>
    <xf numFmtId="0" fontId="51" fillId="16" borderId="161" xfId="4" applyFont="1" applyFill="1" applyBorder="1" applyAlignment="1">
      <alignment horizontal="left" vertical="center" wrapText="1"/>
    </xf>
    <xf numFmtId="0" fontId="51" fillId="16" borderId="121" xfId="4" applyFont="1" applyFill="1" applyBorder="1" applyAlignment="1">
      <alignment horizontal="left" vertical="center" wrapText="1"/>
    </xf>
    <xf numFmtId="0" fontId="51" fillId="16" borderId="162" xfId="4" applyFont="1" applyFill="1" applyBorder="1" applyAlignment="1">
      <alignment horizontal="center" vertical="center"/>
    </xf>
    <xf numFmtId="0" fontId="51" fillId="16" borderId="163" xfId="4" applyFont="1" applyFill="1" applyBorder="1" applyAlignment="1">
      <alignment horizontal="center" vertical="center"/>
    </xf>
    <xf numFmtId="185" fontId="4" fillId="0" borderId="131" xfId="4" applyNumberFormat="1" applyBorder="1" applyAlignment="1" applyProtection="1">
      <alignment horizontal="left" vertical="center" wrapText="1"/>
      <protection locked="0"/>
    </xf>
    <xf numFmtId="185" fontId="4" fillId="0" borderId="112" xfId="4" applyNumberFormat="1" applyBorder="1" applyAlignment="1" applyProtection="1">
      <alignment horizontal="left" vertical="center"/>
      <protection locked="0"/>
    </xf>
    <xf numFmtId="185" fontId="4" fillId="0" borderId="132" xfId="4" applyNumberFormat="1" applyBorder="1" applyAlignment="1" applyProtection="1">
      <alignment horizontal="left" vertical="center"/>
      <protection locked="0"/>
    </xf>
    <xf numFmtId="0" fontId="52" fillId="8" borderId="113" xfId="4" applyFont="1" applyFill="1" applyBorder="1" applyAlignment="1">
      <alignment horizontal="left" vertical="center" wrapText="1"/>
    </xf>
    <xf numFmtId="0" fontId="52" fillId="8" borderId="114" xfId="4" applyFont="1" applyFill="1" applyBorder="1" applyAlignment="1">
      <alignment horizontal="left" vertical="center" wrapText="1"/>
    </xf>
    <xf numFmtId="0" fontId="52" fillId="8" borderId="115" xfId="4" applyFont="1" applyFill="1" applyBorder="1" applyAlignment="1">
      <alignment horizontal="left" vertical="center" wrapText="1"/>
    </xf>
    <xf numFmtId="0" fontId="52" fillId="8" borderId="139" xfId="4" applyFont="1" applyFill="1" applyBorder="1" applyAlignment="1">
      <alignment horizontal="left" vertical="center" wrapText="1"/>
    </xf>
    <xf numFmtId="0" fontId="52" fillId="8" borderId="0" xfId="4" applyFont="1" applyFill="1" applyAlignment="1">
      <alignment horizontal="left" vertical="center" wrapText="1"/>
    </xf>
    <xf numFmtId="0" fontId="52" fillId="8" borderId="120" xfId="4" applyFont="1" applyFill="1" applyBorder="1" applyAlignment="1">
      <alignment horizontal="left" vertical="center" wrapText="1"/>
    </xf>
    <xf numFmtId="0" fontId="52" fillId="8" borderId="116" xfId="4" applyFont="1" applyFill="1" applyBorder="1" applyAlignment="1">
      <alignment horizontal="left" vertical="center" wrapText="1"/>
    </xf>
    <xf numFmtId="0" fontId="52" fillId="8" borderId="117" xfId="4" applyFont="1" applyFill="1" applyBorder="1" applyAlignment="1">
      <alignment horizontal="left" vertical="center" wrapText="1"/>
    </xf>
    <xf numFmtId="0" fontId="52" fillId="8" borderId="118" xfId="4" applyFont="1" applyFill="1" applyBorder="1" applyAlignment="1">
      <alignment horizontal="left" vertical="center" wrapText="1"/>
    </xf>
    <xf numFmtId="0" fontId="51" fillId="16" borderId="127" xfId="4" applyFont="1" applyFill="1" applyBorder="1" applyAlignment="1">
      <alignment horizontal="center" vertical="center" wrapText="1"/>
    </xf>
    <xf numFmtId="0" fontId="51" fillId="16" borderId="128" xfId="4" applyFont="1" applyFill="1" applyBorder="1" applyAlignment="1">
      <alignment horizontal="center" vertical="center" wrapText="1"/>
    </xf>
    <xf numFmtId="0" fontId="4" fillId="0" borderId="131" xfId="4" applyBorder="1" applyAlignment="1" applyProtection="1">
      <alignment horizontal="left" vertical="top" wrapText="1"/>
      <protection locked="0"/>
    </xf>
    <xf numFmtId="0" fontId="4" fillId="0" borderId="112" xfId="4" applyBorder="1" applyAlignment="1" applyProtection="1">
      <alignment horizontal="left" vertical="top" wrapText="1"/>
      <protection locked="0"/>
    </xf>
    <xf numFmtId="0" fontId="4" fillId="0" borderId="132" xfId="4" applyBorder="1" applyAlignment="1" applyProtection="1">
      <alignment horizontal="left" vertical="top" wrapText="1"/>
      <protection locked="0"/>
    </xf>
    <xf numFmtId="0" fontId="51" fillId="16" borderId="127" xfId="4" applyFont="1" applyFill="1" applyBorder="1" applyAlignment="1">
      <alignment horizontal="center" vertical="center"/>
    </xf>
    <xf numFmtId="0" fontId="4" fillId="0" borderId="131" xfId="4" applyBorder="1" applyAlignment="1" applyProtection="1">
      <alignment horizontal="center" vertical="center"/>
      <protection locked="0"/>
    </xf>
    <xf numFmtId="0" fontId="4" fillId="0" borderId="132" xfId="4" applyBorder="1" applyAlignment="1" applyProtection="1">
      <alignment horizontal="center" vertical="center"/>
      <protection locked="0"/>
    </xf>
    <xf numFmtId="0" fontId="4" fillId="0" borderId="108" xfId="4" applyBorder="1" applyAlignment="1" applyProtection="1">
      <alignment horizontal="center" vertical="center"/>
      <protection locked="0"/>
    </xf>
    <xf numFmtId="0" fontId="4" fillId="0" borderId="110" xfId="4" applyBorder="1" applyAlignment="1" applyProtection="1">
      <alignment horizontal="center" vertical="center"/>
      <protection locked="0"/>
    </xf>
    <xf numFmtId="0" fontId="51" fillId="16" borderId="164" xfId="4" applyFont="1" applyFill="1" applyBorder="1" applyAlignment="1">
      <alignment horizontal="center" vertical="center" wrapText="1"/>
    </xf>
    <xf numFmtId="0" fontId="51" fillId="16" borderId="164" xfId="4" applyFont="1" applyFill="1" applyBorder="1" applyAlignment="1">
      <alignment horizontal="center" vertical="center"/>
    </xf>
    <xf numFmtId="0" fontId="51" fillId="16" borderId="165" xfId="4" applyFont="1" applyFill="1" applyBorder="1" applyAlignment="1">
      <alignment horizontal="center" vertical="center"/>
    </xf>
    <xf numFmtId="185" fontId="4" fillId="0" borderId="131" xfId="4" applyNumberFormat="1" applyBorder="1" applyAlignment="1" applyProtection="1">
      <alignment horizontal="left" vertical="top" wrapText="1"/>
      <protection locked="0"/>
    </xf>
    <xf numFmtId="185" fontId="4" fillId="0" borderId="112" xfId="4" applyNumberFormat="1" applyBorder="1" applyAlignment="1" applyProtection="1">
      <alignment horizontal="left" vertical="top" wrapText="1"/>
      <protection locked="0"/>
    </xf>
    <xf numFmtId="185" fontId="4" fillId="0" borderId="132" xfId="4" applyNumberFormat="1" applyBorder="1" applyAlignment="1" applyProtection="1">
      <alignment horizontal="left" vertical="top" wrapText="1"/>
      <protection locked="0"/>
    </xf>
    <xf numFmtId="185" fontId="52" fillId="8" borderId="129" xfId="4" applyNumberFormat="1" applyFont="1" applyFill="1" applyBorder="1" applyAlignment="1">
      <alignment horizontal="left" vertical="center" wrapText="1"/>
    </xf>
    <xf numFmtId="185" fontId="52" fillId="8" borderId="119" xfId="4" applyNumberFormat="1" applyFont="1" applyFill="1" applyBorder="1" applyAlignment="1">
      <alignment horizontal="left" vertical="center" wrapText="1"/>
    </xf>
    <xf numFmtId="185" fontId="52" fillId="8" borderId="130" xfId="4" applyNumberFormat="1" applyFont="1" applyFill="1" applyBorder="1" applyAlignment="1">
      <alignment horizontal="left" vertical="center" wrapText="1"/>
    </xf>
    <xf numFmtId="0" fontId="51" fillId="16" borderId="128" xfId="4" applyFont="1" applyFill="1" applyBorder="1" applyAlignment="1">
      <alignment horizontal="center" vertical="center"/>
    </xf>
    <xf numFmtId="0" fontId="55" fillId="16" borderId="122" xfId="4" applyFont="1" applyFill="1" applyBorder="1" applyAlignment="1">
      <alignment horizontal="center" vertical="center"/>
    </xf>
    <xf numFmtId="0" fontId="55" fillId="16" borderId="126" xfId="4" applyFont="1" applyFill="1" applyBorder="1" applyAlignment="1">
      <alignment horizontal="center" vertical="center"/>
    </xf>
    <xf numFmtId="185" fontId="56" fillId="0" borderId="122" xfId="4" applyNumberFormat="1" applyFont="1" applyBorder="1" applyAlignment="1">
      <alignment horizontal="center" vertical="center"/>
    </xf>
    <xf numFmtId="181" fontId="56" fillId="0" borderId="122" xfId="4" applyNumberFormat="1" applyFont="1" applyBorder="1" applyAlignment="1">
      <alignment horizontal="center" vertical="center"/>
    </xf>
  </cellXfs>
  <cellStyles count="13">
    <cellStyle name="パーセント" xfId="12" builtinId="5"/>
    <cellStyle name="パーセント 2" xfId="10" xr:uid="{E523D05C-448A-4BF6-AE7F-10DF57B5FBF5}"/>
    <cellStyle name="桁区切り" xfId="11" builtinId="6"/>
    <cellStyle name="桁区切り 2" xfId="3" xr:uid="{00000000-0005-0000-0000-000002000000}"/>
    <cellStyle name="桁区切り 2 2" xfId="5" xr:uid="{00000000-0005-0000-0000-000003000000}"/>
    <cellStyle name="桁区切り 2 3" xfId="9" xr:uid="{24CC7D08-4910-4C25-BBA6-CA97E209A73F}"/>
    <cellStyle name="標準" xfId="0" builtinId="0"/>
    <cellStyle name="標準 2" xfId="1" xr:uid="{00000000-0005-0000-0000-000005000000}"/>
    <cellStyle name="標準 2 2" xfId="4" xr:uid="{00000000-0005-0000-0000-000006000000}"/>
    <cellStyle name="標準 2 2 2" xfId="8" xr:uid="{B1C3DF10-B0C1-4E30-93D5-9EDDC85D2096}"/>
    <cellStyle name="標準 2 3" xfId="7" xr:uid="{3BBBA403-6C69-4CEC-B9F1-FA12C24A29CA}"/>
    <cellStyle name="標準 3" xfId="2" xr:uid="{00000000-0005-0000-0000-000007000000}"/>
    <cellStyle name="標準 4" xfId="6" xr:uid="{21AD8212-3517-4727-AB40-6C23D8E44601}"/>
  </cellStyles>
  <dxfs count="24">
    <dxf>
      <fill>
        <patternFill patternType="darkGrid"/>
      </fill>
    </dxf>
    <dxf>
      <fill>
        <patternFill patternType="darkGrid"/>
      </fill>
    </dxf>
    <dxf>
      <fill>
        <patternFill patternType="darkGrid"/>
      </fill>
    </dxf>
    <dxf>
      <fill>
        <patternFill patternType="darkGrid"/>
      </fill>
    </dxf>
    <dxf>
      <fill>
        <patternFill patternType="darkGrid"/>
      </fill>
    </dxf>
    <dxf>
      <fill>
        <patternFill patternType="darkGrid"/>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s>
  <tableStyles count="0" defaultTableStyle="TableStyleMedium2" defaultPivotStyle="PivotStyleLight16"/>
  <colors>
    <mruColors>
      <color rgb="FFD9E1F2"/>
      <color rgb="FFEBEBFF"/>
      <color rgb="FFCCCCFF"/>
      <color rgb="FFF5F5FA"/>
      <color rgb="FFEBFFFF"/>
      <color rgb="FFF3F3FF"/>
      <color rgb="FFF3F3FA"/>
      <color rgb="FFF3F3F3"/>
      <color rgb="FFE5E5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15</xdr:col>
      <xdr:colOff>66260</xdr:colOff>
      <xdr:row>23</xdr:row>
      <xdr:rowOff>16565</xdr:rowOff>
    </xdr:from>
    <xdr:to>
      <xdr:col>28</xdr:col>
      <xdr:colOff>55217</xdr:colOff>
      <xdr:row>25</xdr:row>
      <xdr:rowOff>99391</xdr:rowOff>
    </xdr:to>
    <xdr:sp macro="" textlink="">
      <xdr:nvSpPr>
        <xdr:cNvPr id="2" name="吹き出し: 四角形 1">
          <a:extLst>
            <a:ext uri="{FF2B5EF4-FFF2-40B4-BE49-F238E27FC236}">
              <a16:creationId xmlns:a16="http://schemas.microsoft.com/office/drawing/2014/main" id="{8096B6E7-6D56-4AB8-AA58-831DC0136E21}"/>
            </a:ext>
          </a:extLst>
        </xdr:cNvPr>
        <xdr:cNvSpPr/>
      </xdr:nvSpPr>
      <xdr:spPr>
        <a:xfrm>
          <a:off x="1844260" y="4163391"/>
          <a:ext cx="1496392" cy="430696"/>
        </a:xfrm>
        <a:prstGeom prst="wedgeRectCallout">
          <a:avLst>
            <a:gd name="adj1" fmla="val -34353"/>
            <a:gd name="adj2" fmla="val 79913"/>
          </a:avLst>
        </a:prstGeom>
        <a:solidFill>
          <a:schemeClr val="accent1">
            <a:alpha val="7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900"/>
            <a:t>実施報告時の年間消費電力量を記載してください。</a:t>
          </a:r>
        </a:p>
      </xdr:txBody>
    </xdr:sp>
    <xdr:clientData/>
  </xdr:twoCellAnchor>
  <xdr:twoCellAnchor>
    <xdr:from>
      <xdr:col>40</xdr:col>
      <xdr:colOff>170731</xdr:colOff>
      <xdr:row>4</xdr:row>
      <xdr:rowOff>193260</xdr:rowOff>
    </xdr:from>
    <xdr:to>
      <xdr:col>48</xdr:col>
      <xdr:colOff>61181</xdr:colOff>
      <xdr:row>8</xdr:row>
      <xdr:rowOff>170733</xdr:rowOff>
    </xdr:to>
    <xdr:sp macro="" textlink="">
      <xdr:nvSpPr>
        <xdr:cNvPr id="3" name="吹き出し: 四角形 2">
          <a:extLst>
            <a:ext uri="{FF2B5EF4-FFF2-40B4-BE49-F238E27FC236}">
              <a16:creationId xmlns:a16="http://schemas.microsoft.com/office/drawing/2014/main" id="{C5B307B9-B5EB-458A-A35E-4E00FDC11ABB}"/>
            </a:ext>
          </a:extLst>
        </xdr:cNvPr>
        <xdr:cNvSpPr/>
      </xdr:nvSpPr>
      <xdr:spPr>
        <a:xfrm>
          <a:off x="6419131" y="1302101"/>
          <a:ext cx="1477512" cy="634370"/>
        </a:xfrm>
        <a:prstGeom prst="wedgeRectCallout">
          <a:avLst>
            <a:gd name="adj1" fmla="val -111864"/>
            <a:gd name="adj2" fmla="val 147498"/>
          </a:avLst>
        </a:prstGeom>
        <a:solidFill>
          <a:schemeClr val="accent1">
            <a:alpha val="7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900"/>
            <a:t>施設の総消費電力を入力してください。（対象設備等を自動按分します。）</a:t>
          </a:r>
          <a:endParaRPr kumimoji="1" lang="en-US" altLang="ja-JP" sz="900"/>
        </a:p>
      </xdr:txBody>
    </xdr:sp>
    <xdr:clientData/>
  </xdr:twoCellAnchor>
  <xdr:twoCellAnchor>
    <xdr:from>
      <xdr:col>35</xdr:col>
      <xdr:colOff>27609</xdr:colOff>
      <xdr:row>22</xdr:row>
      <xdr:rowOff>154609</xdr:rowOff>
    </xdr:from>
    <xdr:to>
      <xdr:col>38</xdr:col>
      <xdr:colOff>110435</xdr:colOff>
      <xdr:row>25</xdr:row>
      <xdr:rowOff>66261</xdr:rowOff>
    </xdr:to>
    <xdr:sp macro="" textlink="">
      <xdr:nvSpPr>
        <xdr:cNvPr id="4" name="吹き出し: 四角形 3">
          <a:extLst>
            <a:ext uri="{FF2B5EF4-FFF2-40B4-BE49-F238E27FC236}">
              <a16:creationId xmlns:a16="http://schemas.microsoft.com/office/drawing/2014/main" id="{6F5A2B32-5FA9-4978-A876-6E0AFA066BC8}"/>
            </a:ext>
          </a:extLst>
        </xdr:cNvPr>
        <xdr:cNvSpPr/>
      </xdr:nvSpPr>
      <xdr:spPr>
        <a:xfrm>
          <a:off x="4124739" y="4284870"/>
          <a:ext cx="1496392" cy="430695"/>
        </a:xfrm>
        <a:prstGeom prst="wedgeRectCallout">
          <a:avLst>
            <a:gd name="adj1" fmla="val -31770"/>
            <a:gd name="adj2" fmla="val 102990"/>
          </a:avLst>
        </a:prstGeom>
        <a:solidFill>
          <a:schemeClr val="accent1">
            <a:alpha val="7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900"/>
            <a:t>実施報告時の設備容量を記載してください。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532340</xdr:colOff>
      <xdr:row>21</xdr:row>
      <xdr:rowOff>20108</xdr:rowOff>
    </xdr:from>
    <xdr:to>
      <xdr:col>3</xdr:col>
      <xdr:colOff>175067</xdr:colOff>
      <xdr:row>22</xdr:row>
      <xdr:rowOff>18161</xdr:rowOff>
    </xdr:to>
    <xdr:sp macro="" textlink="">
      <xdr:nvSpPr>
        <xdr:cNvPr id="2" name="下矢印 3">
          <a:extLst>
            <a:ext uri="{FF2B5EF4-FFF2-40B4-BE49-F238E27FC236}">
              <a16:creationId xmlns:a16="http://schemas.microsoft.com/office/drawing/2014/main" id="{A8B244AA-1780-44F1-AD7A-0B54B5BA2419}"/>
            </a:ext>
          </a:extLst>
        </xdr:cNvPr>
        <xdr:cNvSpPr/>
      </xdr:nvSpPr>
      <xdr:spPr>
        <a:xfrm rot="10800000">
          <a:off x="2824690" y="3423708"/>
          <a:ext cx="576177" cy="245703"/>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469307</xdr:colOff>
      <xdr:row>21</xdr:row>
      <xdr:rowOff>20108</xdr:rowOff>
    </xdr:from>
    <xdr:to>
      <xdr:col>6</xdr:col>
      <xdr:colOff>188721</xdr:colOff>
      <xdr:row>22</xdr:row>
      <xdr:rowOff>18161</xdr:rowOff>
    </xdr:to>
    <xdr:sp macro="" textlink="">
      <xdr:nvSpPr>
        <xdr:cNvPr id="3" name="下矢印 4">
          <a:extLst>
            <a:ext uri="{FF2B5EF4-FFF2-40B4-BE49-F238E27FC236}">
              <a16:creationId xmlns:a16="http://schemas.microsoft.com/office/drawing/2014/main" id="{EE90D570-10D7-4642-BE37-83CF672DDFA4}"/>
            </a:ext>
          </a:extLst>
        </xdr:cNvPr>
        <xdr:cNvSpPr/>
      </xdr:nvSpPr>
      <xdr:spPr>
        <a:xfrm rot="10800000">
          <a:off x="5396907" y="3423708"/>
          <a:ext cx="487764" cy="245703"/>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532340</xdr:colOff>
      <xdr:row>25</xdr:row>
      <xdr:rowOff>20108</xdr:rowOff>
    </xdr:from>
    <xdr:to>
      <xdr:col>3</xdr:col>
      <xdr:colOff>175067</xdr:colOff>
      <xdr:row>26</xdr:row>
      <xdr:rowOff>18161</xdr:rowOff>
    </xdr:to>
    <xdr:sp macro="" textlink="">
      <xdr:nvSpPr>
        <xdr:cNvPr id="4" name="下矢印 5">
          <a:extLst>
            <a:ext uri="{FF2B5EF4-FFF2-40B4-BE49-F238E27FC236}">
              <a16:creationId xmlns:a16="http://schemas.microsoft.com/office/drawing/2014/main" id="{D5EE89AD-38BF-4F18-89FF-555D101DD6EF}"/>
            </a:ext>
          </a:extLst>
        </xdr:cNvPr>
        <xdr:cNvSpPr/>
      </xdr:nvSpPr>
      <xdr:spPr>
        <a:xfrm rot="10800000">
          <a:off x="2824690" y="4217458"/>
          <a:ext cx="576177" cy="245703"/>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38099</xdr:colOff>
      <xdr:row>14</xdr:row>
      <xdr:rowOff>80540</xdr:rowOff>
    </xdr:from>
    <xdr:to>
      <xdr:col>8</xdr:col>
      <xdr:colOff>3914</xdr:colOff>
      <xdr:row>15</xdr:row>
      <xdr:rowOff>85537</xdr:rowOff>
    </xdr:to>
    <xdr:sp macro="" textlink="">
      <xdr:nvSpPr>
        <xdr:cNvPr id="5" name="下矢印 7">
          <a:extLst>
            <a:ext uri="{FF2B5EF4-FFF2-40B4-BE49-F238E27FC236}">
              <a16:creationId xmlns:a16="http://schemas.microsoft.com/office/drawing/2014/main" id="{9F5DCA41-F8A8-4E10-8311-6E3E5171C1F3}"/>
            </a:ext>
          </a:extLst>
        </xdr:cNvPr>
        <xdr:cNvSpPr/>
      </xdr:nvSpPr>
      <xdr:spPr>
        <a:xfrm rot="5400000">
          <a:off x="6784433" y="2186106"/>
          <a:ext cx="170097" cy="73416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370882</xdr:colOff>
      <xdr:row>43</xdr:row>
      <xdr:rowOff>20108</xdr:rowOff>
    </xdr:from>
    <xdr:to>
      <xdr:col>6</xdr:col>
      <xdr:colOff>92850</xdr:colOff>
      <xdr:row>44</xdr:row>
      <xdr:rowOff>14772</xdr:rowOff>
    </xdr:to>
    <xdr:sp macro="" textlink="">
      <xdr:nvSpPr>
        <xdr:cNvPr id="6" name="下矢印 8">
          <a:extLst>
            <a:ext uri="{FF2B5EF4-FFF2-40B4-BE49-F238E27FC236}">
              <a16:creationId xmlns:a16="http://schemas.microsoft.com/office/drawing/2014/main" id="{BEC74B89-8EF2-43C5-9320-E87EA40EBA25}"/>
            </a:ext>
          </a:extLst>
        </xdr:cNvPr>
        <xdr:cNvSpPr/>
      </xdr:nvSpPr>
      <xdr:spPr>
        <a:xfrm rot="10800000">
          <a:off x="5298482" y="7430558"/>
          <a:ext cx="490318" cy="242314"/>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38099</xdr:colOff>
      <xdr:row>17</xdr:row>
      <xdr:rowOff>83715</xdr:rowOff>
    </xdr:from>
    <xdr:to>
      <xdr:col>8</xdr:col>
      <xdr:colOff>3914</xdr:colOff>
      <xdr:row>18</xdr:row>
      <xdr:rowOff>85440</xdr:rowOff>
    </xdr:to>
    <xdr:sp macro="" textlink="">
      <xdr:nvSpPr>
        <xdr:cNvPr id="7" name="下矢印 9">
          <a:extLst>
            <a:ext uri="{FF2B5EF4-FFF2-40B4-BE49-F238E27FC236}">
              <a16:creationId xmlns:a16="http://schemas.microsoft.com/office/drawing/2014/main" id="{69695B7B-7871-4435-9846-EDED301A2421}"/>
            </a:ext>
          </a:extLst>
        </xdr:cNvPr>
        <xdr:cNvSpPr/>
      </xdr:nvSpPr>
      <xdr:spPr>
        <a:xfrm rot="5400000">
          <a:off x="6786069" y="2568645"/>
          <a:ext cx="166825" cy="73416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50800</xdr:colOff>
      <xdr:row>32</xdr:row>
      <xdr:rowOff>41275</xdr:rowOff>
    </xdr:from>
    <xdr:to>
      <xdr:col>5</xdr:col>
      <xdr:colOff>7174</xdr:colOff>
      <xdr:row>32</xdr:row>
      <xdr:rowOff>230248</xdr:rowOff>
    </xdr:to>
    <xdr:sp macro="" textlink="">
      <xdr:nvSpPr>
        <xdr:cNvPr id="8" name="下矢印 11">
          <a:extLst>
            <a:ext uri="{FF2B5EF4-FFF2-40B4-BE49-F238E27FC236}">
              <a16:creationId xmlns:a16="http://schemas.microsoft.com/office/drawing/2014/main" id="{F93FABDC-80BD-4898-BC37-248E22C8DA2F}"/>
            </a:ext>
          </a:extLst>
        </xdr:cNvPr>
        <xdr:cNvSpPr/>
      </xdr:nvSpPr>
      <xdr:spPr>
        <a:xfrm rot="5400000">
          <a:off x="4395375" y="5126450"/>
          <a:ext cx="188973" cy="889824"/>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69396</xdr:colOff>
      <xdr:row>48</xdr:row>
      <xdr:rowOff>114300</xdr:rowOff>
    </xdr:from>
    <xdr:to>
      <xdr:col>5</xdr:col>
      <xdr:colOff>644657</xdr:colOff>
      <xdr:row>48</xdr:row>
      <xdr:rowOff>303273</xdr:rowOff>
    </xdr:to>
    <xdr:sp macro="" textlink="">
      <xdr:nvSpPr>
        <xdr:cNvPr id="9" name="下矢印 14">
          <a:extLst>
            <a:ext uri="{FF2B5EF4-FFF2-40B4-BE49-F238E27FC236}">
              <a16:creationId xmlns:a16="http://schemas.microsoft.com/office/drawing/2014/main" id="{41079FDF-A784-40B6-8003-3F6B1AC0F42E}"/>
            </a:ext>
          </a:extLst>
        </xdr:cNvPr>
        <xdr:cNvSpPr/>
      </xdr:nvSpPr>
      <xdr:spPr>
        <a:xfrm rot="5400000">
          <a:off x="5190140" y="8601606"/>
          <a:ext cx="188973" cy="575261"/>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520547</xdr:colOff>
      <xdr:row>52</xdr:row>
      <xdr:rowOff>16932</xdr:rowOff>
    </xdr:from>
    <xdr:to>
      <xdr:col>4</xdr:col>
      <xdr:colOff>176836</xdr:colOff>
      <xdr:row>53</xdr:row>
      <xdr:rowOff>674</xdr:rowOff>
    </xdr:to>
    <xdr:sp macro="" textlink="">
      <xdr:nvSpPr>
        <xdr:cNvPr id="10" name="下矢印 21">
          <a:extLst>
            <a:ext uri="{FF2B5EF4-FFF2-40B4-BE49-F238E27FC236}">
              <a16:creationId xmlns:a16="http://schemas.microsoft.com/office/drawing/2014/main" id="{ABF79CB1-96CD-4969-9869-D68CCD2FB7F9}"/>
            </a:ext>
          </a:extLst>
        </xdr:cNvPr>
        <xdr:cNvSpPr/>
      </xdr:nvSpPr>
      <xdr:spPr>
        <a:xfrm>
          <a:off x="3746347" y="9840382"/>
          <a:ext cx="424639" cy="231392"/>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317361</xdr:colOff>
      <xdr:row>60</xdr:row>
      <xdr:rowOff>944</xdr:rowOff>
    </xdr:from>
    <xdr:to>
      <xdr:col>8</xdr:col>
      <xdr:colOff>1304</xdr:colOff>
      <xdr:row>61</xdr:row>
      <xdr:rowOff>844</xdr:rowOff>
    </xdr:to>
    <xdr:sp macro="" textlink="">
      <xdr:nvSpPr>
        <xdr:cNvPr id="11" name="下矢印 22">
          <a:extLst>
            <a:ext uri="{FF2B5EF4-FFF2-40B4-BE49-F238E27FC236}">
              <a16:creationId xmlns:a16="http://schemas.microsoft.com/office/drawing/2014/main" id="{0590413D-E1A2-4C39-A72B-F6E2DE88A6BF}"/>
            </a:ext>
          </a:extLst>
        </xdr:cNvPr>
        <xdr:cNvSpPr/>
      </xdr:nvSpPr>
      <xdr:spPr>
        <a:xfrm rot="10800000">
          <a:off x="6781661" y="11716694"/>
          <a:ext cx="452293" cy="2412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178553</xdr:colOff>
      <xdr:row>52</xdr:row>
      <xdr:rowOff>16932</xdr:rowOff>
    </xdr:from>
    <xdr:to>
      <xdr:col>10</xdr:col>
      <xdr:colOff>547628</xdr:colOff>
      <xdr:row>53</xdr:row>
      <xdr:rowOff>674</xdr:rowOff>
    </xdr:to>
    <xdr:sp macro="" textlink="">
      <xdr:nvSpPr>
        <xdr:cNvPr id="12" name="下矢印 23">
          <a:extLst>
            <a:ext uri="{FF2B5EF4-FFF2-40B4-BE49-F238E27FC236}">
              <a16:creationId xmlns:a16="http://schemas.microsoft.com/office/drawing/2014/main" id="{B8A7F8A5-D295-4762-B137-FA98F167CC33}"/>
            </a:ext>
          </a:extLst>
        </xdr:cNvPr>
        <xdr:cNvSpPr/>
      </xdr:nvSpPr>
      <xdr:spPr>
        <a:xfrm>
          <a:off x="8947903" y="9840382"/>
          <a:ext cx="369075" cy="231392"/>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485182</xdr:colOff>
      <xdr:row>25</xdr:row>
      <xdr:rowOff>6753</xdr:rowOff>
    </xdr:from>
    <xdr:to>
      <xdr:col>7</xdr:col>
      <xdr:colOff>176142</xdr:colOff>
      <xdr:row>26</xdr:row>
      <xdr:rowOff>3024</xdr:rowOff>
    </xdr:to>
    <xdr:sp macro="" textlink="">
      <xdr:nvSpPr>
        <xdr:cNvPr id="13" name="下矢印 15">
          <a:extLst>
            <a:ext uri="{FF2B5EF4-FFF2-40B4-BE49-F238E27FC236}">
              <a16:creationId xmlns:a16="http://schemas.microsoft.com/office/drawing/2014/main" id="{61062D1C-0E46-4D60-BBE7-D1B31CAE1430}"/>
            </a:ext>
          </a:extLst>
        </xdr:cNvPr>
        <xdr:cNvSpPr/>
      </xdr:nvSpPr>
      <xdr:spPr>
        <a:xfrm rot="10800000">
          <a:off x="6181132" y="4204103"/>
          <a:ext cx="459310" cy="243921"/>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532340</xdr:colOff>
      <xdr:row>21</xdr:row>
      <xdr:rowOff>20108</xdr:rowOff>
    </xdr:from>
    <xdr:to>
      <xdr:col>3</xdr:col>
      <xdr:colOff>175067</xdr:colOff>
      <xdr:row>22</xdr:row>
      <xdr:rowOff>18161</xdr:rowOff>
    </xdr:to>
    <xdr:sp macro="" textlink="">
      <xdr:nvSpPr>
        <xdr:cNvPr id="14" name="下矢印 3">
          <a:extLst>
            <a:ext uri="{FF2B5EF4-FFF2-40B4-BE49-F238E27FC236}">
              <a16:creationId xmlns:a16="http://schemas.microsoft.com/office/drawing/2014/main" id="{9D80F3E7-B3FD-43A1-BA20-A591A8DE479B}"/>
            </a:ext>
          </a:extLst>
        </xdr:cNvPr>
        <xdr:cNvSpPr/>
      </xdr:nvSpPr>
      <xdr:spPr>
        <a:xfrm rot="10800000">
          <a:off x="2824690" y="3423708"/>
          <a:ext cx="576177" cy="245703"/>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469307</xdr:colOff>
      <xdr:row>21</xdr:row>
      <xdr:rowOff>20108</xdr:rowOff>
    </xdr:from>
    <xdr:to>
      <xdr:col>6</xdr:col>
      <xdr:colOff>188721</xdr:colOff>
      <xdr:row>22</xdr:row>
      <xdr:rowOff>18161</xdr:rowOff>
    </xdr:to>
    <xdr:sp macro="" textlink="">
      <xdr:nvSpPr>
        <xdr:cNvPr id="15" name="下矢印 4">
          <a:extLst>
            <a:ext uri="{FF2B5EF4-FFF2-40B4-BE49-F238E27FC236}">
              <a16:creationId xmlns:a16="http://schemas.microsoft.com/office/drawing/2014/main" id="{2A278CF8-61E2-408B-BB49-284C09E26026}"/>
            </a:ext>
          </a:extLst>
        </xdr:cNvPr>
        <xdr:cNvSpPr/>
      </xdr:nvSpPr>
      <xdr:spPr>
        <a:xfrm rot="10800000">
          <a:off x="5396907" y="3423708"/>
          <a:ext cx="487764" cy="245703"/>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532340</xdr:colOff>
      <xdr:row>25</xdr:row>
      <xdr:rowOff>20108</xdr:rowOff>
    </xdr:from>
    <xdr:to>
      <xdr:col>3</xdr:col>
      <xdr:colOff>175067</xdr:colOff>
      <xdr:row>26</xdr:row>
      <xdr:rowOff>18161</xdr:rowOff>
    </xdr:to>
    <xdr:sp macro="" textlink="">
      <xdr:nvSpPr>
        <xdr:cNvPr id="16" name="下矢印 5">
          <a:extLst>
            <a:ext uri="{FF2B5EF4-FFF2-40B4-BE49-F238E27FC236}">
              <a16:creationId xmlns:a16="http://schemas.microsoft.com/office/drawing/2014/main" id="{24A47676-CA5E-4E2C-B9E7-775D213CD7D8}"/>
            </a:ext>
          </a:extLst>
        </xdr:cNvPr>
        <xdr:cNvSpPr/>
      </xdr:nvSpPr>
      <xdr:spPr>
        <a:xfrm rot="10800000">
          <a:off x="2824690" y="4217458"/>
          <a:ext cx="576177" cy="245703"/>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38099</xdr:colOff>
      <xdr:row>14</xdr:row>
      <xdr:rowOff>80540</xdr:rowOff>
    </xdr:from>
    <xdr:to>
      <xdr:col>8</xdr:col>
      <xdr:colOff>3914</xdr:colOff>
      <xdr:row>15</xdr:row>
      <xdr:rowOff>85537</xdr:rowOff>
    </xdr:to>
    <xdr:sp macro="" textlink="">
      <xdr:nvSpPr>
        <xdr:cNvPr id="17" name="下矢印 7">
          <a:extLst>
            <a:ext uri="{FF2B5EF4-FFF2-40B4-BE49-F238E27FC236}">
              <a16:creationId xmlns:a16="http://schemas.microsoft.com/office/drawing/2014/main" id="{C41FB3B1-6D7B-4D8E-8EB2-28B23C4D7FAC}"/>
            </a:ext>
          </a:extLst>
        </xdr:cNvPr>
        <xdr:cNvSpPr/>
      </xdr:nvSpPr>
      <xdr:spPr>
        <a:xfrm rot="5400000">
          <a:off x="6784433" y="2186106"/>
          <a:ext cx="170097" cy="73416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370882</xdr:colOff>
      <xdr:row>43</xdr:row>
      <xdr:rowOff>20108</xdr:rowOff>
    </xdr:from>
    <xdr:to>
      <xdr:col>6</xdr:col>
      <xdr:colOff>92850</xdr:colOff>
      <xdr:row>44</xdr:row>
      <xdr:rowOff>14772</xdr:rowOff>
    </xdr:to>
    <xdr:sp macro="" textlink="">
      <xdr:nvSpPr>
        <xdr:cNvPr id="18" name="下矢印 8">
          <a:extLst>
            <a:ext uri="{FF2B5EF4-FFF2-40B4-BE49-F238E27FC236}">
              <a16:creationId xmlns:a16="http://schemas.microsoft.com/office/drawing/2014/main" id="{9B09B78E-963A-42F6-B9E8-F93C4B2B723A}"/>
            </a:ext>
          </a:extLst>
        </xdr:cNvPr>
        <xdr:cNvSpPr/>
      </xdr:nvSpPr>
      <xdr:spPr>
        <a:xfrm rot="10800000">
          <a:off x="5298482" y="7430558"/>
          <a:ext cx="490318" cy="242314"/>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38099</xdr:colOff>
      <xdr:row>17</xdr:row>
      <xdr:rowOff>83715</xdr:rowOff>
    </xdr:from>
    <xdr:to>
      <xdr:col>8</xdr:col>
      <xdr:colOff>3914</xdr:colOff>
      <xdr:row>18</xdr:row>
      <xdr:rowOff>85440</xdr:rowOff>
    </xdr:to>
    <xdr:sp macro="" textlink="">
      <xdr:nvSpPr>
        <xdr:cNvPr id="19" name="下矢印 9">
          <a:extLst>
            <a:ext uri="{FF2B5EF4-FFF2-40B4-BE49-F238E27FC236}">
              <a16:creationId xmlns:a16="http://schemas.microsoft.com/office/drawing/2014/main" id="{9DE7211A-D138-4DB2-BF17-7C10F8C6DCB3}"/>
            </a:ext>
          </a:extLst>
        </xdr:cNvPr>
        <xdr:cNvSpPr/>
      </xdr:nvSpPr>
      <xdr:spPr>
        <a:xfrm rot="5400000">
          <a:off x="6786069" y="2568645"/>
          <a:ext cx="166825" cy="73416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50800</xdr:colOff>
      <xdr:row>32</xdr:row>
      <xdr:rowOff>41275</xdr:rowOff>
    </xdr:from>
    <xdr:to>
      <xdr:col>5</xdr:col>
      <xdr:colOff>7174</xdr:colOff>
      <xdr:row>32</xdr:row>
      <xdr:rowOff>230248</xdr:rowOff>
    </xdr:to>
    <xdr:sp macro="" textlink="">
      <xdr:nvSpPr>
        <xdr:cNvPr id="20" name="下矢印 11">
          <a:extLst>
            <a:ext uri="{FF2B5EF4-FFF2-40B4-BE49-F238E27FC236}">
              <a16:creationId xmlns:a16="http://schemas.microsoft.com/office/drawing/2014/main" id="{893FC42C-31A1-4AD0-BEE0-78CB5D4D737E}"/>
            </a:ext>
          </a:extLst>
        </xdr:cNvPr>
        <xdr:cNvSpPr/>
      </xdr:nvSpPr>
      <xdr:spPr>
        <a:xfrm rot="5400000">
          <a:off x="4395375" y="5126450"/>
          <a:ext cx="188973" cy="889824"/>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69396</xdr:colOff>
      <xdr:row>48</xdr:row>
      <xdr:rowOff>114300</xdr:rowOff>
    </xdr:from>
    <xdr:to>
      <xdr:col>5</xdr:col>
      <xdr:colOff>644657</xdr:colOff>
      <xdr:row>48</xdr:row>
      <xdr:rowOff>303273</xdr:rowOff>
    </xdr:to>
    <xdr:sp macro="" textlink="">
      <xdr:nvSpPr>
        <xdr:cNvPr id="21" name="下矢印 14">
          <a:extLst>
            <a:ext uri="{FF2B5EF4-FFF2-40B4-BE49-F238E27FC236}">
              <a16:creationId xmlns:a16="http://schemas.microsoft.com/office/drawing/2014/main" id="{FA3349AC-68E7-4118-8D78-58E3BDA4DA45}"/>
            </a:ext>
          </a:extLst>
        </xdr:cNvPr>
        <xdr:cNvSpPr/>
      </xdr:nvSpPr>
      <xdr:spPr>
        <a:xfrm rot="5400000">
          <a:off x="5190140" y="8601606"/>
          <a:ext cx="188973" cy="575261"/>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520547</xdr:colOff>
      <xdr:row>52</xdr:row>
      <xdr:rowOff>16932</xdr:rowOff>
    </xdr:from>
    <xdr:to>
      <xdr:col>4</xdr:col>
      <xdr:colOff>176836</xdr:colOff>
      <xdr:row>53</xdr:row>
      <xdr:rowOff>674</xdr:rowOff>
    </xdr:to>
    <xdr:sp macro="" textlink="">
      <xdr:nvSpPr>
        <xdr:cNvPr id="22" name="下矢印 21">
          <a:extLst>
            <a:ext uri="{FF2B5EF4-FFF2-40B4-BE49-F238E27FC236}">
              <a16:creationId xmlns:a16="http://schemas.microsoft.com/office/drawing/2014/main" id="{C930F6D4-067C-406F-80B2-5ED22CBE0F6E}"/>
            </a:ext>
          </a:extLst>
        </xdr:cNvPr>
        <xdr:cNvSpPr/>
      </xdr:nvSpPr>
      <xdr:spPr>
        <a:xfrm>
          <a:off x="3746347" y="9840382"/>
          <a:ext cx="424639" cy="231392"/>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317361</xdr:colOff>
      <xdr:row>60</xdr:row>
      <xdr:rowOff>944</xdr:rowOff>
    </xdr:from>
    <xdr:to>
      <xdr:col>8</xdr:col>
      <xdr:colOff>1304</xdr:colOff>
      <xdr:row>61</xdr:row>
      <xdr:rowOff>844</xdr:rowOff>
    </xdr:to>
    <xdr:sp macro="" textlink="">
      <xdr:nvSpPr>
        <xdr:cNvPr id="23" name="下矢印 22">
          <a:extLst>
            <a:ext uri="{FF2B5EF4-FFF2-40B4-BE49-F238E27FC236}">
              <a16:creationId xmlns:a16="http://schemas.microsoft.com/office/drawing/2014/main" id="{25D81DBC-CFD9-45F6-9A55-7BAFE8DC4F4C}"/>
            </a:ext>
          </a:extLst>
        </xdr:cNvPr>
        <xdr:cNvSpPr/>
      </xdr:nvSpPr>
      <xdr:spPr>
        <a:xfrm rot="10800000">
          <a:off x="6781661" y="11716694"/>
          <a:ext cx="452293" cy="2412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178553</xdr:colOff>
      <xdr:row>52</xdr:row>
      <xdr:rowOff>16932</xdr:rowOff>
    </xdr:from>
    <xdr:to>
      <xdr:col>10</xdr:col>
      <xdr:colOff>547628</xdr:colOff>
      <xdr:row>53</xdr:row>
      <xdr:rowOff>674</xdr:rowOff>
    </xdr:to>
    <xdr:sp macro="" textlink="">
      <xdr:nvSpPr>
        <xdr:cNvPr id="24" name="下矢印 23">
          <a:extLst>
            <a:ext uri="{FF2B5EF4-FFF2-40B4-BE49-F238E27FC236}">
              <a16:creationId xmlns:a16="http://schemas.microsoft.com/office/drawing/2014/main" id="{50AAC1EA-2D6A-4223-A7C8-76F8ADEB87DB}"/>
            </a:ext>
          </a:extLst>
        </xdr:cNvPr>
        <xdr:cNvSpPr/>
      </xdr:nvSpPr>
      <xdr:spPr>
        <a:xfrm>
          <a:off x="8947903" y="9840382"/>
          <a:ext cx="369075" cy="231392"/>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485182</xdr:colOff>
      <xdr:row>25</xdr:row>
      <xdr:rowOff>6753</xdr:rowOff>
    </xdr:from>
    <xdr:to>
      <xdr:col>7</xdr:col>
      <xdr:colOff>176142</xdr:colOff>
      <xdr:row>26</xdr:row>
      <xdr:rowOff>3024</xdr:rowOff>
    </xdr:to>
    <xdr:sp macro="" textlink="">
      <xdr:nvSpPr>
        <xdr:cNvPr id="25" name="下矢印 15">
          <a:extLst>
            <a:ext uri="{FF2B5EF4-FFF2-40B4-BE49-F238E27FC236}">
              <a16:creationId xmlns:a16="http://schemas.microsoft.com/office/drawing/2014/main" id="{47655A0C-9298-42F7-84D0-F6AA5CA046EB}"/>
            </a:ext>
          </a:extLst>
        </xdr:cNvPr>
        <xdr:cNvSpPr/>
      </xdr:nvSpPr>
      <xdr:spPr>
        <a:xfrm rot="10800000">
          <a:off x="6181132" y="4204103"/>
          <a:ext cx="459310" cy="243921"/>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227268</xdr:colOff>
      <xdr:row>37</xdr:row>
      <xdr:rowOff>9222</xdr:rowOff>
    </xdr:from>
    <xdr:to>
      <xdr:col>3</xdr:col>
      <xdr:colOff>496560</xdr:colOff>
      <xdr:row>38</xdr:row>
      <xdr:rowOff>847</xdr:rowOff>
    </xdr:to>
    <xdr:sp macro="" textlink="">
      <xdr:nvSpPr>
        <xdr:cNvPr id="2" name="下矢印 3">
          <a:extLst>
            <a:ext uri="{FF2B5EF4-FFF2-40B4-BE49-F238E27FC236}">
              <a16:creationId xmlns:a16="http://schemas.microsoft.com/office/drawing/2014/main" id="{FD4DA139-E54E-4E1B-ACEC-0ADC2A1BB643}"/>
            </a:ext>
          </a:extLst>
        </xdr:cNvPr>
        <xdr:cNvSpPr/>
      </xdr:nvSpPr>
      <xdr:spPr>
        <a:xfrm>
          <a:off x="1744918" y="6314772"/>
          <a:ext cx="269292" cy="23927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208218</xdr:colOff>
      <xdr:row>37</xdr:row>
      <xdr:rowOff>9222</xdr:rowOff>
    </xdr:from>
    <xdr:to>
      <xdr:col>4</xdr:col>
      <xdr:colOff>472976</xdr:colOff>
      <xdr:row>38</xdr:row>
      <xdr:rowOff>847</xdr:rowOff>
    </xdr:to>
    <xdr:sp macro="" textlink="">
      <xdr:nvSpPr>
        <xdr:cNvPr id="3" name="下矢印 4">
          <a:extLst>
            <a:ext uri="{FF2B5EF4-FFF2-40B4-BE49-F238E27FC236}">
              <a16:creationId xmlns:a16="http://schemas.microsoft.com/office/drawing/2014/main" id="{B8AF7102-CB37-4CA6-97F6-276970811F9F}"/>
            </a:ext>
          </a:extLst>
        </xdr:cNvPr>
        <xdr:cNvSpPr/>
      </xdr:nvSpPr>
      <xdr:spPr>
        <a:xfrm>
          <a:off x="2456118" y="6314772"/>
          <a:ext cx="264758" cy="23927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242054</xdr:colOff>
      <xdr:row>25</xdr:row>
      <xdr:rowOff>38301</xdr:rowOff>
    </xdr:from>
    <xdr:to>
      <xdr:col>3</xdr:col>
      <xdr:colOff>501728</xdr:colOff>
      <xdr:row>26</xdr:row>
      <xdr:rowOff>2068</xdr:rowOff>
    </xdr:to>
    <xdr:sp macro="" textlink="">
      <xdr:nvSpPr>
        <xdr:cNvPr id="4" name="下矢印 5">
          <a:extLst>
            <a:ext uri="{FF2B5EF4-FFF2-40B4-BE49-F238E27FC236}">
              <a16:creationId xmlns:a16="http://schemas.microsoft.com/office/drawing/2014/main" id="{71EA5AD1-8EF4-42B6-AB4B-CE3AF8B09D16}"/>
            </a:ext>
          </a:extLst>
        </xdr:cNvPr>
        <xdr:cNvSpPr/>
      </xdr:nvSpPr>
      <xdr:spPr>
        <a:xfrm rot="10800000">
          <a:off x="1759704" y="4095951"/>
          <a:ext cx="259674" cy="211417"/>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589156</xdr:colOff>
      <xdr:row>30</xdr:row>
      <xdr:rowOff>40116</xdr:rowOff>
    </xdr:from>
    <xdr:to>
      <xdr:col>4</xdr:col>
      <xdr:colOff>115816</xdr:colOff>
      <xdr:row>31</xdr:row>
      <xdr:rowOff>8421</xdr:rowOff>
    </xdr:to>
    <xdr:sp macro="" textlink="">
      <xdr:nvSpPr>
        <xdr:cNvPr id="5" name="下矢印 7">
          <a:extLst>
            <a:ext uri="{FF2B5EF4-FFF2-40B4-BE49-F238E27FC236}">
              <a16:creationId xmlns:a16="http://schemas.microsoft.com/office/drawing/2014/main" id="{1DA38650-7055-4E61-837F-79DFBBAB3754}"/>
            </a:ext>
          </a:extLst>
        </xdr:cNvPr>
        <xdr:cNvSpPr/>
      </xdr:nvSpPr>
      <xdr:spPr>
        <a:xfrm rot="10800000">
          <a:off x="2106806" y="5012166"/>
          <a:ext cx="256910" cy="21595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195518</xdr:colOff>
      <xdr:row>56</xdr:row>
      <xdr:rowOff>28272</xdr:rowOff>
    </xdr:from>
    <xdr:to>
      <xdr:col>6</xdr:col>
      <xdr:colOff>457985</xdr:colOff>
      <xdr:row>57</xdr:row>
      <xdr:rowOff>10603</xdr:rowOff>
    </xdr:to>
    <xdr:sp macro="" textlink="">
      <xdr:nvSpPr>
        <xdr:cNvPr id="6" name="下矢印 9">
          <a:extLst>
            <a:ext uri="{FF2B5EF4-FFF2-40B4-BE49-F238E27FC236}">
              <a16:creationId xmlns:a16="http://schemas.microsoft.com/office/drawing/2014/main" id="{86858620-C607-44D6-AF26-9FCB1E5AEBAB}"/>
            </a:ext>
          </a:extLst>
        </xdr:cNvPr>
        <xdr:cNvSpPr/>
      </xdr:nvSpPr>
      <xdr:spPr>
        <a:xfrm rot="10800000">
          <a:off x="4037268" y="11039172"/>
          <a:ext cx="262467" cy="229981"/>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47624</xdr:colOff>
      <xdr:row>17</xdr:row>
      <xdr:rowOff>103399</xdr:rowOff>
    </xdr:from>
    <xdr:to>
      <xdr:col>9</xdr:col>
      <xdr:colOff>7098</xdr:colOff>
      <xdr:row>18</xdr:row>
      <xdr:rowOff>98763</xdr:rowOff>
    </xdr:to>
    <xdr:sp macro="" textlink="">
      <xdr:nvSpPr>
        <xdr:cNvPr id="7" name="下矢印 12">
          <a:extLst>
            <a:ext uri="{FF2B5EF4-FFF2-40B4-BE49-F238E27FC236}">
              <a16:creationId xmlns:a16="http://schemas.microsoft.com/office/drawing/2014/main" id="{E98E6D1C-4107-4060-8090-C30278D4057F}"/>
            </a:ext>
          </a:extLst>
        </xdr:cNvPr>
        <xdr:cNvSpPr/>
      </xdr:nvSpPr>
      <xdr:spPr>
        <a:xfrm rot="5400000">
          <a:off x="5551004" y="2588319"/>
          <a:ext cx="192214" cy="569074"/>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729342</xdr:colOff>
      <xdr:row>15</xdr:row>
      <xdr:rowOff>92062</xdr:rowOff>
    </xdr:from>
    <xdr:to>
      <xdr:col>6</xdr:col>
      <xdr:colOff>65</xdr:colOff>
      <xdr:row>15</xdr:row>
      <xdr:rowOff>250392</xdr:rowOff>
    </xdr:to>
    <xdr:sp macro="" textlink="">
      <xdr:nvSpPr>
        <xdr:cNvPr id="8" name="下矢印 25">
          <a:extLst>
            <a:ext uri="{FF2B5EF4-FFF2-40B4-BE49-F238E27FC236}">
              <a16:creationId xmlns:a16="http://schemas.microsoft.com/office/drawing/2014/main" id="{68676BDB-F883-43F1-ADD6-190383CF17B1}"/>
            </a:ext>
          </a:extLst>
        </xdr:cNvPr>
        <xdr:cNvSpPr/>
      </xdr:nvSpPr>
      <xdr:spPr>
        <a:xfrm rot="5400000">
          <a:off x="3330364" y="2043990"/>
          <a:ext cx="158330" cy="864573"/>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272900</xdr:colOff>
      <xdr:row>25</xdr:row>
      <xdr:rowOff>38301</xdr:rowOff>
    </xdr:from>
    <xdr:to>
      <xdr:col>5</xdr:col>
      <xdr:colOff>546415</xdr:colOff>
      <xdr:row>26</xdr:row>
      <xdr:rowOff>2068</xdr:rowOff>
    </xdr:to>
    <xdr:sp macro="" textlink="">
      <xdr:nvSpPr>
        <xdr:cNvPr id="9" name="下矢印 30">
          <a:extLst>
            <a:ext uri="{FF2B5EF4-FFF2-40B4-BE49-F238E27FC236}">
              <a16:creationId xmlns:a16="http://schemas.microsoft.com/office/drawing/2014/main" id="{8BC858EA-6E28-4628-92A1-28F367C66E4E}"/>
            </a:ext>
          </a:extLst>
        </xdr:cNvPr>
        <xdr:cNvSpPr/>
      </xdr:nvSpPr>
      <xdr:spPr>
        <a:xfrm rot="10800000">
          <a:off x="3251050" y="4095951"/>
          <a:ext cx="273515" cy="211417"/>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560582</xdr:colOff>
      <xdr:row>30</xdr:row>
      <xdr:rowOff>31953</xdr:rowOff>
    </xdr:from>
    <xdr:to>
      <xdr:col>7</xdr:col>
      <xdr:colOff>206098</xdr:colOff>
      <xdr:row>31</xdr:row>
      <xdr:rowOff>1891</xdr:rowOff>
    </xdr:to>
    <xdr:sp macro="" textlink="">
      <xdr:nvSpPr>
        <xdr:cNvPr id="10" name="下矢印 21">
          <a:extLst>
            <a:ext uri="{FF2B5EF4-FFF2-40B4-BE49-F238E27FC236}">
              <a16:creationId xmlns:a16="http://schemas.microsoft.com/office/drawing/2014/main" id="{764EE702-5082-453E-912F-C690849C55B3}"/>
            </a:ext>
          </a:extLst>
        </xdr:cNvPr>
        <xdr:cNvSpPr/>
      </xdr:nvSpPr>
      <xdr:spPr>
        <a:xfrm rot="10800000">
          <a:off x="4402332" y="5004003"/>
          <a:ext cx="255116" cy="217588"/>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18199</xdr:colOff>
      <xdr:row>71</xdr:row>
      <xdr:rowOff>140150</xdr:rowOff>
    </xdr:from>
    <xdr:to>
      <xdr:col>10</xdr:col>
      <xdr:colOff>2194</xdr:colOff>
      <xdr:row>71</xdr:row>
      <xdr:rowOff>346759</xdr:rowOff>
    </xdr:to>
    <xdr:sp macro="" textlink="">
      <xdr:nvSpPr>
        <xdr:cNvPr id="11" name="下矢印 24">
          <a:extLst>
            <a:ext uri="{FF2B5EF4-FFF2-40B4-BE49-F238E27FC236}">
              <a16:creationId xmlns:a16="http://schemas.microsoft.com/office/drawing/2014/main" id="{B73E949D-D04C-48D0-B3A0-939FECE51BF1}"/>
            </a:ext>
          </a:extLst>
        </xdr:cNvPr>
        <xdr:cNvSpPr/>
      </xdr:nvSpPr>
      <xdr:spPr>
        <a:xfrm rot="5400000">
          <a:off x="6260067" y="14186532"/>
          <a:ext cx="206609" cy="84124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18199</xdr:colOff>
      <xdr:row>73</xdr:row>
      <xdr:rowOff>97973</xdr:rowOff>
    </xdr:from>
    <xdr:to>
      <xdr:col>10</xdr:col>
      <xdr:colOff>2194</xdr:colOff>
      <xdr:row>73</xdr:row>
      <xdr:rowOff>304582</xdr:rowOff>
    </xdr:to>
    <xdr:sp macro="" textlink="">
      <xdr:nvSpPr>
        <xdr:cNvPr id="12" name="下矢印 26">
          <a:extLst>
            <a:ext uri="{FF2B5EF4-FFF2-40B4-BE49-F238E27FC236}">
              <a16:creationId xmlns:a16="http://schemas.microsoft.com/office/drawing/2014/main" id="{09CF46EC-6908-4BA4-8598-BEAF78095CBF}"/>
            </a:ext>
          </a:extLst>
        </xdr:cNvPr>
        <xdr:cNvSpPr/>
      </xdr:nvSpPr>
      <xdr:spPr>
        <a:xfrm rot="5400000">
          <a:off x="6260067" y="14728555"/>
          <a:ext cx="206609" cy="84124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18199</xdr:colOff>
      <xdr:row>61</xdr:row>
      <xdr:rowOff>91621</xdr:rowOff>
    </xdr:from>
    <xdr:to>
      <xdr:col>10</xdr:col>
      <xdr:colOff>2194</xdr:colOff>
      <xdr:row>61</xdr:row>
      <xdr:rowOff>301450</xdr:rowOff>
    </xdr:to>
    <xdr:sp macro="" textlink="">
      <xdr:nvSpPr>
        <xdr:cNvPr id="13" name="下矢印 17">
          <a:extLst>
            <a:ext uri="{FF2B5EF4-FFF2-40B4-BE49-F238E27FC236}">
              <a16:creationId xmlns:a16="http://schemas.microsoft.com/office/drawing/2014/main" id="{F706E9A9-F8E3-46A2-BC25-C1D28312C59F}"/>
            </a:ext>
          </a:extLst>
        </xdr:cNvPr>
        <xdr:cNvSpPr/>
      </xdr:nvSpPr>
      <xdr:spPr>
        <a:xfrm rot="5400000">
          <a:off x="6258457" y="11713913"/>
          <a:ext cx="209829" cy="84124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18199</xdr:colOff>
      <xdr:row>63</xdr:row>
      <xdr:rowOff>79825</xdr:rowOff>
    </xdr:from>
    <xdr:to>
      <xdr:col>10</xdr:col>
      <xdr:colOff>2194</xdr:colOff>
      <xdr:row>63</xdr:row>
      <xdr:rowOff>295825</xdr:rowOff>
    </xdr:to>
    <xdr:sp macro="" textlink="">
      <xdr:nvSpPr>
        <xdr:cNvPr id="14" name="下矢印 18">
          <a:extLst>
            <a:ext uri="{FF2B5EF4-FFF2-40B4-BE49-F238E27FC236}">
              <a16:creationId xmlns:a16="http://schemas.microsoft.com/office/drawing/2014/main" id="{19C6E10B-4F20-4291-B1A5-C0B0950F725A}"/>
            </a:ext>
          </a:extLst>
        </xdr:cNvPr>
        <xdr:cNvSpPr/>
      </xdr:nvSpPr>
      <xdr:spPr>
        <a:xfrm rot="5400000">
          <a:off x="6255372" y="12098902"/>
          <a:ext cx="216000" cy="84124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18199</xdr:colOff>
      <xdr:row>69</xdr:row>
      <xdr:rowOff>78921</xdr:rowOff>
    </xdr:from>
    <xdr:to>
      <xdr:col>10</xdr:col>
      <xdr:colOff>2194</xdr:colOff>
      <xdr:row>69</xdr:row>
      <xdr:rowOff>301274</xdr:rowOff>
    </xdr:to>
    <xdr:sp macro="" textlink="">
      <xdr:nvSpPr>
        <xdr:cNvPr id="15" name="下矢印 19">
          <a:extLst>
            <a:ext uri="{FF2B5EF4-FFF2-40B4-BE49-F238E27FC236}">
              <a16:creationId xmlns:a16="http://schemas.microsoft.com/office/drawing/2014/main" id="{27C3A252-75A7-4BF1-AB64-0A5BD9843E29}"/>
            </a:ext>
          </a:extLst>
        </xdr:cNvPr>
        <xdr:cNvSpPr/>
      </xdr:nvSpPr>
      <xdr:spPr>
        <a:xfrm rot="5400000">
          <a:off x="6252195" y="13733125"/>
          <a:ext cx="222353" cy="84124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119318</xdr:colOff>
      <xdr:row>66</xdr:row>
      <xdr:rowOff>18747</xdr:rowOff>
    </xdr:from>
    <xdr:to>
      <xdr:col>6</xdr:col>
      <xdr:colOff>380987</xdr:colOff>
      <xdr:row>67</xdr:row>
      <xdr:rowOff>1182</xdr:rowOff>
    </xdr:to>
    <xdr:sp macro="" textlink="">
      <xdr:nvSpPr>
        <xdr:cNvPr id="16" name="下矢印 28">
          <a:extLst>
            <a:ext uri="{FF2B5EF4-FFF2-40B4-BE49-F238E27FC236}">
              <a16:creationId xmlns:a16="http://schemas.microsoft.com/office/drawing/2014/main" id="{E32CDCE9-D12E-4876-97FC-CE44B0C2478C}"/>
            </a:ext>
          </a:extLst>
        </xdr:cNvPr>
        <xdr:cNvSpPr/>
      </xdr:nvSpPr>
      <xdr:spPr>
        <a:xfrm>
          <a:off x="3961068" y="13347397"/>
          <a:ext cx="261669" cy="22373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18199</xdr:colOff>
      <xdr:row>75</xdr:row>
      <xdr:rowOff>165555</xdr:rowOff>
    </xdr:from>
    <xdr:to>
      <xdr:col>10</xdr:col>
      <xdr:colOff>2194</xdr:colOff>
      <xdr:row>75</xdr:row>
      <xdr:rowOff>381555</xdr:rowOff>
    </xdr:to>
    <xdr:sp macro="" textlink="">
      <xdr:nvSpPr>
        <xdr:cNvPr id="17" name="下矢印 20">
          <a:extLst>
            <a:ext uri="{FF2B5EF4-FFF2-40B4-BE49-F238E27FC236}">
              <a16:creationId xmlns:a16="http://schemas.microsoft.com/office/drawing/2014/main" id="{6F6FD638-644A-43C9-A8FC-2B5633855EBD}"/>
            </a:ext>
          </a:extLst>
        </xdr:cNvPr>
        <xdr:cNvSpPr/>
      </xdr:nvSpPr>
      <xdr:spPr>
        <a:xfrm rot="5400000">
          <a:off x="6255372" y="15200882"/>
          <a:ext cx="216000" cy="84124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47624</xdr:colOff>
      <xdr:row>20</xdr:row>
      <xdr:rowOff>103399</xdr:rowOff>
    </xdr:from>
    <xdr:to>
      <xdr:col>9</xdr:col>
      <xdr:colOff>7098</xdr:colOff>
      <xdr:row>21</xdr:row>
      <xdr:rowOff>98763</xdr:rowOff>
    </xdr:to>
    <xdr:sp macro="" textlink="">
      <xdr:nvSpPr>
        <xdr:cNvPr id="18" name="下矢印 22">
          <a:extLst>
            <a:ext uri="{FF2B5EF4-FFF2-40B4-BE49-F238E27FC236}">
              <a16:creationId xmlns:a16="http://schemas.microsoft.com/office/drawing/2014/main" id="{EEBF3A74-8240-409D-86CE-47A6516E9570}"/>
            </a:ext>
          </a:extLst>
        </xdr:cNvPr>
        <xdr:cNvSpPr/>
      </xdr:nvSpPr>
      <xdr:spPr>
        <a:xfrm rot="5400000">
          <a:off x="5551004" y="3032819"/>
          <a:ext cx="192214" cy="569074"/>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522543</xdr:colOff>
      <xdr:row>56</xdr:row>
      <xdr:rowOff>28272</xdr:rowOff>
    </xdr:from>
    <xdr:to>
      <xdr:col>2</xdr:col>
      <xdr:colOff>114194</xdr:colOff>
      <xdr:row>57</xdr:row>
      <xdr:rowOff>10603</xdr:rowOff>
    </xdr:to>
    <xdr:sp macro="" textlink="">
      <xdr:nvSpPr>
        <xdr:cNvPr id="19" name="下矢印 23">
          <a:extLst>
            <a:ext uri="{FF2B5EF4-FFF2-40B4-BE49-F238E27FC236}">
              <a16:creationId xmlns:a16="http://schemas.microsoft.com/office/drawing/2014/main" id="{D9ABF7F1-7060-4B0D-8907-D6982522A4C0}"/>
            </a:ext>
          </a:extLst>
        </xdr:cNvPr>
        <xdr:cNvSpPr/>
      </xdr:nvSpPr>
      <xdr:spPr>
        <a:xfrm rot="10800000">
          <a:off x="681293" y="11039172"/>
          <a:ext cx="271101" cy="229981"/>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252668</xdr:colOff>
      <xdr:row>56</xdr:row>
      <xdr:rowOff>28272</xdr:rowOff>
    </xdr:from>
    <xdr:to>
      <xdr:col>3</xdr:col>
      <xdr:colOff>518939</xdr:colOff>
      <xdr:row>57</xdr:row>
      <xdr:rowOff>10603</xdr:rowOff>
    </xdr:to>
    <xdr:sp macro="" textlink="">
      <xdr:nvSpPr>
        <xdr:cNvPr id="20" name="下矢印 27">
          <a:extLst>
            <a:ext uri="{FF2B5EF4-FFF2-40B4-BE49-F238E27FC236}">
              <a16:creationId xmlns:a16="http://schemas.microsoft.com/office/drawing/2014/main" id="{B96C9378-F0B7-41CE-947A-FADD2891753B}"/>
            </a:ext>
          </a:extLst>
        </xdr:cNvPr>
        <xdr:cNvSpPr/>
      </xdr:nvSpPr>
      <xdr:spPr>
        <a:xfrm rot="10800000">
          <a:off x="1770318" y="11039172"/>
          <a:ext cx="266271" cy="229981"/>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243143</xdr:colOff>
      <xdr:row>56</xdr:row>
      <xdr:rowOff>28272</xdr:rowOff>
    </xdr:from>
    <xdr:to>
      <xdr:col>4</xdr:col>
      <xdr:colOff>509953</xdr:colOff>
      <xdr:row>57</xdr:row>
      <xdr:rowOff>10603</xdr:rowOff>
    </xdr:to>
    <xdr:sp macro="" textlink="">
      <xdr:nvSpPr>
        <xdr:cNvPr id="21" name="下矢印 29">
          <a:extLst>
            <a:ext uri="{FF2B5EF4-FFF2-40B4-BE49-F238E27FC236}">
              <a16:creationId xmlns:a16="http://schemas.microsoft.com/office/drawing/2014/main" id="{147B4C12-2F92-4929-81CB-3841189F07C7}"/>
            </a:ext>
          </a:extLst>
        </xdr:cNvPr>
        <xdr:cNvSpPr/>
      </xdr:nvSpPr>
      <xdr:spPr>
        <a:xfrm rot="10800000">
          <a:off x="2491043" y="11039172"/>
          <a:ext cx="266810" cy="229981"/>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227268</xdr:colOff>
      <xdr:row>37</xdr:row>
      <xdr:rowOff>9222</xdr:rowOff>
    </xdr:from>
    <xdr:to>
      <xdr:col>3</xdr:col>
      <xdr:colOff>496560</xdr:colOff>
      <xdr:row>38</xdr:row>
      <xdr:rowOff>847</xdr:rowOff>
    </xdr:to>
    <xdr:sp macro="" textlink="">
      <xdr:nvSpPr>
        <xdr:cNvPr id="2" name="下矢印 3">
          <a:extLst>
            <a:ext uri="{FF2B5EF4-FFF2-40B4-BE49-F238E27FC236}">
              <a16:creationId xmlns:a16="http://schemas.microsoft.com/office/drawing/2014/main" id="{987DB399-6AC9-4109-97C4-CFEBFAE87845}"/>
            </a:ext>
          </a:extLst>
        </xdr:cNvPr>
        <xdr:cNvSpPr/>
      </xdr:nvSpPr>
      <xdr:spPr>
        <a:xfrm>
          <a:off x="1744918" y="6314772"/>
          <a:ext cx="269292" cy="23927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208218</xdr:colOff>
      <xdr:row>37</xdr:row>
      <xdr:rowOff>9222</xdr:rowOff>
    </xdr:from>
    <xdr:to>
      <xdr:col>4</xdr:col>
      <xdr:colOff>472976</xdr:colOff>
      <xdr:row>38</xdr:row>
      <xdr:rowOff>847</xdr:rowOff>
    </xdr:to>
    <xdr:sp macro="" textlink="">
      <xdr:nvSpPr>
        <xdr:cNvPr id="3" name="下矢印 4">
          <a:extLst>
            <a:ext uri="{FF2B5EF4-FFF2-40B4-BE49-F238E27FC236}">
              <a16:creationId xmlns:a16="http://schemas.microsoft.com/office/drawing/2014/main" id="{7223FD98-5E7A-43EC-BF07-36E00E919B56}"/>
            </a:ext>
          </a:extLst>
        </xdr:cNvPr>
        <xdr:cNvSpPr/>
      </xdr:nvSpPr>
      <xdr:spPr>
        <a:xfrm>
          <a:off x="2456118" y="6314772"/>
          <a:ext cx="264758" cy="23927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242054</xdr:colOff>
      <xdr:row>25</xdr:row>
      <xdr:rowOff>38301</xdr:rowOff>
    </xdr:from>
    <xdr:to>
      <xdr:col>3</xdr:col>
      <xdr:colOff>501728</xdr:colOff>
      <xdr:row>26</xdr:row>
      <xdr:rowOff>2068</xdr:rowOff>
    </xdr:to>
    <xdr:sp macro="" textlink="">
      <xdr:nvSpPr>
        <xdr:cNvPr id="4" name="下矢印 5">
          <a:extLst>
            <a:ext uri="{FF2B5EF4-FFF2-40B4-BE49-F238E27FC236}">
              <a16:creationId xmlns:a16="http://schemas.microsoft.com/office/drawing/2014/main" id="{2EAD4EA0-D354-4F83-9A8F-4EE6BD20837D}"/>
            </a:ext>
          </a:extLst>
        </xdr:cNvPr>
        <xdr:cNvSpPr/>
      </xdr:nvSpPr>
      <xdr:spPr>
        <a:xfrm rot="10800000">
          <a:off x="1759704" y="4095951"/>
          <a:ext cx="259674" cy="211417"/>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589156</xdr:colOff>
      <xdr:row>30</xdr:row>
      <xdr:rowOff>40116</xdr:rowOff>
    </xdr:from>
    <xdr:to>
      <xdr:col>4</xdr:col>
      <xdr:colOff>115816</xdr:colOff>
      <xdr:row>31</xdr:row>
      <xdr:rowOff>8421</xdr:rowOff>
    </xdr:to>
    <xdr:sp macro="" textlink="">
      <xdr:nvSpPr>
        <xdr:cNvPr id="5" name="下矢印 7">
          <a:extLst>
            <a:ext uri="{FF2B5EF4-FFF2-40B4-BE49-F238E27FC236}">
              <a16:creationId xmlns:a16="http://schemas.microsoft.com/office/drawing/2014/main" id="{FD9C5605-7386-498F-9BDA-3B5F295EF51F}"/>
            </a:ext>
          </a:extLst>
        </xdr:cNvPr>
        <xdr:cNvSpPr/>
      </xdr:nvSpPr>
      <xdr:spPr>
        <a:xfrm rot="10800000">
          <a:off x="2106806" y="5012166"/>
          <a:ext cx="256910" cy="21595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195518</xdr:colOff>
      <xdr:row>56</xdr:row>
      <xdr:rowOff>28272</xdr:rowOff>
    </xdr:from>
    <xdr:to>
      <xdr:col>6</xdr:col>
      <xdr:colOff>457985</xdr:colOff>
      <xdr:row>57</xdr:row>
      <xdr:rowOff>10603</xdr:rowOff>
    </xdr:to>
    <xdr:sp macro="" textlink="">
      <xdr:nvSpPr>
        <xdr:cNvPr id="6" name="下矢印 9">
          <a:extLst>
            <a:ext uri="{FF2B5EF4-FFF2-40B4-BE49-F238E27FC236}">
              <a16:creationId xmlns:a16="http://schemas.microsoft.com/office/drawing/2014/main" id="{1FBD40F5-873D-4B4D-BBDC-195CC322EFF1}"/>
            </a:ext>
          </a:extLst>
        </xdr:cNvPr>
        <xdr:cNvSpPr/>
      </xdr:nvSpPr>
      <xdr:spPr>
        <a:xfrm rot="10800000">
          <a:off x="4037268" y="11039172"/>
          <a:ext cx="262467" cy="229981"/>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47624</xdr:colOff>
      <xdr:row>17</xdr:row>
      <xdr:rowOff>103399</xdr:rowOff>
    </xdr:from>
    <xdr:to>
      <xdr:col>9</xdr:col>
      <xdr:colOff>7098</xdr:colOff>
      <xdr:row>18</xdr:row>
      <xdr:rowOff>98763</xdr:rowOff>
    </xdr:to>
    <xdr:sp macro="" textlink="">
      <xdr:nvSpPr>
        <xdr:cNvPr id="7" name="下矢印 12">
          <a:extLst>
            <a:ext uri="{FF2B5EF4-FFF2-40B4-BE49-F238E27FC236}">
              <a16:creationId xmlns:a16="http://schemas.microsoft.com/office/drawing/2014/main" id="{43343B77-854D-45A9-956B-2B94978EF403}"/>
            </a:ext>
          </a:extLst>
        </xdr:cNvPr>
        <xdr:cNvSpPr/>
      </xdr:nvSpPr>
      <xdr:spPr>
        <a:xfrm rot="5400000">
          <a:off x="5551004" y="2588319"/>
          <a:ext cx="192214" cy="569074"/>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729342</xdr:colOff>
      <xdr:row>15</xdr:row>
      <xdr:rowOff>92062</xdr:rowOff>
    </xdr:from>
    <xdr:to>
      <xdr:col>6</xdr:col>
      <xdr:colOff>65</xdr:colOff>
      <xdr:row>15</xdr:row>
      <xdr:rowOff>250392</xdr:rowOff>
    </xdr:to>
    <xdr:sp macro="" textlink="">
      <xdr:nvSpPr>
        <xdr:cNvPr id="8" name="下矢印 25">
          <a:extLst>
            <a:ext uri="{FF2B5EF4-FFF2-40B4-BE49-F238E27FC236}">
              <a16:creationId xmlns:a16="http://schemas.microsoft.com/office/drawing/2014/main" id="{471D95C3-C381-4506-809A-4F1D1A1173E2}"/>
            </a:ext>
          </a:extLst>
        </xdr:cNvPr>
        <xdr:cNvSpPr/>
      </xdr:nvSpPr>
      <xdr:spPr>
        <a:xfrm rot="5400000">
          <a:off x="3330364" y="2043990"/>
          <a:ext cx="158330" cy="864573"/>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272900</xdr:colOff>
      <xdr:row>25</xdr:row>
      <xdr:rowOff>38301</xdr:rowOff>
    </xdr:from>
    <xdr:to>
      <xdr:col>5</xdr:col>
      <xdr:colOff>546415</xdr:colOff>
      <xdr:row>26</xdr:row>
      <xdr:rowOff>2068</xdr:rowOff>
    </xdr:to>
    <xdr:sp macro="" textlink="">
      <xdr:nvSpPr>
        <xdr:cNvPr id="9" name="下矢印 30">
          <a:extLst>
            <a:ext uri="{FF2B5EF4-FFF2-40B4-BE49-F238E27FC236}">
              <a16:creationId xmlns:a16="http://schemas.microsoft.com/office/drawing/2014/main" id="{BEBFC347-A2AA-40D5-B83A-F47DDC613666}"/>
            </a:ext>
          </a:extLst>
        </xdr:cNvPr>
        <xdr:cNvSpPr/>
      </xdr:nvSpPr>
      <xdr:spPr>
        <a:xfrm rot="10800000">
          <a:off x="3251050" y="4095951"/>
          <a:ext cx="273515" cy="211417"/>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560582</xdr:colOff>
      <xdr:row>30</xdr:row>
      <xdr:rowOff>31953</xdr:rowOff>
    </xdr:from>
    <xdr:to>
      <xdr:col>7</xdr:col>
      <xdr:colOff>206098</xdr:colOff>
      <xdr:row>31</xdr:row>
      <xdr:rowOff>1891</xdr:rowOff>
    </xdr:to>
    <xdr:sp macro="" textlink="">
      <xdr:nvSpPr>
        <xdr:cNvPr id="10" name="下矢印 21">
          <a:extLst>
            <a:ext uri="{FF2B5EF4-FFF2-40B4-BE49-F238E27FC236}">
              <a16:creationId xmlns:a16="http://schemas.microsoft.com/office/drawing/2014/main" id="{08BA969D-E9A3-4F40-8AF4-E00D52B94B1E}"/>
            </a:ext>
          </a:extLst>
        </xdr:cNvPr>
        <xdr:cNvSpPr/>
      </xdr:nvSpPr>
      <xdr:spPr>
        <a:xfrm rot="10800000">
          <a:off x="4402332" y="5004003"/>
          <a:ext cx="255116" cy="217588"/>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18199</xdr:colOff>
      <xdr:row>71</xdr:row>
      <xdr:rowOff>140150</xdr:rowOff>
    </xdr:from>
    <xdr:to>
      <xdr:col>10</xdr:col>
      <xdr:colOff>2194</xdr:colOff>
      <xdr:row>71</xdr:row>
      <xdr:rowOff>346759</xdr:rowOff>
    </xdr:to>
    <xdr:sp macro="" textlink="">
      <xdr:nvSpPr>
        <xdr:cNvPr id="11" name="下矢印 24">
          <a:extLst>
            <a:ext uri="{FF2B5EF4-FFF2-40B4-BE49-F238E27FC236}">
              <a16:creationId xmlns:a16="http://schemas.microsoft.com/office/drawing/2014/main" id="{75ADE0F3-CAB8-4977-B199-E02CE0AF0B83}"/>
            </a:ext>
          </a:extLst>
        </xdr:cNvPr>
        <xdr:cNvSpPr/>
      </xdr:nvSpPr>
      <xdr:spPr>
        <a:xfrm rot="5400000">
          <a:off x="6260067" y="14186532"/>
          <a:ext cx="206609" cy="84124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18199</xdr:colOff>
      <xdr:row>73</xdr:row>
      <xdr:rowOff>97973</xdr:rowOff>
    </xdr:from>
    <xdr:to>
      <xdr:col>10</xdr:col>
      <xdr:colOff>2194</xdr:colOff>
      <xdr:row>73</xdr:row>
      <xdr:rowOff>304582</xdr:rowOff>
    </xdr:to>
    <xdr:sp macro="" textlink="">
      <xdr:nvSpPr>
        <xdr:cNvPr id="12" name="下矢印 26">
          <a:extLst>
            <a:ext uri="{FF2B5EF4-FFF2-40B4-BE49-F238E27FC236}">
              <a16:creationId xmlns:a16="http://schemas.microsoft.com/office/drawing/2014/main" id="{7E54F474-B64E-4531-8637-1FC63206EB23}"/>
            </a:ext>
          </a:extLst>
        </xdr:cNvPr>
        <xdr:cNvSpPr/>
      </xdr:nvSpPr>
      <xdr:spPr>
        <a:xfrm rot="5400000">
          <a:off x="6260067" y="14728555"/>
          <a:ext cx="206609" cy="84124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18199</xdr:colOff>
      <xdr:row>61</xdr:row>
      <xdr:rowOff>91621</xdr:rowOff>
    </xdr:from>
    <xdr:to>
      <xdr:col>10</xdr:col>
      <xdr:colOff>2194</xdr:colOff>
      <xdr:row>61</xdr:row>
      <xdr:rowOff>301450</xdr:rowOff>
    </xdr:to>
    <xdr:sp macro="" textlink="">
      <xdr:nvSpPr>
        <xdr:cNvPr id="13" name="下矢印 17">
          <a:extLst>
            <a:ext uri="{FF2B5EF4-FFF2-40B4-BE49-F238E27FC236}">
              <a16:creationId xmlns:a16="http://schemas.microsoft.com/office/drawing/2014/main" id="{1B1E672C-F562-4226-95CE-4E5BB2FF3450}"/>
            </a:ext>
          </a:extLst>
        </xdr:cNvPr>
        <xdr:cNvSpPr/>
      </xdr:nvSpPr>
      <xdr:spPr>
        <a:xfrm rot="5400000">
          <a:off x="6258457" y="11713913"/>
          <a:ext cx="209829" cy="84124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18199</xdr:colOff>
      <xdr:row>63</xdr:row>
      <xdr:rowOff>79825</xdr:rowOff>
    </xdr:from>
    <xdr:to>
      <xdr:col>10</xdr:col>
      <xdr:colOff>2194</xdr:colOff>
      <xdr:row>63</xdr:row>
      <xdr:rowOff>295825</xdr:rowOff>
    </xdr:to>
    <xdr:sp macro="" textlink="">
      <xdr:nvSpPr>
        <xdr:cNvPr id="14" name="下矢印 18">
          <a:extLst>
            <a:ext uri="{FF2B5EF4-FFF2-40B4-BE49-F238E27FC236}">
              <a16:creationId xmlns:a16="http://schemas.microsoft.com/office/drawing/2014/main" id="{65D8C518-615C-4CA3-857D-E26B7A6605BF}"/>
            </a:ext>
          </a:extLst>
        </xdr:cNvPr>
        <xdr:cNvSpPr/>
      </xdr:nvSpPr>
      <xdr:spPr>
        <a:xfrm rot="5400000">
          <a:off x="6255372" y="12098902"/>
          <a:ext cx="216000" cy="84124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18199</xdr:colOff>
      <xdr:row>69</xdr:row>
      <xdr:rowOff>78921</xdr:rowOff>
    </xdr:from>
    <xdr:to>
      <xdr:col>10</xdr:col>
      <xdr:colOff>2194</xdr:colOff>
      <xdr:row>69</xdr:row>
      <xdr:rowOff>301274</xdr:rowOff>
    </xdr:to>
    <xdr:sp macro="" textlink="">
      <xdr:nvSpPr>
        <xdr:cNvPr id="15" name="下矢印 19">
          <a:extLst>
            <a:ext uri="{FF2B5EF4-FFF2-40B4-BE49-F238E27FC236}">
              <a16:creationId xmlns:a16="http://schemas.microsoft.com/office/drawing/2014/main" id="{25424A3F-685D-4926-A7B9-7CC571C68C78}"/>
            </a:ext>
          </a:extLst>
        </xdr:cNvPr>
        <xdr:cNvSpPr/>
      </xdr:nvSpPr>
      <xdr:spPr>
        <a:xfrm rot="5400000">
          <a:off x="6252195" y="13733125"/>
          <a:ext cx="222353" cy="84124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119318</xdr:colOff>
      <xdr:row>66</xdr:row>
      <xdr:rowOff>18747</xdr:rowOff>
    </xdr:from>
    <xdr:to>
      <xdr:col>6</xdr:col>
      <xdr:colOff>380987</xdr:colOff>
      <xdr:row>67</xdr:row>
      <xdr:rowOff>1182</xdr:rowOff>
    </xdr:to>
    <xdr:sp macro="" textlink="">
      <xdr:nvSpPr>
        <xdr:cNvPr id="16" name="下矢印 28">
          <a:extLst>
            <a:ext uri="{FF2B5EF4-FFF2-40B4-BE49-F238E27FC236}">
              <a16:creationId xmlns:a16="http://schemas.microsoft.com/office/drawing/2014/main" id="{720EBE29-77CC-445B-AEFE-CE8B19D4E473}"/>
            </a:ext>
          </a:extLst>
        </xdr:cNvPr>
        <xdr:cNvSpPr/>
      </xdr:nvSpPr>
      <xdr:spPr>
        <a:xfrm>
          <a:off x="3961068" y="13347397"/>
          <a:ext cx="261669" cy="22373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18199</xdr:colOff>
      <xdr:row>75</xdr:row>
      <xdr:rowOff>165555</xdr:rowOff>
    </xdr:from>
    <xdr:to>
      <xdr:col>10</xdr:col>
      <xdr:colOff>2194</xdr:colOff>
      <xdr:row>75</xdr:row>
      <xdr:rowOff>381555</xdr:rowOff>
    </xdr:to>
    <xdr:sp macro="" textlink="">
      <xdr:nvSpPr>
        <xdr:cNvPr id="17" name="下矢印 20">
          <a:extLst>
            <a:ext uri="{FF2B5EF4-FFF2-40B4-BE49-F238E27FC236}">
              <a16:creationId xmlns:a16="http://schemas.microsoft.com/office/drawing/2014/main" id="{57FB6434-498F-4D33-B88E-0B4A732BEB6B}"/>
            </a:ext>
          </a:extLst>
        </xdr:cNvPr>
        <xdr:cNvSpPr/>
      </xdr:nvSpPr>
      <xdr:spPr>
        <a:xfrm rot="5400000">
          <a:off x="6255372" y="15200882"/>
          <a:ext cx="216000" cy="84124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47624</xdr:colOff>
      <xdr:row>20</xdr:row>
      <xdr:rowOff>103399</xdr:rowOff>
    </xdr:from>
    <xdr:to>
      <xdr:col>9</xdr:col>
      <xdr:colOff>7098</xdr:colOff>
      <xdr:row>21</xdr:row>
      <xdr:rowOff>98763</xdr:rowOff>
    </xdr:to>
    <xdr:sp macro="" textlink="">
      <xdr:nvSpPr>
        <xdr:cNvPr id="18" name="下矢印 22">
          <a:extLst>
            <a:ext uri="{FF2B5EF4-FFF2-40B4-BE49-F238E27FC236}">
              <a16:creationId xmlns:a16="http://schemas.microsoft.com/office/drawing/2014/main" id="{D93F17E0-7F02-4A5C-9445-BE5DA5FC4A6D}"/>
            </a:ext>
          </a:extLst>
        </xdr:cNvPr>
        <xdr:cNvSpPr/>
      </xdr:nvSpPr>
      <xdr:spPr>
        <a:xfrm rot="5400000">
          <a:off x="5551004" y="3032819"/>
          <a:ext cx="192214" cy="569074"/>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522543</xdr:colOff>
      <xdr:row>56</xdr:row>
      <xdr:rowOff>28272</xdr:rowOff>
    </xdr:from>
    <xdr:to>
      <xdr:col>2</xdr:col>
      <xdr:colOff>114194</xdr:colOff>
      <xdr:row>57</xdr:row>
      <xdr:rowOff>10603</xdr:rowOff>
    </xdr:to>
    <xdr:sp macro="" textlink="">
      <xdr:nvSpPr>
        <xdr:cNvPr id="19" name="下矢印 23">
          <a:extLst>
            <a:ext uri="{FF2B5EF4-FFF2-40B4-BE49-F238E27FC236}">
              <a16:creationId xmlns:a16="http://schemas.microsoft.com/office/drawing/2014/main" id="{56BF84DA-FA7D-4F2B-B876-CFC7B4BFA06F}"/>
            </a:ext>
          </a:extLst>
        </xdr:cNvPr>
        <xdr:cNvSpPr/>
      </xdr:nvSpPr>
      <xdr:spPr>
        <a:xfrm rot="10800000">
          <a:off x="681293" y="11039172"/>
          <a:ext cx="271101" cy="229981"/>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252668</xdr:colOff>
      <xdr:row>56</xdr:row>
      <xdr:rowOff>28272</xdr:rowOff>
    </xdr:from>
    <xdr:to>
      <xdr:col>3</xdr:col>
      <xdr:colOff>518939</xdr:colOff>
      <xdr:row>57</xdr:row>
      <xdr:rowOff>10603</xdr:rowOff>
    </xdr:to>
    <xdr:sp macro="" textlink="">
      <xdr:nvSpPr>
        <xdr:cNvPr id="20" name="下矢印 27">
          <a:extLst>
            <a:ext uri="{FF2B5EF4-FFF2-40B4-BE49-F238E27FC236}">
              <a16:creationId xmlns:a16="http://schemas.microsoft.com/office/drawing/2014/main" id="{D3349B73-4CC9-4CB5-81F3-23410C6FA9D4}"/>
            </a:ext>
          </a:extLst>
        </xdr:cNvPr>
        <xdr:cNvSpPr/>
      </xdr:nvSpPr>
      <xdr:spPr>
        <a:xfrm rot="10800000">
          <a:off x="1770318" y="11039172"/>
          <a:ext cx="266271" cy="229981"/>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243143</xdr:colOff>
      <xdr:row>56</xdr:row>
      <xdr:rowOff>28272</xdr:rowOff>
    </xdr:from>
    <xdr:to>
      <xdr:col>4</xdr:col>
      <xdr:colOff>509953</xdr:colOff>
      <xdr:row>57</xdr:row>
      <xdr:rowOff>10603</xdr:rowOff>
    </xdr:to>
    <xdr:sp macro="" textlink="">
      <xdr:nvSpPr>
        <xdr:cNvPr id="21" name="下矢印 29">
          <a:extLst>
            <a:ext uri="{FF2B5EF4-FFF2-40B4-BE49-F238E27FC236}">
              <a16:creationId xmlns:a16="http://schemas.microsoft.com/office/drawing/2014/main" id="{7A251171-A4BC-41E0-9C10-7A3776B7F6E4}"/>
            </a:ext>
          </a:extLst>
        </xdr:cNvPr>
        <xdr:cNvSpPr/>
      </xdr:nvSpPr>
      <xdr:spPr>
        <a:xfrm rot="10800000">
          <a:off x="2491043" y="11039172"/>
          <a:ext cx="266810" cy="229981"/>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332043</xdr:colOff>
      <xdr:row>37</xdr:row>
      <xdr:rowOff>28272</xdr:rowOff>
    </xdr:from>
    <xdr:to>
      <xdr:col>3</xdr:col>
      <xdr:colOff>723060</xdr:colOff>
      <xdr:row>38</xdr:row>
      <xdr:rowOff>473</xdr:rowOff>
    </xdr:to>
    <xdr:sp macro="" textlink="">
      <xdr:nvSpPr>
        <xdr:cNvPr id="2" name="下矢印 3">
          <a:extLst>
            <a:ext uri="{FF2B5EF4-FFF2-40B4-BE49-F238E27FC236}">
              <a16:creationId xmlns:a16="http://schemas.microsoft.com/office/drawing/2014/main" id="{96D1A940-B582-4628-811A-311CAFD2969F}"/>
            </a:ext>
          </a:extLst>
        </xdr:cNvPr>
        <xdr:cNvSpPr/>
      </xdr:nvSpPr>
      <xdr:spPr>
        <a:xfrm>
          <a:off x="1862393" y="6390972"/>
          <a:ext cx="391017" cy="226201"/>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328868</xdr:colOff>
      <xdr:row>37</xdr:row>
      <xdr:rowOff>28272</xdr:rowOff>
    </xdr:from>
    <xdr:to>
      <xdr:col>4</xdr:col>
      <xdr:colOff>729989</xdr:colOff>
      <xdr:row>38</xdr:row>
      <xdr:rowOff>473</xdr:rowOff>
    </xdr:to>
    <xdr:sp macro="" textlink="">
      <xdr:nvSpPr>
        <xdr:cNvPr id="3" name="下矢印 4">
          <a:extLst>
            <a:ext uri="{FF2B5EF4-FFF2-40B4-BE49-F238E27FC236}">
              <a16:creationId xmlns:a16="http://schemas.microsoft.com/office/drawing/2014/main" id="{C4B974F1-459B-4C8B-BC33-7599EB679809}"/>
            </a:ext>
          </a:extLst>
        </xdr:cNvPr>
        <xdr:cNvSpPr/>
      </xdr:nvSpPr>
      <xdr:spPr>
        <a:xfrm>
          <a:off x="2589468" y="6390972"/>
          <a:ext cx="401121" cy="226201"/>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334129</xdr:colOff>
      <xdr:row>25</xdr:row>
      <xdr:rowOff>54176</xdr:rowOff>
    </xdr:from>
    <xdr:to>
      <xdr:col>3</xdr:col>
      <xdr:colOff>724357</xdr:colOff>
      <xdr:row>26</xdr:row>
      <xdr:rowOff>703</xdr:rowOff>
    </xdr:to>
    <xdr:sp macro="" textlink="">
      <xdr:nvSpPr>
        <xdr:cNvPr id="4" name="下矢印 5">
          <a:extLst>
            <a:ext uri="{FF2B5EF4-FFF2-40B4-BE49-F238E27FC236}">
              <a16:creationId xmlns:a16="http://schemas.microsoft.com/office/drawing/2014/main" id="{9925C1BB-7A3A-4541-8BD5-6E31F6065DC5}"/>
            </a:ext>
          </a:extLst>
        </xdr:cNvPr>
        <xdr:cNvSpPr/>
      </xdr:nvSpPr>
      <xdr:spPr>
        <a:xfrm rot="10800000">
          <a:off x="1864479" y="4143576"/>
          <a:ext cx="390228" cy="200527"/>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722506</xdr:colOff>
      <xdr:row>30</xdr:row>
      <xdr:rowOff>78216</xdr:rowOff>
    </xdr:from>
    <xdr:to>
      <xdr:col>4</xdr:col>
      <xdr:colOff>191607</xdr:colOff>
      <xdr:row>31</xdr:row>
      <xdr:rowOff>27679</xdr:rowOff>
    </xdr:to>
    <xdr:sp macro="" textlink="">
      <xdr:nvSpPr>
        <xdr:cNvPr id="5" name="下矢印 7">
          <a:extLst>
            <a:ext uri="{FF2B5EF4-FFF2-40B4-BE49-F238E27FC236}">
              <a16:creationId xmlns:a16="http://schemas.microsoft.com/office/drawing/2014/main" id="{6CF0853B-870C-4740-8408-217DB389CAB9}"/>
            </a:ext>
          </a:extLst>
        </xdr:cNvPr>
        <xdr:cNvSpPr/>
      </xdr:nvSpPr>
      <xdr:spPr>
        <a:xfrm rot="10800000">
          <a:off x="2252856" y="5094716"/>
          <a:ext cx="199351" cy="203463"/>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284418</xdr:colOff>
      <xdr:row>56</xdr:row>
      <xdr:rowOff>34622</xdr:rowOff>
    </xdr:from>
    <xdr:to>
      <xdr:col>6</xdr:col>
      <xdr:colOff>602442</xdr:colOff>
      <xdr:row>57</xdr:row>
      <xdr:rowOff>23072</xdr:rowOff>
    </xdr:to>
    <xdr:sp macro="" textlink="">
      <xdr:nvSpPr>
        <xdr:cNvPr id="6" name="下矢印 9">
          <a:extLst>
            <a:ext uri="{FF2B5EF4-FFF2-40B4-BE49-F238E27FC236}">
              <a16:creationId xmlns:a16="http://schemas.microsoft.com/office/drawing/2014/main" id="{69346E5D-EFE1-45BB-BCD5-7FBFA332DA9B}"/>
            </a:ext>
          </a:extLst>
        </xdr:cNvPr>
        <xdr:cNvSpPr/>
      </xdr:nvSpPr>
      <xdr:spPr>
        <a:xfrm rot="10800000">
          <a:off x="4138868" y="11223322"/>
          <a:ext cx="318024" cy="2361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66674</xdr:colOff>
      <xdr:row>17</xdr:row>
      <xdr:rowOff>170074</xdr:rowOff>
    </xdr:from>
    <xdr:to>
      <xdr:col>9</xdr:col>
      <xdr:colOff>22804</xdr:colOff>
      <xdr:row>18</xdr:row>
      <xdr:rowOff>165539</xdr:rowOff>
    </xdr:to>
    <xdr:sp macro="" textlink="">
      <xdr:nvSpPr>
        <xdr:cNvPr id="7" name="下矢印 12">
          <a:extLst>
            <a:ext uri="{FF2B5EF4-FFF2-40B4-BE49-F238E27FC236}">
              <a16:creationId xmlns:a16="http://schemas.microsoft.com/office/drawing/2014/main" id="{56E06997-E5B0-4683-817C-BB06F045E434}"/>
            </a:ext>
          </a:extLst>
        </xdr:cNvPr>
        <xdr:cNvSpPr/>
      </xdr:nvSpPr>
      <xdr:spPr>
        <a:xfrm rot="5400000">
          <a:off x="5581031" y="2675767"/>
          <a:ext cx="192315" cy="56573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2267</xdr:colOff>
      <xdr:row>15</xdr:row>
      <xdr:rowOff>120637</xdr:rowOff>
    </xdr:from>
    <xdr:to>
      <xdr:col>6</xdr:col>
      <xdr:colOff>752</xdr:colOff>
      <xdr:row>15</xdr:row>
      <xdr:rowOff>320122</xdr:rowOff>
    </xdr:to>
    <xdr:sp macro="" textlink="">
      <xdr:nvSpPr>
        <xdr:cNvPr id="8" name="下矢印 25">
          <a:extLst>
            <a:ext uri="{FF2B5EF4-FFF2-40B4-BE49-F238E27FC236}">
              <a16:creationId xmlns:a16="http://schemas.microsoft.com/office/drawing/2014/main" id="{51084198-40D0-4143-A001-10A054EED2BD}"/>
            </a:ext>
          </a:extLst>
        </xdr:cNvPr>
        <xdr:cNvSpPr/>
      </xdr:nvSpPr>
      <xdr:spPr>
        <a:xfrm rot="5400000">
          <a:off x="3324417" y="2113437"/>
          <a:ext cx="199485" cy="86208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409425</xdr:colOff>
      <xdr:row>25</xdr:row>
      <xdr:rowOff>54176</xdr:rowOff>
    </xdr:from>
    <xdr:to>
      <xdr:col>5</xdr:col>
      <xdr:colOff>840329</xdr:colOff>
      <xdr:row>26</xdr:row>
      <xdr:rowOff>703</xdr:rowOff>
    </xdr:to>
    <xdr:sp macro="" textlink="">
      <xdr:nvSpPr>
        <xdr:cNvPr id="9" name="下矢印 30">
          <a:extLst>
            <a:ext uri="{FF2B5EF4-FFF2-40B4-BE49-F238E27FC236}">
              <a16:creationId xmlns:a16="http://schemas.microsoft.com/office/drawing/2014/main" id="{CA33A071-BFAC-4E47-8BA4-8F5C58B39F51}"/>
            </a:ext>
          </a:extLst>
        </xdr:cNvPr>
        <xdr:cNvSpPr/>
      </xdr:nvSpPr>
      <xdr:spPr>
        <a:xfrm rot="10800000">
          <a:off x="3400275" y="4143576"/>
          <a:ext cx="430904" cy="200527"/>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1782</xdr:colOff>
      <xdr:row>30</xdr:row>
      <xdr:rowOff>54178</xdr:rowOff>
    </xdr:from>
    <xdr:to>
      <xdr:col>7</xdr:col>
      <xdr:colOff>324875</xdr:colOff>
      <xdr:row>31</xdr:row>
      <xdr:rowOff>5612</xdr:rowOff>
    </xdr:to>
    <xdr:sp macro="" textlink="">
      <xdr:nvSpPr>
        <xdr:cNvPr id="10" name="下矢印 21">
          <a:extLst>
            <a:ext uri="{FF2B5EF4-FFF2-40B4-BE49-F238E27FC236}">
              <a16:creationId xmlns:a16="http://schemas.microsoft.com/office/drawing/2014/main" id="{3C20D52A-ACA8-492B-9D36-A936D20DB22E}"/>
            </a:ext>
          </a:extLst>
        </xdr:cNvPr>
        <xdr:cNvSpPr/>
      </xdr:nvSpPr>
      <xdr:spPr>
        <a:xfrm rot="10800000">
          <a:off x="4465832" y="5070678"/>
          <a:ext cx="323093" cy="205434"/>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21374</xdr:colOff>
      <xdr:row>71</xdr:row>
      <xdr:rowOff>203650</xdr:rowOff>
    </xdr:from>
    <xdr:to>
      <xdr:col>10</xdr:col>
      <xdr:colOff>493</xdr:colOff>
      <xdr:row>71</xdr:row>
      <xdr:rowOff>532681</xdr:rowOff>
    </xdr:to>
    <xdr:sp macro="" textlink="">
      <xdr:nvSpPr>
        <xdr:cNvPr id="11" name="下矢印 24">
          <a:extLst>
            <a:ext uri="{FF2B5EF4-FFF2-40B4-BE49-F238E27FC236}">
              <a16:creationId xmlns:a16="http://schemas.microsoft.com/office/drawing/2014/main" id="{3BADD682-B86F-4453-A0ED-5CB3A290C251}"/>
            </a:ext>
          </a:extLst>
        </xdr:cNvPr>
        <xdr:cNvSpPr/>
      </xdr:nvSpPr>
      <xdr:spPr>
        <a:xfrm rot="5400000">
          <a:off x="6205943" y="14504181"/>
          <a:ext cx="329031" cy="823669"/>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21374</xdr:colOff>
      <xdr:row>73</xdr:row>
      <xdr:rowOff>145598</xdr:rowOff>
    </xdr:from>
    <xdr:to>
      <xdr:col>10</xdr:col>
      <xdr:colOff>493</xdr:colOff>
      <xdr:row>74</xdr:row>
      <xdr:rowOff>1457</xdr:rowOff>
    </xdr:to>
    <xdr:sp macro="" textlink="">
      <xdr:nvSpPr>
        <xdr:cNvPr id="12" name="下矢印 26">
          <a:extLst>
            <a:ext uri="{FF2B5EF4-FFF2-40B4-BE49-F238E27FC236}">
              <a16:creationId xmlns:a16="http://schemas.microsoft.com/office/drawing/2014/main" id="{F37570F8-9E11-450A-93E9-6F7285E03940}"/>
            </a:ext>
          </a:extLst>
        </xdr:cNvPr>
        <xdr:cNvSpPr/>
      </xdr:nvSpPr>
      <xdr:spPr>
        <a:xfrm rot="5400000">
          <a:off x="6264729" y="14971543"/>
          <a:ext cx="211459" cy="823669"/>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21374</xdr:colOff>
      <xdr:row>61</xdr:row>
      <xdr:rowOff>136071</xdr:rowOff>
    </xdr:from>
    <xdr:to>
      <xdr:col>10</xdr:col>
      <xdr:colOff>493</xdr:colOff>
      <xdr:row>62</xdr:row>
      <xdr:rowOff>14962</xdr:rowOff>
    </xdr:to>
    <xdr:sp macro="" textlink="">
      <xdr:nvSpPr>
        <xdr:cNvPr id="13" name="下矢印 17">
          <a:extLst>
            <a:ext uri="{FF2B5EF4-FFF2-40B4-BE49-F238E27FC236}">
              <a16:creationId xmlns:a16="http://schemas.microsoft.com/office/drawing/2014/main" id="{6E00BB16-1E44-4C65-AF24-7FF1C9EDD870}"/>
            </a:ext>
          </a:extLst>
        </xdr:cNvPr>
        <xdr:cNvSpPr/>
      </xdr:nvSpPr>
      <xdr:spPr>
        <a:xfrm rot="5400000">
          <a:off x="6256388" y="11960457"/>
          <a:ext cx="228141" cy="823669"/>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21374</xdr:colOff>
      <xdr:row>63</xdr:row>
      <xdr:rowOff>136975</xdr:rowOff>
    </xdr:from>
    <xdr:to>
      <xdr:col>10</xdr:col>
      <xdr:colOff>493</xdr:colOff>
      <xdr:row>63</xdr:row>
      <xdr:rowOff>373970</xdr:rowOff>
    </xdr:to>
    <xdr:sp macro="" textlink="">
      <xdr:nvSpPr>
        <xdr:cNvPr id="14" name="下矢印 18">
          <a:extLst>
            <a:ext uri="{FF2B5EF4-FFF2-40B4-BE49-F238E27FC236}">
              <a16:creationId xmlns:a16="http://schemas.microsoft.com/office/drawing/2014/main" id="{F605D686-46B0-4873-9D96-B9CA477B4C98}"/>
            </a:ext>
          </a:extLst>
        </xdr:cNvPr>
        <xdr:cNvSpPr/>
      </xdr:nvSpPr>
      <xdr:spPr>
        <a:xfrm rot="5400000">
          <a:off x="6251961" y="12359488"/>
          <a:ext cx="236995" cy="823669"/>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21374</xdr:colOff>
      <xdr:row>69</xdr:row>
      <xdr:rowOff>94796</xdr:rowOff>
    </xdr:from>
    <xdr:to>
      <xdr:col>10</xdr:col>
      <xdr:colOff>493</xdr:colOff>
      <xdr:row>70</xdr:row>
      <xdr:rowOff>5567</xdr:rowOff>
    </xdr:to>
    <xdr:sp macro="" textlink="">
      <xdr:nvSpPr>
        <xdr:cNvPr id="15" name="下矢印 19">
          <a:extLst>
            <a:ext uri="{FF2B5EF4-FFF2-40B4-BE49-F238E27FC236}">
              <a16:creationId xmlns:a16="http://schemas.microsoft.com/office/drawing/2014/main" id="{F8CCC56E-DCD8-481A-8DB1-D9DC5D6C94C8}"/>
            </a:ext>
          </a:extLst>
        </xdr:cNvPr>
        <xdr:cNvSpPr/>
      </xdr:nvSpPr>
      <xdr:spPr>
        <a:xfrm rot="5400000">
          <a:off x="6237273" y="13963947"/>
          <a:ext cx="266371" cy="823669"/>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198693</xdr:colOff>
      <xdr:row>66</xdr:row>
      <xdr:rowOff>34622</xdr:rowOff>
    </xdr:from>
    <xdr:to>
      <xdr:col>6</xdr:col>
      <xdr:colOff>572745</xdr:colOff>
      <xdr:row>67</xdr:row>
      <xdr:rowOff>846</xdr:rowOff>
    </xdr:to>
    <xdr:sp macro="" textlink="">
      <xdr:nvSpPr>
        <xdr:cNvPr id="16" name="下矢印 28">
          <a:extLst>
            <a:ext uri="{FF2B5EF4-FFF2-40B4-BE49-F238E27FC236}">
              <a16:creationId xmlns:a16="http://schemas.microsoft.com/office/drawing/2014/main" id="{72546650-B527-42EA-AD70-393E1600B31D}"/>
            </a:ext>
          </a:extLst>
        </xdr:cNvPr>
        <xdr:cNvSpPr/>
      </xdr:nvSpPr>
      <xdr:spPr>
        <a:xfrm>
          <a:off x="4053143" y="13547422"/>
          <a:ext cx="374052" cy="207524"/>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21374</xdr:colOff>
      <xdr:row>75</xdr:row>
      <xdr:rowOff>248105</xdr:rowOff>
    </xdr:from>
    <xdr:to>
      <xdr:col>10</xdr:col>
      <xdr:colOff>493</xdr:colOff>
      <xdr:row>75</xdr:row>
      <xdr:rowOff>530106</xdr:rowOff>
    </xdr:to>
    <xdr:sp macro="" textlink="">
      <xdr:nvSpPr>
        <xdr:cNvPr id="17" name="下矢印 20">
          <a:extLst>
            <a:ext uri="{FF2B5EF4-FFF2-40B4-BE49-F238E27FC236}">
              <a16:creationId xmlns:a16="http://schemas.microsoft.com/office/drawing/2014/main" id="{386E81D4-12AA-4684-A58C-D94E6B981602}"/>
            </a:ext>
          </a:extLst>
        </xdr:cNvPr>
        <xdr:cNvSpPr/>
      </xdr:nvSpPr>
      <xdr:spPr>
        <a:xfrm rot="5400000">
          <a:off x="6229458" y="15509371"/>
          <a:ext cx="282001" cy="823669"/>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66674</xdr:colOff>
      <xdr:row>20</xdr:row>
      <xdr:rowOff>163724</xdr:rowOff>
    </xdr:from>
    <xdr:to>
      <xdr:col>9</xdr:col>
      <xdr:colOff>22804</xdr:colOff>
      <xdr:row>21</xdr:row>
      <xdr:rowOff>143329</xdr:rowOff>
    </xdr:to>
    <xdr:sp macro="" textlink="">
      <xdr:nvSpPr>
        <xdr:cNvPr id="18" name="下矢印 22">
          <a:extLst>
            <a:ext uri="{FF2B5EF4-FFF2-40B4-BE49-F238E27FC236}">
              <a16:creationId xmlns:a16="http://schemas.microsoft.com/office/drawing/2014/main" id="{AB5F367E-64ED-43EE-B545-AEAE0FB781AC}"/>
            </a:ext>
          </a:extLst>
        </xdr:cNvPr>
        <xdr:cNvSpPr/>
      </xdr:nvSpPr>
      <xdr:spPr>
        <a:xfrm rot="5400000">
          <a:off x="5588961" y="3105987"/>
          <a:ext cx="176455" cy="56573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2750</xdr:colOff>
      <xdr:row>56</xdr:row>
      <xdr:rowOff>34622</xdr:rowOff>
    </xdr:from>
    <xdr:to>
      <xdr:col>2</xdr:col>
      <xdr:colOff>176640</xdr:colOff>
      <xdr:row>57</xdr:row>
      <xdr:rowOff>23072</xdr:rowOff>
    </xdr:to>
    <xdr:sp macro="" textlink="">
      <xdr:nvSpPr>
        <xdr:cNvPr id="19" name="下矢印 23">
          <a:extLst>
            <a:ext uri="{FF2B5EF4-FFF2-40B4-BE49-F238E27FC236}">
              <a16:creationId xmlns:a16="http://schemas.microsoft.com/office/drawing/2014/main" id="{F20AE478-0284-4D34-ABAA-2493901BB404}"/>
            </a:ext>
          </a:extLst>
        </xdr:cNvPr>
        <xdr:cNvSpPr/>
      </xdr:nvSpPr>
      <xdr:spPr>
        <a:xfrm rot="10800000">
          <a:off x="840950" y="11223322"/>
          <a:ext cx="173890" cy="2361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373318</xdr:colOff>
      <xdr:row>56</xdr:row>
      <xdr:rowOff>34622</xdr:rowOff>
    </xdr:from>
    <xdr:to>
      <xdr:col>4</xdr:col>
      <xdr:colOff>663</xdr:colOff>
      <xdr:row>57</xdr:row>
      <xdr:rowOff>23072</xdr:rowOff>
    </xdr:to>
    <xdr:sp macro="" textlink="">
      <xdr:nvSpPr>
        <xdr:cNvPr id="20" name="下矢印 27">
          <a:extLst>
            <a:ext uri="{FF2B5EF4-FFF2-40B4-BE49-F238E27FC236}">
              <a16:creationId xmlns:a16="http://schemas.microsoft.com/office/drawing/2014/main" id="{48000FF8-ED22-4544-B163-7C6D947E40D1}"/>
            </a:ext>
          </a:extLst>
        </xdr:cNvPr>
        <xdr:cNvSpPr/>
      </xdr:nvSpPr>
      <xdr:spPr>
        <a:xfrm rot="10800000">
          <a:off x="1903668" y="11223322"/>
          <a:ext cx="357595" cy="2361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373318</xdr:colOff>
      <xdr:row>56</xdr:row>
      <xdr:rowOff>34622</xdr:rowOff>
    </xdr:from>
    <xdr:to>
      <xdr:col>5</xdr:col>
      <xdr:colOff>663</xdr:colOff>
      <xdr:row>57</xdr:row>
      <xdr:rowOff>23072</xdr:rowOff>
    </xdr:to>
    <xdr:sp macro="" textlink="">
      <xdr:nvSpPr>
        <xdr:cNvPr id="21" name="下矢印 29">
          <a:extLst>
            <a:ext uri="{FF2B5EF4-FFF2-40B4-BE49-F238E27FC236}">
              <a16:creationId xmlns:a16="http://schemas.microsoft.com/office/drawing/2014/main" id="{DF0C4056-2C50-40CD-8ABC-D8B8304549E0}"/>
            </a:ext>
          </a:extLst>
        </xdr:cNvPr>
        <xdr:cNvSpPr/>
      </xdr:nvSpPr>
      <xdr:spPr>
        <a:xfrm rot="10800000">
          <a:off x="2633918" y="11223322"/>
          <a:ext cx="357595" cy="2361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Users\ITO130\&#12487;&#12473;&#12463;&#12488;&#12483;&#12503;\Energy_Tool_Ver.4.0\&#12456;&#12493;&#12523;&#12462;&#12540;&#31649;&#29702;&#25903;&#25588;&#12484;&#12540;&#12523;_v4.0.xls" TargetMode="External"/><Relationship Id="rId1" Type="http://schemas.openxmlformats.org/officeDocument/2006/relationships/externalLinkPath" Target="file:///D:\Users\ITO130\&#12487;&#12473;&#12463;&#12488;&#12483;&#12503;\Energy_Tool_Ver.4.0\&#12456;&#12493;&#12523;&#12462;&#12540;&#31649;&#29702;&#25903;&#25588;&#12484;&#12540;&#12523;_v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トップ"/>
      <sheetName val="事業所情報"/>
      <sheetName val="エネルギーデータ"/>
      <sheetName val="CO2換算"/>
      <sheetName val="原油換算"/>
      <sheetName val="年度管理"/>
      <sheetName val="単位換算シート"/>
      <sheetName val="換算係数マスタ"/>
      <sheetName val="グラフ一覧"/>
      <sheetName val="グラフ (年次管理)"/>
      <sheetName val="グラフ (エネルギー原単位分布）"/>
      <sheetName val="グラフ (利用者設定原単位分布）"/>
      <sheetName val="グラフ (排出源比較)"/>
      <sheetName val="グラフ（前年同月比較）"/>
      <sheetName val="グラフ元データ"/>
      <sheetName val="チェックシート"/>
    </sheetNames>
    <sheetDataSet>
      <sheetData sheetId="0" refreshError="1"/>
      <sheetData sheetId="1"/>
      <sheetData sheetId="2" refreshError="1"/>
      <sheetData sheetId="3" refreshError="1"/>
      <sheetData sheetId="4" refreshError="1"/>
      <sheetData sheetId="5" refreshError="1"/>
      <sheetData sheetId="6" refreshError="1"/>
      <sheetData sheetId="7">
        <row r="6">
          <cell r="J6">
            <v>0.38200000000000001</v>
          </cell>
        </row>
        <row r="9">
          <cell r="C9" t="str">
            <v>原油(コンデンセートを除く)</v>
          </cell>
        </row>
        <row r="10">
          <cell r="C10" t="str">
            <v>原油のうちコンデンセート(NGL)</v>
          </cell>
        </row>
        <row r="11">
          <cell r="C11" t="str">
            <v>ガソリン</v>
          </cell>
        </row>
        <row r="12">
          <cell r="C12" t="str">
            <v>ナフサ</v>
          </cell>
        </row>
        <row r="13">
          <cell r="C13" t="str">
            <v>灯油</v>
          </cell>
        </row>
        <row r="14">
          <cell r="C14" t="str">
            <v>軽油</v>
          </cell>
        </row>
        <row r="15">
          <cell r="C15" t="str">
            <v>A重油</v>
          </cell>
        </row>
        <row r="16">
          <cell r="C16" t="str">
            <v>B重油</v>
          </cell>
        </row>
        <row r="17">
          <cell r="C17" t="str">
            <v>C重油</v>
          </cell>
        </row>
        <row r="18">
          <cell r="C18" t="str">
            <v>石油アスファルト</v>
          </cell>
        </row>
        <row r="19">
          <cell r="C19" t="str">
            <v>石油コークス</v>
          </cell>
        </row>
        <row r="20">
          <cell r="C20" t="str">
            <v>LPG</v>
          </cell>
        </row>
        <row r="21">
          <cell r="C21" t="str">
            <v>石油系炭化水素ガス</v>
          </cell>
        </row>
        <row r="22">
          <cell r="C22" t="str">
            <v>LNG</v>
          </cell>
        </row>
        <row r="23">
          <cell r="C23" t="str">
            <v>その他可燃性天然ガス</v>
          </cell>
        </row>
        <row r="24">
          <cell r="C24" t="str">
            <v>原料炭　　</v>
          </cell>
        </row>
        <row r="25">
          <cell r="C25" t="str">
            <v>一般炭</v>
          </cell>
        </row>
        <row r="26">
          <cell r="C26" t="str">
            <v>無煙炭　　</v>
          </cell>
        </row>
        <row r="27">
          <cell r="C27" t="str">
            <v>石炭コークス</v>
          </cell>
        </row>
        <row r="28">
          <cell r="C28" t="str">
            <v>コールタール</v>
          </cell>
        </row>
        <row r="29">
          <cell r="C29" t="str">
            <v>コークス炉ガス</v>
          </cell>
        </row>
        <row r="30">
          <cell r="C30" t="str">
            <v>高炉ガス</v>
          </cell>
        </row>
        <row r="31">
          <cell r="C31" t="str">
            <v>転炉ガス</v>
          </cell>
        </row>
        <row r="32">
          <cell r="C32" t="str">
            <v>ジェット燃料油</v>
          </cell>
        </row>
        <row r="33">
          <cell r="C33" t="str">
            <v>産業用蒸気　　</v>
          </cell>
        </row>
        <row r="34">
          <cell r="C34" t="str">
            <v>産業用以外の蒸気</v>
          </cell>
        </row>
        <row r="35">
          <cell r="C35" t="str">
            <v>温水</v>
          </cell>
        </row>
        <row r="36">
          <cell r="C36" t="str">
            <v>冷水</v>
          </cell>
        </row>
      </sheetData>
      <sheetData sheetId="8" refreshError="1"/>
      <sheetData sheetId="9">
        <row r="9">
          <cell r="N9" t="str">
            <v>2009～2014年度実績の換算係数</v>
          </cell>
        </row>
      </sheetData>
      <sheetData sheetId="10" refreshError="1"/>
      <sheetData sheetId="11" refreshError="1"/>
      <sheetData sheetId="12" refreshError="1"/>
      <sheetData sheetId="13" refreshError="1"/>
      <sheetData sheetId="14">
        <row r="36">
          <cell r="C36" t="str">
            <v>2009～2014年度実績の換算係数</v>
          </cell>
        </row>
      </sheetData>
      <sheetData sheetId="15" refreshError="1"/>
    </sheetDataSet>
  </externalBook>
</externalLink>
</file>

<file path=xl/persons/person.xml><?xml version="1.0" encoding="utf-8"?>
<personList xmlns="http://schemas.microsoft.com/office/spreadsheetml/2018/threadedcomments" xmlns:x="http://schemas.openxmlformats.org/spreadsheetml/2006/main">
  <person displayName="伊東 晴之（HARUYUKI ITO）" id="{18AFD82A-3250-44F7-8FB1-053B516947C2}" userId="S::ITO130@moe.go.jp::7c657ffb-5f0d-4f14-8479-30f4d6a58904"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3" dT="2023-04-24T00:26:55.23" personId="{18AFD82A-3250-44F7-8FB1-053B516947C2}" id="{2A9DABFE-FB38-4D7F-AE72-A4EAD3A78B6B}">
    <text>その他があればエネルギー種別を入力してください。</text>
  </threadedComment>
  <threadedComment ref="C28" dT="2023-04-24T00:26:01.94" personId="{18AFD82A-3250-44F7-8FB1-053B516947C2}" id="{AE5BEC61-E406-44EF-80AB-83356030076B}">
    <text>その他があればエネルギー種別を入力してください。</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ADE4C-C49A-4F1D-91E3-A77C55C787FC}">
  <sheetPr>
    <tabColor theme="4"/>
    <pageSetUpPr fitToPage="1"/>
  </sheetPr>
  <dimension ref="A2:BM69"/>
  <sheetViews>
    <sheetView showGridLines="0" tabSelected="1" view="pageBreakPreview" zoomScale="120" zoomScaleNormal="120" zoomScaleSheetLayoutView="120" zoomScalePageLayoutView="120" workbookViewId="0">
      <selection activeCell="B4" sqref="B4:AP4"/>
    </sheetView>
  </sheetViews>
  <sheetFormatPr defaultColWidth="1.6328125" defaultRowHeight="9.65" customHeight="1"/>
  <cols>
    <col min="1" max="1" width="1.6328125" style="3"/>
    <col min="2" max="2" width="2.1796875" style="3" bestFit="1" customWidth="1"/>
    <col min="3" max="35" width="1.6328125" style="3"/>
    <col min="36" max="36" width="7.6328125" style="3" customWidth="1"/>
    <col min="37" max="37" width="5.08984375" style="3" customWidth="1"/>
    <col min="38" max="38" width="7.54296875" style="3" customWidth="1"/>
    <col min="39" max="39" width="5.08984375" style="3" customWidth="1"/>
    <col min="40" max="40" width="5.54296875" style="3" customWidth="1"/>
    <col min="41" max="41" width="2.54296875" style="3" customWidth="1"/>
    <col min="42" max="42" width="8.81640625" style="3" customWidth="1"/>
    <col min="43" max="43" width="3.1796875" style="3" customWidth="1"/>
    <col min="44" max="64" width="1.6328125" style="3"/>
    <col min="65" max="65" width="1.54296875" style="3" customWidth="1"/>
    <col min="66" max="16384" width="1.6328125" style="3"/>
  </cols>
  <sheetData>
    <row r="2" spans="1:65" ht="13" customHeight="1">
      <c r="A2" s="234" t="s">
        <v>95</v>
      </c>
      <c r="B2" s="234"/>
      <c r="C2" s="234"/>
      <c r="D2" s="234"/>
      <c r="E2" s="23"/>
      <c r="F2" s="23"/>
      <c r="G2" s="24"/>
      <c r="H2" s="231"/>
      <c r="I2" s="231"/>
      <c r="J2" s="23"/>
      <c r="K2" s="25"/>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2"/>
      <c r="BI2" s="232"/>
      <c r="BJ2" s="232"/>
      <c r="BK2" s="232"/>
      <c r="BL2" s="232"/>
      <c r="BM2" s="232"/>
    </row>
    <row r="3" spans="1:65" ht="9.65" customHeight="1">
      <c r="A3" s="23"/>
      <c r="B3" s="26"/>
      <c r="C3" s="26"/>
      <c r="D3" s="26"/>
      <c r="E3" s="26"/>
      <c r="F3" s="26"/>
      <c r="G3" s="24"/>
      <c r="H3" s="233"/>
      <c r="I3" s="233"/>
      <c r="J3" s="23"/>
      <c r="K3" s="25"/>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row>
    <row r="4" spans="1:65" ht="55" customHeight="1">
      <c r="A4" s="28"/>
      <c r="B4" s="236" t="s">
        <v>259</v>
      </c>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55"/>
      <c r="AR4" s="55"/>
      <c r="AS4" s="55"/>
      <c r="AT4" s="55"/>
      <c r="AU4" s="55"/>
      <c r="AV4" s="55"/>
      <c r="AW4" s="55"/>
      <c r="AX4" s="55"/>
      <c r="AY4" s="55"/>
      <c r="AZ4" s="55"/>
      <c r="BA4" s="55"/>
      <c r="BB4" s="55"/>
      <c r="BC4" s="55"/>
      <c r="BD4" s="55"/>
      <c r="BE4" s="55"/>
      <c r="BF4" s="55"/>
      <c r="BG4" s="55"/>
      <c r="BH4" s="55"/>
      <c r="BI4" s="55"/>
      <c r="BJ4" s="55"/>
      <c r="BK4" s="55"/>
      <c r="BL4" s="55"/>
      <c r="BM4" s="55"/>
    </row>
    <row r="5" spans="1:65" ht="17.5" customHeight="1">
      <c r="A5" s="23"/>
      <c r="B5" s="235" t="s">
        <v>260</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56"/>
      <c r="AS5" s="56"/>
      <c r="AT5" s="56"/>
      <c r="AU5" s="56"/>
      <c r="AV5" s="56"/>
      <c r="AW5" s="56"/>
      <c r="AX5" s="56"/>
      <c r="AY5" s="56"/>
      <c r="AZ5" s="56"/>
      <c r="BA5" s="23"/>
      <c r="BB5" s="23"/>
      <c r="BC5" s="23"/>
      <c r="BD5" s="23"/>
      <c r="BE5" s="23"/>
      <c r="BF5" s="23"/>
      <c r="BG5" s="23"/>
      <c r="BH5" s="23"/>
      <c r="BI5" s="23"/>
      <c r="BJ5" s="23"/>
      <c r="BK5" s="23"/>
      <c r="BL5" s="23"/>
      <c r="BM5" s="23"/>
    </row>
    <row r="6" spans="1:65" ht="13.5" customHeight="1"/>
    <row r="7" spans="1:65" ht="10" customHeight="1">
      <c r="B7" s="57" t="s">
        <v>97</v>
      </c>
      <c r="C7" s="57"/>
      <c r="D7" s="57"/>
      <c r="E7" s="57"/>
      <c r="F7" s="57"/>
      <c r="G7" s="57"/>
      <c r="H7" s="57"/>
      <c r="I7" s="57"/>
      <c r="J7" s="57"/>
      <c r="K7" s="57"/>
      <c r="L7" s="57"/>
      <c r="M7" s="57"/>
    </row>
    <row r="8" spans="1:65" ht="10" customHeight="1" thickBot="1"/>
    <row r="9" spans="1:65" ht="20" customHeight="1">
      <c r="B9" s="242" t="s">
        <v>92</v>
      </c>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4"/>
    </row>
    <row r="10" spans="1:65" ht="11" customHeight="1">
      <c r="B10" s="83"/>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2"/>
      <c r="AJ10" s="225" t="s">
        <v>86</v>
      </c>
      <c r="AK10" s="225"/>
      <c r="AL10" s="206" t="s">
        <v>261</v>
      </c>
      <c r="AM10" s="206"/>
      <c r="AN10" s="206" t="s">
        <v>89</v>
      </c>
      <c r="AO10" s="207"/>
      <c r="AP10" s="90" t="s">
        <v>118</v>
      </c>
    </row>
    <row r="11" spans="1:65" ht="12" customHeight="1">
      <c r="B11" s="264" t="s">
        <v>79</v>
      </c>
      <c r="C11" s="214"/>
      <c r="D11" s="214"/>
      <c r="E11" s="214"/>
      <c r="F11" s="214"/>
      <c r="G11" s="214"/>
      <c r="H11" s="214"/>
      <c r="I11" s="214"/>
      <c r="J11" s="214"/>
      <c r="K11" s="214"/>
      <c r="L11" s="214"/>
      <c r="M11" s="214"/>
      <c r="N11" s="214"/>
      <c r="O11" s="214"/>
      <c r="P11" s="214"/>
      <c r="Q11" s="214"/>
      <c r="R11" s="214"/>
      <c r="S11" s="213" t="s">
        <v>80</v>
      </c>
      <c r="T11" s="214"/>
      <c r="U11" s="214"/>
      <c r="V11" s="214"/>
      <c r="W11" s="214"/>
      <c r="X11" s="214"/>
      <c r="Y11" s="214"/>
      <c r="Z11" s="214"/>
      <c r="AA11" s="214"/>
      <c r="AB11" s="214"/>
      <c r="AC11" s="214"/>
      <c r="AD11" s="214"/>
      <c r="AE11" s="214"/>
      <c r="AF11" s="214"/>
      <c r="AG11" s="214"/>
      <c r="AH11" s="214"/>
      <c r="AI11" s="215"/>
      <c r="AJ11" s="43"/>
      <c r="AK11" s="47" t="s">
        <v>81</v>
      </c>
      <c r="AL11" s="179" t="str">
        <f>IFERROR(AL13*AJ11/AJ13,"")</f>
        <v/>
      </c>
      <c r="AM11" s="40" t="s">
        <v>81</v>
      </c>
      <c r="AN11" s="175" t="str">
        <f>IFERROR(AL11/AJ11*100,"")</f>
        <v/>
      </c>
      <c r="AO11" s="47" t="s">
        <v>44</v>
      </c>
      <c r="AP11" s="91"/>
    </row>
    <row r="12" spans="1:65" ht="12" customHeight="1">
      <c r="B12" s="265"/>
      <c r="C12" s="266"/>
      <c r="D12" s="266"/>
      <c r="E12" s="266"/>
      <c r="F12" s="266"/>
      <c r="G12" s="266"/>
      <c r="H12" s="266"/>
      <c r="I12" s="266"/>
      <c r="J12" s="266"/>
      <c r="K12" s="266"/>
      <c r="L12" s="266"/>
      <c r="M12" s="266"/>
      <c r="N12" s="266"/>
      <c r="O12" s="266"/>
      <c r="P12" s="266"/>
      <c r="Q12" s="266"/>
      <c r="R12" s="266"/>
      <c r="S12" s="216" t="s">
        <v>82</v>
      </c>
      <c r="T12" s="217"/>
      <c r="U12" s="217"/>
      <c r="V12" s="217"/>
      <c r="W12" s="217"/>
      <c r="X12" s="217"/>
      <c r="Y12" s="217"/>
      <c r="Z12" s="217"/>
      <c r="AA12" s="217"/>
      <c r="AB12" s="217"/>
      <c r="AC12" s="217"/>
      <c r="AD12" s="217"/>
      <c r="AE12" s="217"/>
      <c r="AF12" s="217"/>
      <c r="AG12" s="217"/>
      <c r="AH12" s="217"/>
      <c r="AI12" s="218"/>
      <c r="AJ12" s="44"/>
      <c r="AK12" s="39" t="s">
        <v>81</v>
      </c>
      <c r="AL12" s="189" t="str">
        <f>IFERROR(AL13*AJ12/AJ13,"")</f>
        <v/>
      </c>
      <c r="AM12" s="41" t="s">
        <v>81</v>
      </c>
      <c r="AN12" s="176" t="str">
        <f>IFERROR(AL12/AJ12*100,"")</f>
        <v/>
      </c>
      <c r="AO12" s="46" t="s">
        <v>44</v>
      </c>
      <c r="AP12" s="84"/>
    </row>
    <row r="13" spans="1:65" ht="12" customHeight="1">
      <c r="B13" s="267"/>
      <c r="C13" s="268"/>
      <c r="D13" s="268"/>
      <c r="E13" s="268"/>
      <c r="F13" s="268"/>
      <c r="G13" s="268"/>
      <c r="H13" s="268"/>
      <c r="I13" s="268"/>
      <c r="J13" s="268"/>
      <c r="K13" s="268"/>
      <c r="L13" s="268"/>
      <c r="M13" s="268"/>
      <c r="N13" s="268"/>
      <c r="O13" s="268"/>
      <c r="P13" s="268"/>
      <c r="Q13" s="268"/>
      <c r="R13" s="268"/>
      <c r="S13" s="269" t="s">
        <v>43</v>
      </c>
      <c r="T13" s="269"/>
      <c r="U13" s="269"/>
      <c r="V13" s="269"/>
      <c r="W13" s="269"/>
      <c r="X13" s="269"/>
      <c r="Y13" s="269"/>
      <c r="Z13" s="269"/>
      <c r="AA13" s="269"/>
      <c r="AB13" s="269"/>
      <c r="AC13" s="269"/>
      <c r="AD13" s="269"/>
      <c r="AE13" s="269"/>
      <c r="AF13" s="269"/>
      <c r="AG13" s="269"/>
      <c r="AH13" s="269"/>
      <c r="AI13" s="270"/>
      <c r="AJ13" s="178">
        <f>SUM(AJ11,AJ12)</f>
        <v>0</v>
      </c>
      <c r="AK13" s="39" t="s">
        <v>81</v>
      </c>
      <c r="AL13" s="180"/>
      <c r="AM13" s="41" t="s">
        <v>81</v>
      </c>
      <c r="AN13" s="176" t="str">
        <f>IFERROR(AL13/AJ13*100,"")</f>
        <v/>
      </c>
      <c r="AO13" s="46" t="s">
        <v>44</v>
      </c>
      <c r="AP13" s="84"/>
    </row>
    <row r="14" spans="1:65" ht="15" customHeight="1">
      <c r="B14" s="209" t="s">
        <v>83</v>
      </c>
      <c r="C14" s="210"/>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45"/>
      <c r="AK14" s="46" t="s">
        <v>81</v>
      </c>
      <c r="AL14" s="181"/>
      <c r="AM14" s="42" t="s">
        <v>81</v>
      </c>
      <c r="AN14" s="176" t="str">
        <f>IFERROR(AL14/AJ14*100,"")</f>
        <v/>
      </c>
      <c r="AO14" s="46" t="s">
        <v>44</v>
      </c>
      <c r="AP14" s="84"/>
    </row>
    <row r="15" spans="1:65" ht="15" customHeight="1" thickBot="1">
      <c r="B15" s="211" t="s">
        <v>84</v>
      </c>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85" t="str">
        <f>IFERROR(AJ14/AJ13*100,"")</f>
        <v/>
      </c>
      <c r="AK15" s="86" t="s">
        <v>44</v>
      </c>
      <c r="AL15" s="87" t="str">
        <f>IFERROR(AL14/AL13*100,"")</f>
        <v/>
      </c>
      <c r="AM15" s="88" t="s">
        <v>44</v>
      </c>
      <c r="AN15" s="177" t="str">
        <f t="shared" ref="AN15" si="0">IFERROR(AL15/AJ15*100,"")</f>
        <v/>
      </c>
      <c r="AO15" s="86" t="s">
        <v>44</v>
      </c>
      <c r="AP15" s="89"/>
    </row>
    <row r="16" spans="1:65" ht="14" customHeight="1">
      <c r="B16" s="219" t="s">
        <v>120</v>
      </c>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row>
    <row r="17" spans="2:42" ht="10" customHeight="1">
      <c r="B17" s="99" t="s">
        <v>119</v>
      </c>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row>
    <row r="18" spans="2:42" ht="10" customHeight="1" thickBot="1">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row>
    <row r="19" spans="2:42" ht="15" customHeight="1">
      <c r="B19" s="245" t="s">
        <v>93</v>
      </c>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7"/>
    </row>
    <row r="20" spans="2:42" ht="10" customHeight="1">
      <c r="B20" s="227"/>
      <c r="C20" s="228"/>
      <c r="D20" s="228"/>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9"/>
      <c r="AJ20" s="226" t="s">
        <v>86</v>
      </c>
      <c r="AK20" s="226"/>
      <c r="AL20" s="196" t="s">
        <v>261</v>
      </c>
      <c r="AM20" s="196"/>
      <c r="AN20" s="196" t="s">
        <v>88</v>
      </c>
      <c r="AO20" s="196"/>
      <c r="AP20" s="92" t="s">
        <v>118</v>
      </c>
    </row>
    <row r="21" spans="2:42" ht="16.5" customHeight="1" thickBot="1">
      <c r="B21" s="222" t="s">
        <v>90</v>
      </c>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4"/>
      <c r="AJ21" s="93"/>
      <c r="AK21" s="94" t="s">
        <v>85</v>
      </c>
      <c r="AL21" s="182">
        <f>Z42</f>
        <v>0</v>
      </c>
      <c r="AM21" s="95" t="s">
        <v>87</v>
      </c>
      <c r="AN21" s="96" t="str">
        <f>IFERROR(AL21/AJ21*100,"")</f>
        <v/>
      </c>
      <c r="AO21" s="97" t="s">
        <v>44</v>
      </c>
      <c r="AP21" s="98"/>
    </row>
    <row r="22" spans="2:42" ht="13.5" customHeight="1">
      <c r="B22" s="219" t="s">
        <v>262</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row>
    <row r="23" spans="2:42" ht="13.5" customHeight="1">
      <c r="B23" s="99" t="s">
        <v>263</v>
      </c>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row>
    <row r="24" spans="2:42" ht="13.5" customHeight="1">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row>
    <row r="25" spans="2:42" ht="14" customHeight="1">
      <c r="B25" s="174" t="s">
        <v>251</v>
      </c>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row>
    <row r="26" spans="2:42" ht="14" customHeight="1">
      <c r="B26" s="38"/>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row>
    <row r="27" spans="2:42" ht="19" customHeight="1">
      <c r="B27" s="230" t="s">
        <v>124</v>
      </c>
      <c r="C27" s="230"/>
      <c r="D27" s="230"/>
      <c r="E27" s="230"/>
      <c r="F27" s="230"/>
      <c r="G27" s="230"/>
      <c r="H27" s="230"/>
      <c r="I27" s="230"/>
      <c r="J27" s="230" t="s">
        <v>125</v>
      </c>
      <c r="K27" s="230"/>
      <c r="L27" s="190" t="s">
        <v>253</v>
      </c>
      <c r="M27" s="190"/>
      <c r="N27" s="190"/>
      <c r="O27" s="190"/>
      <c r="P27" s="190"/>
      <c r="Q27" s="190"/>
      <c r="R27" s="190"/>
      <c r="S27" s="190" t="s">
        <v>258</v>
      </c>
      <c r="T27" s="190"/>
      <c r="U27" s="190"/>
      <c r="V27" s="190"/>
      <c r="W27" s="190"/>
      <c r="X27" s="190"/>
      <c r="Y27" s="190"/>
      <c r="Z27" s="197" t="s">
        <v>126</v>
      </c>
      <c r="AA27" s="197"/>
      <c r="AB27" s="197"/>
      <c r="AC27" s="197"/>
      <c r="AD27" s="197"/>
      <c r="AE27" s="197"/>
      <c r="AF27" s="197"/>
      <c r="AG27" s="257" t="s">
        <v>254</v>
      </c>
      <c r="AH27" s="258"/>
      <c r="AI27" s="258"/>
      <c r="AJ27" s="259"/>
      <c r="AK27" s="255" t="s">
        <v>250</v>
      </c>
      <c r="AL27" s="255"/>
      <c r="AM27" s="255"/>
      <c r="AN27" s="255"/>
    </row>
    <row r="28" spans="2:42" ht="24" customHeight="1">
      <c r="B28" s="230"/>
      <c r="C28" s="230"/>
      <c r="D28" s="230"/>
      <c r="E28" s="230"/>
      <c r="F28" s="230"/>
      <c r="G28" s="230"/>
      <c r="H28" s="230"/>
      <c r="I28" s="230"/>
      <c r="J28" s="230"/>
      <c r="K28" s="230"/>
      <c r="L28" s="190"/>
      <c r="M28" s="190"/>
      <c r="N28" s="190"/>
      <c r="O28" s="190"/>
      <c r="P28" s="190"/>
      <c r="Q28" s="190"/>
      <c r="R28" s="190"/>
      <c r="S28" s="190"/>
      <c r="T28" s="190"/>
      <c r="U28" s="190"/>
      <c r="V28" s="190"/>
      <c r="W28" s="190"/>
      <c r="X28" s="190"/>
      <c r="Y28" s="190"/>
      <c r="Z28" s="197"/>
      <c r="AA28" s="197"/>
      <c r="AB28" s="197"/>
      <c r="AC28" s="197"/>
      <c r="AD28" s="197"/>
      <c r="AE28" s="197"/>
      <c r="AF28" s="197"/>
      <c r="AG28" s="260"/>
      <c r="AH28" s="261"/>
      <c r="AI28" s="261"/>
      <c r="AJ28" s="262"/>
      <c r="AK28" s="255"/>
      <c r="AL28" s="255"/>
      <c r="AM28" s="255"/>
      <c r="AN28" s="255"/>
    </row>
    <row r="29" spans="2:42" ht="15.5" customHeight="1">
      <c r="B29" s="277" t="s">
        <v>252</v>
      </c>
      <c r="C29" s="278"/>
      <c r="D29" s="278"/>
      <c r="E29" s="278"/>
      <c r="F29" s="278"/>
      <c r="G29" s="278"/>
      <c r="H29" s="278"/>
      <c r="I29" s="279"/>
      <c r="J29" s="199"/>
      <c r="K29" s="199"/>
      <c r="L29" s="280">
        <f>$AJ14</f>
        <v>0</v>
      </c>
      <c r="M29" s="280"/>
      <c r="N29" s="280"/>
      <c r="O29" s="280"/>
      <c r="P29" s="280"/>
      <c r="Q29" s="280"/>
      <c r="R29" s="280"/>
      <c r="S29" s="201"/>
      <c r="T29" s="201"/>
      <c r="U29" s="201"/>
      <c r="V29" s="201"/>
      <c r="W29" s="201"/>
      <c r="X29" s="201"/>
      <c r="Y29" s="201"/>
      <c r="Z29" s="201">
        <f>再エネ!$J72</f>
        <v>0</v>
      </c>
      <c r="AA29" s="201"/>
      <c r="AB29" s="201"/>
      <c r="AC29" s="201"/>
      <c r="AD29" s="201"/>
      <c r="AE29" s="201"/>
      <c r="AF29" s="201"/>
      <c r="AG29" s="281"/>
      <c r="AH29" s="282"/>
      <c r="AI29" s="282"/>
      <c r="AJ29" s="283"/>
      <c r="AK29" s="256"/>
      <c r="AL29" s="256"/>
      <c r="AM29" s="256"/>
      <c r="AN29" s="256"/>
    </row>
    <row r="30" spans="2:42" ht="13.5" customHeight="1">
      <c r="B30" s="198" t="s">
        <v>127</v>
      </c>
      <c r="C30" s="198"/>
      <c r="D30" s="198"/>
      <c r="E30" s="198"/>
      <c r="F30" s="198"/>
      <c r="G30" s="198"/>
      <c r="H30" s="198"/>
      <c r="I30" s="198"/>
      <c r="J30" s="199"/>
      <c r="K30" s="199"/>
      <c r="L30" s="200"/>
      <c r="M30" s="200"/>
      <c r="N30" s="200"/>
      <c r="O30" s="200"/>
      <c r="P30" s="200"/>
      <c r="Q30" s="200"/>
      <c r="R30" s="200"/>
      <c r="S30" s="201" t="str">
        <f>IFERROR($AL$11*$L30/$L$42,"")</f>
        <v/>
      </c>
      <c r="T30" s="201"/>
      <c r="U30" s="201"/>
      <c r="V30" s="201"/>
      <c r="W30" s="201"/>
      <c r="X30" s="201"/>
      <c r="Y30" s="201"/>
      <c r="Z30" s="201">
        <f>換気!$K$80</f>
        <v>0</v>
      </c>
      <c r="AA30" s="201"/>
      <c r="AB30" s="201"/>
      <c r="AC30" s="201"/>
      <c r="AD30" s="201"/>
      <c r="AE30" s="201"/>
      <c r="AF30" s="201"/>
      <c r="AG30" s="203"/>
      <c r="AH30" s="204"/>
      <c r="AI30" s="204"/>
      <c r="AJ30" s="205"/>
      <c r="AK30" s="256" t="e">
        <f>L30/($AJ$11+$AJ$12)</f>
        <v>#DIV/0!</v>
      </c>
      <c r="AL30" s="256"/>
      <c r="AM30" s="256"/>
      <c r="AN30" s="256"/>
    </row>
    <row r="31" spans="2:42" ht="13.5" customHeight="1">
      <c r="B31" s="198" t="s">
        <v>128</v>
      </c>
      <c r="C31" s="198"/>
      <c r="D31" s="198"/>
      <c r="E31" s="198"/>
      <c r="F31" s="198"/>
      <c r="G31" s="198"/>
      <c r="H31" s="198"/>
      <c r="I31" s="198"/>
      <c r="J31" s="199"/>
      <c r="K31" s="199"/>
      <c r="L31" s="200"/>
      <c r="M31" s="200"/>
      <c r="N31" s="200"/>
      <c r="O31" s="200"/>
      <c r="P31" s="200"/>
      <c r="Q31" s="200"/>
      <c r="R31" s="200"/>
      <c r="S31" s="201" t="str">
        <f>IFERROR($AL$11*$L31/$L$42,"")</f>
        <v/>
      </c>
      <c r="T31" s="201"/>
      <c r="U31" s="201"/>
      <c r="V31" s="201"/>
      <c r="W31" s="201"/>
      <c r="X31" s="201"/>
      <c r="Y31" s="201"/>
      <c r="Z31" s="201">
        <f>空調!$K$80</f>
        <v>0</v>
      </c>
      <c r="AA31" s="201"/>
      <c r="AB31" s="201"/>
      <c r="AC31" s="201"/>
      <c r="AD31" s="201"/>
      <c r="AE31" s="201"/>
      <c r="AF31" s="201"/>
      <c r="AG31" s="203"/>
      <c r="AH31" s="204"/>
      <c r="AI31" s="204"/>
      <c r="AJ31" s="205"/>
      <c r="AK31" s="256" t="e">
        <f>L31/($AJ$11+$AJ$12)</f>
        <v>#DIV/0!</v>
      </c>
      <c r="AL31" s="256"/>
      <c r="AM31" s="256"/>
      <c r="AN31" s="256"/>
    </row>
    <row r="32" spans="2:42" ht="13.5" customHeight="1">
      <c r="B32" s="198" t="s">
        <v>257</v>
      </c>
      <c r="C32" s="198"/>
      <c r="D32" s="198"/>
      <c r="E32" s="198"/>
      <c r="F32" s="198"/>
      <c r="G32" s="198"/>
      <c r="H32" s="198"/>
      <c r="I32" s="198"/>
      <c r="J32" s="199"/>
      <c r="K32" s="199"/>
      <c r="L32" s="253"/>
      <c r="M32" s="253"/>
      <c r="N32" s="253"/>
      <c r="O32" s="253"/>
      <c r="P32" s="253"/>
      <c r="Q32" s="253"/>
      <c r="R32" s="253"/>
      <c r="S32" s="201" t="str">
        <f>IFERROR($AL$11*$L32/$L$42,"")</f>
        <v/>
      </c>
      <c r="T32" s="201"/>
      <c r="U32" s="201"/>
      <c r="V32" s="201"/>
      <c r="W32" s="201"/>
      <c r="X32" s="201"/>
      <c r="Y32" s="201"/>
      <c r="Z32" s="201">
        <f>給湯!$K$80</f>
        <v>0</v>
      </c>
      <c r="AA32" s="201"/>
      <c r="AB32" s="201"/>
      <c r="AC32" s="201"/>
      <c r="AD32" s="201"/>
      <c r="AE32" s="201"/>
      <c r="AF32" s="201"/>
      <c r="AG32" s="203"/>
      <c r="AH32" s="204"/>
      <c r="AI32" s="204"/>
      <c r="AJ32" s="205"/>
      <c r="AK32" s="256" t="e">
        <f t="shared" ref="AK32:AK41" si="1">L32/($AJ$11+$AJ$12)</f>
        <v>#DIV/0!</v>
      </c>
      <c r="AL32" s="256"/>
      <c r="AM32" s="256"/>
      <c r="AN32" s="256"/>
    </row>
    <row r="33" spans="2:52" ht="13.5" customHeight="1">
      <c r="B33" s="198"/>
      <c r="C33" s="198"/>
      <c r="D33" s="198"/>
      <c r="E33" s="198"/>
      <c r="F33" s="198"/>
      <c r="G33" s="198"/>
      <c r="H33" s="198"/>
      <c r="I33" s="198"/>
      <c r="J33" s="198"/>
      <c r="K33" s="198"/>
      <c r="L33" s="202"/>
      <c r="M33" s="202"/>
      <c r="N33" s="202"/>
      <c r="O33" s="202"/>
      <c r="P33" s="202"/>
      <c r="Q33" s="202"/>
      <c r="R33" s="202"/>
      <c r="S33" s="201" t="str">
        <f>IFERROR($AL$11*$L33/$L$42,"")</f>
        <v/>
      </c>
      <c r="T33" s="201"/>
      <c r="U33" s="201"/>
      <c r="V33" s="201"/>
      <c r="W33" s="201"/>
      <c r="X33" s="201"/>
      <c r="Y33" s="201"/>
      <c r="Z33" s="203"/>
      <c r="AA33" s="204"/>
      <c r="AB33" s="204"/>
      <c r="AC33" s="204"/>
      <c r="AD33" s="204"/>
      <c r="AE33" s="204"/>
      <c r="AF33" s="205"/>
      <c r="AG33" s="203"/>
      <c r="AH33" s="204"/>
      <c r="AI33" s="204"/>
      <c r="AJ33" s="205"/>
      <c r="AK33" s="256" t="e">
        <f t="shared" si="1"/>
        <v>#DIV/0!</v>
      </c>
      <c r="AL33" s="256"/>
      <c r="AM33" s="256"/>
      <c r="AN33" s="256"/>
    </row>
    <row r="34" spans="2:52" ht="13.5" customHeight="1">
      <c r="B34" s="198"/>
      <c r="C34" s="198"/>
      <c r="D34" s="198"/>
      <c r="E34" s="198"/>
      <c r="F34" s="198"/>
      <c r="G34" s="198"/>
      <c r="H34" s="198"/>
      <c r="I34" s="198"/>
      <c r="J34" s="198"/>
      <c r="K34" s="198"/>
      <c r="L34" s="202"/>
      <c r="M34" s="202"/>
      <c r="N34" s="202"/>
      <c r="O34" s="202"/>
      <c r="P34" s="202"/>
      <c r="Q34" s="202"/>
      <c r="R34" s="202"/>
      <c r="S34" s="201" t="str">
        <f t="shared" ref="S34:S41" si="2">IFERROR($AL$11*$L34/$L$42,"")</f>
        <v/>
      </c>
      <c r="T34" s="201"/>
      <c r="U34" s="201"/>
      <c r="V34" s="201"/>
      <c r="W34" s="201"/>
      <c r="X34" s="201"/>
      <c r="Y34" s="201"/>
      <c r="Z34" s="202"/>
      <c r="AA34" s="202"/>
      <c r="AB34" s="202"/>
      <c r="AC34" s="202"/>
      <c r="AD34" s="202"/>
      <c r="AE34" s="202"/>
      <c r="AF34" s="202"/>
      <c r="AG34" s="203"/>
      <c r="AH34" s="204"/>
      <c r="AI34" s="204"/>
      <c r="AJ34" s="205"/>
      <c r="AK34" s="256" t="e">
        <f t="shared" si="1"/>
        <v>#DIV/0!</v>
      </c>
      <c r="AL34" s="256"/>
      <c r="AM34" s="256"/>
      <c r="AN34" s="256"/>
    </row>
    <row r="35" spans="2:52" ht="13.5" customHeight="1">
      <c r="B35" s="198"/>
      <c r="C35" s="198"/>
      <c r="D35" s="198"/>
      <c r="E35" s="198"/>
      <c r="F35" s="198"/>
      <c r="G35" s="198"/>
      <c r="H35" s="198"/>
      <c r="I35" s="198"/>
      <c r="J35" s="198"/>
      <c r="K35" s="198"/>
      <c r="L35" s="202"/>
      <c r="M35" s="202"/>
      <c r="N35" s="202"/>
      <c r="O35" s="202"/>
      <c r="P35" s="202"/>
      <c r="Q35" s="202"/>
      <c r="R35" s="202"/>
      <c r="S35" s="201" t="str">
        <f t="shared" si="2"/>
        <v/>
      </c>
      <c r="T35" s="201"/>
      <c r="U35" s="201"/>
      <c r="V35" s="201"/>
      <c r="W35" s="201"/>
      <c r="X35" s="201"/>
      <c r="Y35" s="201"/>
      <c r="Z35" s="202"/>
      <c r="AA35" s="202"/>
      <c r="AB35" s="202"/>
      <c r="AC35" s="202"/>
      <c r="AD35" s="202"/>
      <c r="AE35" s="202"/>
      <c r="AF35" s="202"/>
      <c r="AG35" s="203"/>
      <c r="AH35" s="204"/>
      <c r="AI35" s="204"/>
      <c r="AJ35" s="205"/>
      <c r="AK35" s="256" t="e">
        <f t="shared" si="1"/>
        <v>#DIV/0!</v>
      </c>
      <c r="AL35" s="256"/>
      <c r="AM35" s="256"/>
      <c r="AN35" s="256"/>
    </row>
    <row r="36" spans="2:52" ht="9.65" customHeight="1">
      <c r="B36" s="198"/>
      <c r="C36" s="198"/>
      <c r="D36" s="198"/>
      <c r="E36" s="198"/>
      <c r="F36" s="198"/>
      <c r="G36" s="198"/>
      <c r="H36" s="198"/>
      <c r="I36" s="198"/>
      <c r="J36" s="198"/>
      <c r="K36" s="198"/>
      <c r="L36" s="202"/>
      <c r="M36" s="202"/>
      <c r="N36" s="202"/>
      <c r="O36" s="202"/>
      <c r="P36" s="202"/>
      <c r="Q36" s="202"/>
      <c r="R36" s="202"/>
      <c r="S36" s="201" t="str">
        <f t="shared" si="2"/>
        <v/>
      </c>
      <c r="T36" s="201"/>
      <c r="U36" s="201"/>
      <c r="V36" s="201"/>
      <c r="W36" s="201"/>
      <c r="X36" s="201"/>
      <c r="Y36" s="201"/>
      <c r="Z36" s="202"/>
      <c r="AA36" s="202"/>
      <c r="AB36" s="202"/>
      <c r="AC36" s="202"/>
      <c r="AD36" s="202"/>
      <c r="AE36" s="202"/>
      <c r="AF36" s="202"/>
      <c r="AG36" s="203"/>
      <c r="AH36" s="204"/>
      <c r="AI36" s="204"/>
      <c r="AJ36" s="205"/>
      <c r="AK36" s="256" t="e">
        <f t="shared" si="1"/>
        <v>#DIV/0!</v>
      </c>
      <c r="AL36" s="256"/>
      <c r="AM36" s="256"/>
      <c r="AN36" s="256"/>
    </row>
    <row r="37" spans="2:52" ht="13.5" customHeight="1">
      <c r="B37" s="198"/>
      <c r="C37" s="198"/>
      <c r="D37" s="198"/>
      <c r="E37" s="198"/>
      <c r="F37" s="198"/>
      <c r="G37" s="198"/>
      <c r="H37" s="198"/>
      <c r="I37" s="198"/>
      <c r="J37" s="198"/>
      <c r="K37" s="198"/>
      <c r="L37" s="202"/>
      <c r="M37" s="202"/>
      <c r="N37" s="202"/>
      <c r="O37" s="202"/>
      <c r="P37" s="202"/>
      <c r="Q37" s="202"/>
      <c r="R37" s="202"/>
      <c r="S37" s="201" t="str">
        <f t="shared" si="2"/>
        <v/>
      </c>
      <c r="T37" s="201"/>
      <c r="U37" s="201"/>
      <c r="V37" s="201"/>
      <c r="W37" s="201"/>
      <c r="X37" s="201"/>
      <c r="Y37" s="201"/>
      <c r="Z37" s="202"/>
      <c r="AA37" s="202"/>
      <c r="AB37" s="202"/>
      <c r="AC37" s="202"/>
      <c r="AD37" s="202"/>
      <c r="AE37" s="202"/>
      <c r="AF37" s="202"/>
      <c r="AG37" s="203"/>
      <c r="AH37" s="204"/>
      <c r="AI37" s="204"/>
      <c r="AJ37" s="205"/>
      <c r="AK37" s="256" t="e">
        <f t="shared" si="1"/>
        <v>#DIV/0!</v>
      </c>
      <c r="AL37" s="256"/>
      <c r="AM37" s="256"/>
      <c r="AN37" s="256"/>
    </row>
    <row r="38" spans="2:52" ht="13.5" customHeight="1">
      <c r="B38" s="198"/>
      <c r="C38" s="198"/>
      <c r="D38" s="198"/>
      <c r="E38" s="198"/>
      <c r="F38" s="198"/>
      <c r="G38" s="198"/>
      <c r="H38" s="198"/>
      <c r="I38" s="198"/>
      <c r="J38" s="198"/>
      <c r="K38" s="198"/>
      <c r="L38" s="202"/>
      <c r="M38" s="202"/>
      <c r="N38" s="202"/>
      <c r="O38" s="202"/>
      <c r="P38" s="202"/>
      <c r="Q38" s="202"/>
      <c r="R38" s="202"/>
      <c r="S38" s="201" t="str">
        <f t="shared" si="2"/>
        <v/>
      </c>
      <c r="T38" s="201"/>
      <c r="U38" s="201"/>
      <c r="V38" s="201"/>
      <c r="W38" s="201"/>
      <c r="X38" s="201"/>
      <c r="Y38" s="201"/>
      <c r="Z38" s="202"/>
      <c r="AA38" s="202"/>
      <c r="AB38" s="202"/>
      <c r="AC38" s="202"/>
      <c r="AD38" s="202"/>
      <c r="AE38" s="202"/>
      <c r="AF38" s="202"/>
      <c r="AG38" s="203"/>
      <c r="AH38" s="204"/>
      <c r="AI38" s="204"/>
      <c r="AJ38" s="205"/>
      <c r="AK38" s="256" t="e">
        <f t="shared" si="1"/>
        <v>#DIV/0!</v>
      </c>
      <c r="AL38" s="256"/>
      <c r="AM38" s="256"/>
      <c r="AN38" s="256"/>
    </row>
    <row r="39" spans="2:52" ht="13.5" customHeight="1">
      <c r="B39" s="198"/>
      <c r="C39" s="198"/>
      <c r="D39" s="198"/>
      <c r="E39" s="198"/>
      <c r="F39" s="198"/>
      <c r="G39" s="198"/>
      <c r="H39" s="198"/>
      <c r="I39" s="198"/>
      <c r="J39" s="198"/>
      <c r="K39" s="198"/>
      <c r="L39" s="202"/>
      <c r="M39" s="202"/>
      <c r="N39" s="202"/>
      <c r="O39" s="202"/>
      <c r="P39" s="202"/>
      <c r="Q39" s="202"/>
      <c r="R39" s="202"/>
      <c r="S39" s="201" t="str">
        <f t="shared" si="2"/>
        <v/>
      </c>
      <c r="T39" s="201"/>
      <c r="U39" s="201"/>
      <c r="V39" s="201"/>
      <c r="W39" s="201"/>
      <c r="X39" s="201"/>
      <c r="Y39" s="201"/>
      <c r="Z39" s="202"/>
      <c r="AA39" s="202"/>
      <c r="AB39" s="202"/>
      <c r="AC39" s="202"/>
      <c r="AD39" s="202"/>
      <c r="AE39" s="202"/>
      <c r="AF39" s="202"/>
      <c r="AG39" s="203"/>
      <c r="AH39" s="204"/>
      <c r="AI39" s="204"/>
      <c r="AJ39" s="205"/>
      <c r="AK39" s="256" t="e">
        <f t="shared" si="1"/>
        <v>#DIV/0!</v>
      </c>
      <c r="AL39" s="256"/>
      <c r="AM39" s="256"/>
      <c r="AN39" s="256"/>
    </row>
    <row r="40" spans="2:52" ht="13.5" customHeight="1">
      <c r="B40" s="198"/>
      <c r="C40" s="198"/>
      <c r="D40" s="198"/>
      <c r="E40" s="198"/>
      <c r="F40" s="198"/>
      <c r="G40" s="198"/>
      <c r="H40" s="198"/>
      <c r="I40" s="198"/>
      <c r="J40" s="198"/>
      <c r="K40" s="198"/>
      <c r="L40" s="202"/>
      <c r="M40" s="202"/>
      <c r="N40" s="202"/>
      <c r="O40" s="202"/>
      <c r="P40" s="202"/>
      <c r="Q40" s="202"/>
      <c r="R40" s="202"/>
      <c r="S40" s="201" t="str">
        <f t="shared" si="2"/>
        <v/>
      </c>
      <c r="T40" s="201"/>
      <c r="U40" s="201"/>
      <c r="V40" s="201"/>
      <c r="W40" s="201"/>
      <c r="X40" s="201"/>
      <c r="Y40" s="201"/>
      <c r="Z40" s="202"/>
      <c r="AA40" s="202"/>
      <c r="AB40" s="202"/>
      <c r="AC40" s="202"/>
      <c r="AD40" s="202"/>
      <c r="AE40" s="202"/>
      <c r="AF40" s="202"/>
      <c r="AG40" s="203"/>
      <c r="AH40" s="204"/>
      <c r="AI40" s="204"/>
      <c r="AJ40" s="205"/>
      <c r="AK40" s="256" t="e">
        <f t="shared" si="1"/>
        <v>#DIV/0!</v>
      </c>
      <c r="AL40" s="256"/>
      <c r="AM40" s="256"/>
      <c r="AN40" s="256"/>
    </row>
    <row r="41" spans="2:52" ht="13.5" customHeight="1">
      <c r="B41" s="198"/>
      <c r="C41" s="198"/>
      <c r="D41" s="198"/>
      <c r="E41" s="198"/>
      <c r="F41" s="198"/>
      <c r="G41" s="198"/>
      <c r="H41" s="198"/>
      <c r="I41" s="198"/>
      <c r="J41" s="198"/>
      <c r="K41" s="198"/>
      <c r="L41" s="202"/>
      <c r="M41" s="202"/>
      <c r="N41" s="202"/>
      <c r="O41" s="202"/>
      <c r="P41" s="202"/>
      <c r="Q41" s="202"/>
      <c r="R41" s="202"/>
      <c r="S41" s="201" t="str">
        <f t="shared" si="2"/>
        <v/>
      </c>
      <c r="T41" s="201"/>
      <c r="U41" s="201"/>
      <c r="V41" s="201"/>
      <c r="W41" s="201"/>
      <c r="X41" s="201"/>
      <c r="Y41" s="201"/>
      <c r="Z41" s="202"/>
      <c r="AA41" s="202"/>
      <c r="AB41" s="202"/>
      <c r="AC41" s="202"/>
      <c r="AD41" s="202"/>
      <c r="AE41" s="202"/>
      <c r="AF41" s="202"/>
      <c r="AG41" s="203"/>
      <c r="AH41" s="204"/>
      <c r="AI41" s="204"/>
      <c r="AJ41" s="205"/>
      <c r="AK41" s="256" t="e">
        <f t="shared" si="1"/>
        <v>#DIV/0!</v>
      </c>
      <c r="AL41" s="256"/>
      <c r="AM41" s="256"/>
      <c r="AN41" s="256"/>
    </row>
    <row r="42" spans="2:52" ht="13.5" customHeight="1">
      <c r="B42" s="284" t="s">
        <v>43</v>
      </c>
      <c r="C42" s="285"/>
      <c r="D42" s="285"/>
      <c r="E42" s="285"/>
      <c r="F42" s="285"/>
      <c r="G42" s="285"/>
      <c r="H42" s="285"/>
      <c r="I42" s="285"/>
      <c r="J42" s="285"/>
      <c r="K42" s="286"/>
      <c r="L42" s="254">
        <f>SUM(L30:R41)</f>
        <v>0</v>
      </c>
      <c r="M42" s="254"/>
      <c r="N42" s="254"/>
      <c r="O42" s="254"/>
      <c r="P42" s="254"/>
      <c r="Q42" s="254"/>
      <c r="R42" s="254"/>
      <c r="S42" s="271"/>
      <c r="T42" s="272"/>
      <c r="U42" s="272"/>
      <c r="V42" s="272"/>
      <c r="W42" s="272"/>
      <c r="X42" s="272"/>
      <c r="Y42" s="273"/>
      <c r="Z42" s="254">
        <f>SUM(Z29:AF41)</f>
        <v>0</v>
      </c>
      <c r="AA42" s="254"/>
      <c r="AB42" s="254"/>
      <c r="AC42" s="254"/>
      <c r="AD42" s="254"/>
      <c r="AE42" s="254"/>
      <c r="AF42" s="254"/>
      <c r="AG42" s="203"/>
      <c r="AH42" s="204"/>
      <c r="AI42" s="204"/>
      <c r="AJ42" s="205"/>
      <c r="AK42" s="263">
        <f>'別紙１ 年間実績等'!A19</f>
        <v>0</v>
      </c>
      <c r="AL42" s="263"/>
      <c r="AM42" s="263"/>
      <c r="AN42" s="263"/>
    </row>
    <row r="43" spans="2:52" ht="13.5" customHeight="1">
      <c r="B43" s="287"/>
      <c r="C43" s="288"/>
      <c r="D43" s="288"/>
      <c r="E43" s="288"/>
      <c r="F43" s="288"/>
      <c r="G43" s="288"/>
      <c r="H43" s="288"/>
      <c r="I43" s="288"/>
      <c r="J43" s="288"/>
      <c r="K43" s="289"/>
      <c r="L43" s="254"/>
      <c r="M43" s="254"/>
      <c r="N43" s="254"/>
      <c r="O43" s="254"/>
      <c r="P43" s="254"/>
      <c r="Q43" s="254"/>
      <c r="R43" s="254"/>
      <c r="S43" s="274"/>
      <c r="T43" s="275"/>
      <c r="U43" s="275"/>
      <c r="V43" s="275"/>
      <c r="W43" s="275"/>
      <c r="X43" s="275"/>
      <c r="Y43" s="276"/>
      <c r="Z43" s="254"/>
      <c r="AA43" s="254"/>
      <c r="AB43" s="254"/>
      <c r="AC43" s="254"/>
      <c r="AD43" s="254"/>
      <c r="AE43" s="254"/>
      <c r="AF43" s="254"/>
      <c r="AG43" s="203"/>
      <c r="AH43" s="204"/>
      <c r="AI43" s="204"/>
      <c r="AJ43" s="205"/>
      <c r="AK43" s="263">
        <f>'別紙１ 年間実績等'!A20</f>
        <v>0</v>
      </c>
      <c r="AL43" s="263"/>
      <c r="AM43" s="263"/>
      <c r="AN43" s="263"/>
    </row>
    <row r="44" spans="2:52" ht="13.5" customHeight="1">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row>
    <row r="46" spans="2:52" ht="9.65" customHeight="1">
      <c r="B46" s="208" t="s">
        <v>255</v>
      </c>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row>
    <row r="47" spans="2:52" ht="9.65" customHeight="1">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row>
    <row r="48" spans="2:52" ht="9.65" customHeight="1">
      <c r="B48" s="220" t="s">
        <v>91</v>
      </c>
      <c r="C48" s="220"/>
      <c r="D48" s="220"/>
      <c r="E48" s="220"/>
      <c r="F48" s="220"/>
      <c r="G48" s="220"/>
      <c r="H48" s="220"/>
      <c r="I48" s="220"/>
      <c r="J48" s="220"/>
      <c r="K48" s="220"/>
      <c r="L48" s="220"/>
      <c r="M48" s="220"/>
      <c r="N48" s="220"/>
      <c r="O48" s="220"/>
      <c r="P48" s="220"/>
      <c r="Q48" s="220"/>
      <c r="R48" s="220"/>
      <c r="S48" s="220"/>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row>
    <row r="49" spans="2:52" ht="9.65" customHeight="1">
      <c r="B49" s="100" t="s">
        <v>96</v>
      </c>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row>
    <row r="50" spans="2:52" ht="9.65" customHeight="1">
      <c r="B50" s="100" t="s">
        <v>121</v>
      </c>
      <c r="C50" s="51"/>
      <c r="E50" s="51"/>
      <c r="F50" s="52"/>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2"/>
      <c r="AK50" s="52"/>
      <c r="AL50" s="52"/>
      <c r="AM50" s="52"/>
      <c r="AN50" s="52"/>
      <c r="AO50" s="52"/>
      <c r="AP50" s="52"/>
      <c r="AQ50" s="52"/>
      <c r="AR50" s="52"/>
      <c r="AS50" s="52"/>
      <c r="AT50" s="52"/>
      <c r="AU50" s="52"/>
      <c r="AV50" s="52"/>
      <c r="AW50" s="52"/>
      <c r="AX50" s="52"/>
      <c r="AY50" s="52"/>
      <c r="AZ50" s="52"/>
    </row>
    <row r="51" spans="2:52" ht="9.65" customHeight="1" thickBot="1">
      <c r="B51" s="51"/>
      <c r="C51" s="51"/>
      <c r="D51" s="51"/>
      <c r="E51" s="51"/>
      <c r="F51" s="51"/>
      <c r="G51" s="51"/>
      <c r="H51" s="51"/>
      <c r="I51" s="51"/>
      <c r="J51" s="51"/>
      <c r="K51" s="53"/>
      <c r="L51" s="51"/>
      <c r="M51" s="221" t="s">
        <v>94</v>
      </c>
      <c r="N51" s="221"/>
      <c r="O51" s="221"/>
      <c r="P51" s="221"/>
      <c r="Q51" s="51"/>
      <c r="R51" s="54"/>
      <c r="S51" s="51"/>
      <c r="T51" s="51"/>
      <c r="U51" s="51"/>
      <c r="V51" s="51"/>
      <c r="W51" s="51"/>
      <c r="X51" s="51"/>
      <c r="Y51" s="51"/>
      <c r="Z51" s="51"/>
      <c r="AA51" s="51"/>
      <c r="AB51" s="51"/>
      <c r="AC51" s="51"/>
      <c r="AD51" s="51"/>
      <c r="AE51" s="51"/>
      <c r="AF51" s="51"/>
      <c r="AG51" s="51"/>
      <c r="AH51" s="51"/>
      <c r="AI51" s="51"/>
      <c r="AJ51" s="52"/>
      <c r="AK51" s="52"/>
      <c r="AL51" s="52"/>
      <c r="AM51" s="52"/>
      <c r="AN51" s="52"/>
      <c r="AO51" s="52"/>
      <c r="AP51" s="52"/>
      <c r="AQ51" s="52"/>
      <c r="AR51" s="52"/>
      <c r="AS51" s="52"/>
      <c r="AT51" s="52"/>
      <c r="AU51" s="52"/>
      <c r="AV51" s="52"/>
      <c r="AW51" s="52"/>
      <c r="AX51" s="52"/>
      <c r="AY51" s="52"/>
      <c r="AZ51" s="52"/>
    </row>
    <row r="52" spans="2:52" ht="9.65" customHeight="1" thickBot="1">
      <c r="B52" s="191" t="s">
        <v>6</v>
      </c>
      <c r="C52" s="192"/>
      <c r="D52" s="192"/>
      <c r="E52" s="192"/>
      <c r="F52" s="193"/>
      <c r="G52" s="194"/>
      <c r="H52" s="194"/>
      <c r="I52" s="194"/>
      <c r="J52" s="194"/>
      <c r="K52" s="194"/>
      <c r="L52" s="194"/>
      <c r="M52" s="194"/>
      <c r="N52" s="194"/>
      <c r="O52" s="194"/>
      <c r="P52" s="195"/>
      <c r="S52" s="1"/>
      <c r="T52" s="1"/>
      <c r="U52" s="1"/>
      <c r="V52" s="1"/>
      <c r="AL52" s="1"/>
      <c r="AM52" s="1"/>
      <c r="AN52" s="1"/>
      <c r="AO52" s="1"/>
      <c r="AP52" s="1"/>
      <c r="AQ52" s="1"/>
      <c r="AR52" s="1"/>
      <c r="AS52" s="1"/>
      <c r="AT52" s="1"/>
      <c r="AU52" s="1"/>
      <c r="AV52" s="1"/>
      <c r="AW52" s="1"/>
      <c r="AX52" s="1"/>
      <c r="AY52" s="1"/>
      <c r="AZ52" s="1"/>
    </row>
    <row r="53" spans="2:52" ht="9.65" customHeight="1" thickBot="1">
      <c r="B53" s="191" t="s">
        <v>7</v>
      </c>
      <c r="C53" s="192"/>
      <c r="D53" s="192"/>
      <c r="E53" s="192"/>
      <c r="F53" s="193"/>
      <c r="G53" s="194"/>
      <c r="H53" s="194"/>
      <c r="I53" s="194"/>
      <c r="J53" s="194"/>
      <c r="K53" s="194"/>
      <c r="L53" s="194"/>
      <c r="M53" s="194"/>
      <c r="N53" s="194"/>
      <c r="O53" s="194"/>
      <c r="P53" s="195"/>
      <c r="S53" s="1"/>
      <c r="T53" s="1"/>
      <c r="U53" s="1"/>
      <c r="V53" s="1"/>
      <c r="AL53" s="1"/>
      <c r="AM53" s="1"/>
      <c r="AN53" s="1"/>
      <c r="AO53" s="1"/>
      <c r="AP53" s="1"/>
      <c r="AQ53" s="1"/>
      <c r="AR53" s="1"/>
      <c r="AS53" s="1"/>
      <c r="AT53" s="1"/>
      <c r="AU53" s="1"/>
      <c r="AV53" s="1"/>
      <c r="AW53" s="1"/>
      <c r="AX53" s="1"/>
      <c r="AY53" s="1"/>
      <c r="AZ53" s="1"/>
    </row>
    <row r="54" spans="2:52" ht="9.65" customHeight="1" thickBot="1">
      <c r="B54" s="191" t="s">
        <v>8</v>
      </c>
      <c r="C54" s="192"/>
      <c r="D54" s="192"/>
      <c r="E54" s="192"/>
      <c r="F54" s="193"/>
      <c r="G54" s="194"/>
      <c r="H54" s="194"/>
      <c r="I54" s="194"/>
      <c r="J54" s="194"/>
      <c r="K54" s="194"/>
      <c r="L54" s="194"/>
      <c r="M54" s="194"/>
      <c r="N54" s="194"/>
      <c r="O54" s="194"/>
      <c r="P54" s="195"/>
      <c r="S54" s="1"/>
      <c r="T54" s="1"/>
      <c r="U54" s="1"/>
      <c r="V54" s="1"/>
      <c r="AL54" s="1"/>
      <c r="AM54" s="1"/>
      <c r="AN54" s="1"/>
      <c r="AO54" s="1"/>
      <c r="AP54" s="1"/>
      <c r="AQ54" s="1"/>
      <c r="AR54" s="1"/>
      <c r="AS54" s="1"/>
      <c r="AT54" s="1"/>
      <c r="AU54" s="1"/>
      <c r="AV54" s="1"/>
      <c r="AW54" s="1"/>
      <c r="AX54" s="1"/>
      <c r="AY54" s="1"/>
      <c r="AZ54" s="1"/>
    </row>
    <row r="55" spans="2:52" ht="9.65" customHeight="1" thickBot="1">
      <c r="B55" s="191" t="s">
        <v>9</v>
      </c>
      <c r="C55" s="192"/>
      <c r="D55" s="192"/>
      <c r="E55" s="192"/>
      <c r="F55" s="193"/>
      <c r="G55" s="194"/>
      <c r="H55" s="194"/>
      <c r="I55" s="194"/>
      <c r="J55" s="194"/>
      <c r="K55" s="194"/>
      <c r="L55" s="194"/>
      <c r="M55" s="194"/>
      <c r="N55" s="194"/>
      <c r="O55" s="194"/>
      <c r="P55" s="195"/>
      <c r="S55" s="1"/>
      <c r="T55" s="1"/>
      <c r="U55" s="1"/>
      <c r="V55" s="1"/>
      <c r="AL55" s="1"/>
      <c r="AM55" s="1"/>
      <c r="AN55" s="1"/>
      <c r="AO55" s="1"/>
      <c r="AP55" s="1"/>
      <c r="AQ55" s="1"/>
      <c r="AR55" s="1"/>
      <c r="AS55" s="1"/>
      <c r="AT55" s="1"/>
      <c r="AU55" s="1"/>
      <c r="AV55" s="1"/>
      <c r="AW55" s="1"/>
      <c r="AX55" s="1"/>
      <c r="AY55" s="1"/>
      <c r="AZ55" s="1"/>
    </row>
    <row r="56" spans="2:52" ht="9.65" customHeight="1" thickBot="1">
      <c r="B56" s="191" t="s">
        <v>10</v>
      </c>
      <c r="C56" s="192"/>
      <c r="D56" s="192"/>
      <c r="E56" s="192"/>
      <c r="F56" s="193"/>
      <c r="G56" s="194"/>
      <c r="H56" s="194"/>
      <c r="I56" s="194"/>
      <c r="J56" s="194"/>
      <c r="K56" s="194"/>
      <c r="L56" s="194"/>
      <c r="M56" s="194"/>
      <c r="N56" s="194"/>
      <c r="O56" s="194"/>
      <c r="P56" s="195"/>
      <c r="S56" s="1"/>
      <c r="T56" s="1"/>
      <c r="U56" s="1"/>
      <c r="V56" s="1"/>
      <c r="AL56" s="1"/>
      <c r="AM56" s="1"/>
      <c r="AN56" s="1"/>
      <c r="AO56" s="1"/>
      <c r="AP56" s="1"/>
      <c r="AQ56" s="1"/>
      <c r="AR56" s="1"/>
      <c r="AS56" s="1"/>
      <c r="AT56" s="1"/>
      <c r="AU56" s="1"/>
      <c r="AV56" s="1"/>
      <c r="AW56" s="1"/>
      <c r="AX56" s="1"/>
      <c r="AY56" s="1"/>
      <c r="AZ56" s="1"/>
    </row>
    <row r="57" spans="2:52" ht="9.65" customHeight="1" thickBot="1">
      <c r="B57" s="191" t="s">
        <v>11</v>
      </c>
      <c r="C57" s="192"/>
      <c r="D57" s="192"/>
      <c r="E57" s="192"/>
      <c r="F57" s="193"/>
      <c r="G57" s="194"/>
      <c r="H57" s="194"/>
      <c r="I57" s="194"/>
      <c r="J57" s="194"/>
      <c r="K57" s="194"/>
      <c r="L57" s="194"/>
      <c r="M57" s="194"/>
      <c r="N57" s="194"/>
      <c r="O57" s="194"/>
      <c r="P57" s="195"/>
      <c r="S57" s="1"/>
      <c r="T57" s="1"/>
      <c r="U57" s="1"/>
      <c r="V57" s="1"/>
      <c r="AL57" s="1"/>
      <c r="AM57" s="1"/>
      <c r="AN57" s="1"/>
      <c r="AO57" s="1"/>
      <c r="AP57" s="1"/>
      <c r="AQ57" s="1"/>
      <c r="AR57" s="1"/>
      <c r="AS57" s="1"/>
      <c r="AT57" s="1"/>
      <c r="AU57" s="1"/>
      <c r="AV57" s="1"/>
      <c r="AW57" s="1"/>
      <c r="AX57" s="1"/>
      <c r="AY57" s="1"/>
      <c r="AZ57" s="1"/>
    </row>
    <row r="58" spans="2:52" ht="9.65" customHeight="1" thickBot="1">
      <c r="B58" s="191" t="s">
        <v>12</v>
      </c>
      <c r="C58" s="192"/>
      <c r="D58" s="192"/>
      <c r="E58" s="192"/>
      <c r="F58" s="193"/>
      <c r="G58" s="194"/>
      <c r="H58" s="194"/>
      <c r="I58" s="194"/>
      <c r="J58" s="194"/>
      <c r="K58" s="194"/>
      <c r="L58" s="194"/>
      <c r="M58" s="194"/>
      <c r="N58" s="194"/>
      <c r="O58" s="194"/>
      <c r="P58" s="195"/>
      <c r="S58" s="1"/>
      <c r="T58" s="1"/>
      <c r="U58" s="1"/>
      <c r="V58" s="1"/>
      <c r="AL58" s="1"/>
      <c r="AM58" s="1"/>
      <c r="AN58" s="1"/>
      <c r="AO58" s="1"/>
      <c r="AP58" s="1"/>
      <c r="AQ58" s="1"/>
      <c r="AR58" s="1"/>
      <c r="AS58" s="1"/>
      <c r="AT58" s="1"/>
      <c r="AU58" s="1"/>
      <c r="AV58" s="1"/>
      <c r="AW58" s="1"/>
      <c r="AX58" s="1"/>
      <c r="AY58" s="1"/>
      <c r="AZ58" s="1"/>
    </row>
    <row r="59" spans="2:52" ht="9.65" customHeight="1" thickBot="1">
      <c r="B59" s="191" t="s">
        <v>13</v>
      </c>
      <c r="C59" s="192"/>
      <c r="D59" s="192"/>
      <c r="E59" s="192"/>
      <c r="F59" s="193"/>
      <c r="G59" s="194"/>
      <c r="H59" s="194"/>
      <c r="I59" s="194"/>
      <c r="J59" s="194"/>
      <c r="K59" s="194"/>
      <c r="L59" s="194"/>
      <c r="M59" s="194"/>
      <c r="N59" s="194"/>
      <c r="O59" s="194"/>
      <c r="P59" s="195"/>
      <c r="S59" s="1"/>
      <c r="T59" s="1"/>
      <c r="U59" s="1"/>
      <c r="V59" s="1"/>
      <c r="AL59" s="1"/>
      <c r="AM59" s="1"/>
      <c r="AN59" s="1"/>
      <c r="AO59" s="1"/>
      <c r="AP59" s="1"/>
      <c r="AQ59" s="1"/>
      <c r="AR59" s="1"/>
      <c r="AS59" s="1"/>
      <c r="AT59" s="1"/>
      <c r="AU59" s="1"/>
      <c r="AV59" s="1"/>
      <c r="AW59" s="1"/>
      <c r="AX59" s="1"/>
      <c r="AY59" s="1"/>
      <c r="AZ59" s="1"/>
    </row>
    <row r="60" spans="2:52" ht="9.65" customHeight="1" thickBot="1">
      <c r="B60" s="191" t="s">
        <v>14</v>
      </c>
      <c r="C60" s="192"/>
      <c r="D60" s="192"/>
      <c r="E60" s="192"/>
      <c r="F60" s="193"/>
      <c r="G60" s="194"/>
      <c r="H60" s="194"/>
      <c r="I60" s="194"/>
      <c r="J60" s="194"/>
      <c r="K60" s="194"/>
      <c r="L60" s="194"/>
      <c r="M60" s="194"/>
      <c r="N60" s="194"/>
      <c r="O60" s="194"/>
      <c r="P60" s="195"/>
      <c r="S60" s="1"/>
      <c r="T60" s="1"/>
      <c r="U60" s="1"/>
      <c r="V60" s="1"/>
      <c r="AL60" s="1"/>
      <c r="AM60" s="1"/>
      <c r="AN60" s="1"/>
      <c r="AO60" s="1"/>
      <c r="AP60" s="1"/>
      <c r="AQ60" s="1"/>
      <c r="AR60" s="1"/>
      <c r="AS60" s="1"/>
      <c r="AT60" s="1"/>
      <c r="AU60" s="1"/>
      <c r="AV60" s="1"/>
      <c r="AW60" s="1"/>
      <c r="AX60" s="1"/>
      <c r="AY60" s="1"/>
      <c r="AZ60" s="1"/>
    </row>
    <row r="61" spans="2:52" ht="9.65" customHeight="1" thickBot="1">
      <c r="B61" s="191" t="s">
        <v>15</v>
      </c>
      <c r="C61" s="192"/>
      <c r="D61" s="192"/>
      <c r="E61" s="192"/>
      <c r="F61" s="193"/>
      <c r="G61" s="194"/>
      <c r="H61" s="194"/>
      <c r="I61" s="194"/>
      <c r="J61" s="194"/>
      <c r="K61" s="194"/>
      <c r="L61" s="194"/>
      <c r="M61" s="194"/>
      <c r="N61" s="194"/>
      <c r="O61" s="194"/>
      <c r="P61" s="195"/>
      <c r="S61" s="1"/>
      <c r="T61" s="1"/>
      <c r="U61" s="1"/>
      <c r="V61" s="1"/>
      <c r="AL61" s="1"/>
      <c r="AM61" s="1"/>
      <c r="AN61" s="1"/>
      <c r="AO61" s="1"/>
      <c r="AP61" s="1"/>
      <c r="AQ61" s="1"/>
      <c r="AR61" s="1"/>
      <c r="AS61" s="1"/>
      <c r="AT61" s="1"/>
      <c r="AU61" s="1"/>
      <c r="AV61" s="1"/>
      <c r="AW61" s="1"/>
      <c r="AX61" s="1"/>
      <c r="AY61" s="1"/>
      <c r="AZ61" s="1"/>
    </row>
    <row r="62" spans="2:52" ht="9.65" customHeight="1" thickBot="1">
      <c r="B62" s="191" t="s">
        <v>46</v>
      </c>
      <c r="C62" s="192"/>
      <c r="D62" s="192"/>
      <c r="E62" s="192"/>
      <c r="F62" s="193"/>
      <c r="G62" s="194"/>
      <c r="H62" s="194"/>
      <c r="I62" s="194"/>
      <c r="J62" s="194"/>
      <c r="K62" s="194"/>
      <c r="L62" s="194"/>
      <c r="M62" s="194"/>
      <c r="N62" s="194"/>
      <c r="O62" s="194"/>
      <c r="P62" s="195"/>
      <c r="S62" s="1"/>
      <c r="T62" s="1"/>
      <c r="U62" s="1"/>
      <c r="V62" s="1"/>
      <c r="AL62" s="1"/>
      <c r="AM62" s="1"/>
      <c r="AN62" s="1"/>
      <c r="AO62" s="1"/>
      <c r="AP62" s="1"/>
      <c r="AQ62" s="1"/>
      <c r="AR62" s="1"/>
      <c r="AS62" s="1"/>
      <c r="AT62" s="1"/>
      <c r="AU62" s="1"/>
      <c r="AV62" s="1"/>
      <c r="AW62" s="1"/>
      <c r="AX62" s="1"/>
      <c r="AY62" s="1"/>
      <c r="AZ62" s="1"/>
    </row>
    <row r="63" spans="2:52" ht="10" customHeight="1" thickBot="1">
      <c r="B63" s="191" t="s">
        <v>47</v>
      </c>
      <c r="C63" s="192"/>
      <c r="D63" s="192"/>
      <c r="E63" s="192"/>
      <c r="F63" s="193"/>
      <c r="G63" s="194"/>
      <c r="H63" s="194"/>
      <c r="I63" s="194"/>
      <c r="J63" s="194"/>
      <c r="K63" s="194"/>
      <c r="L63" s="194"/>
      <c r="M63" s="194"/>
      <c r="N63" s="194"/>
      <c r="O63" s="194"/>
      <c r="P63" s="195"/>
      <c r="S63" s="1"/>
      <c r="T63" s="1"/>
      <c r="U63" s="1"/>
      <c r="V63" s="1"/>
      <c r="AL63" s="1"/>
      <c r="AM63" s="1"/>
      <c r="AN63" s="1"/>
      <c r="AO63" s="1"/>
      <c r="AP63" s="1"/>
      <c r="AQ63" s="1"/>
      <c r="AR63" s="1"/>
      <c r="AS63" s="1"/>
      <c r="AT63" s="1"/>
      <c r="AU63" s="1"/>
      <c r="AV63" s="1"/>
      <c r="AW63" s="1"/>
      <c r="AX63" s="1"/>
      <c r="AY63" s="1"/>
      <c r="AZ63" s="1"/>
    </row>
    <row r="64" spans="2:52" ht="9.5" customHeight="1" thickBot="1">
      <c r="B64" s="191" t="s">
        <v>48</v>
      </c>
      <c r="C64" s="192"/>
      <c r="D64" s="192"/>
      <c r="E64" s="192"/>
      <c r="F64" s="193"/>
      <c r="G64" s="194"/>
      <c r="H64" s="194"/>
      <c r="I64" s="194"/>
      <c r="J64" s="194"/>
      <c r="K64" s="194"/>
      <c r="L64" s="194"/>
      <c r="M64" s="194"/>
      <c r="N64" s="194"/>
      <c r="O64" s="194"/>
      <c r="P64" s="195"/>
      <c r="S64" s="1"/>
      <c r="T64" s="1"/>
      <c r="U64" s="1"/>
      <c r="V64" s="1"/>
      <c r="AL64" s="1"/>
      <c r="AM64" s="1"/>
      <c r="AN64" s="1"/>
      <c r="AO64" s="1"/>
      <c r="AP64" s="1"/>
      <c r="AQ64" s="1"/>
      <c r="AR64" s="1"/>
      <c r="AS64" s="1"/>
      <c r="AT64" s="1"/>
      <c r="AU64" s="1"/>
      <c r="AV64" s="1"/>
      <c r="AW64" s="1"/>
      <c r="AX64" s="1"/>
      <c r="AY64" s="1"/>
      <c r="AZ64" s="1"/>
    </row>
    <row r="65" spans="2:52" ht="9.5" customHeight="1" thickBot="1">
      <c r="B65" s="191" t="s">
        <v>49</v>
      </c>
      <c r="C65" s="192"/>
      <c r="D65" s="192"/>
      <c r="E65" s="192"/>
      <c r="F65" s="193"/>
      <c r="G65" s="194"/>
      <c r="H65" s="194"/>
      <c r="I65" s="194"/>
      <c r="J65" s="194"/>
      <c r="K65" s="194"/>
      <c r="L65" s="194"/>
      <c r="M65" s="194"/>
      <c r="N65" s="194"/>
      <c r="O65" s="194"/>
      <c r="P65" s="195"/>
      <c r="S65" s="1"/>
      <c r="T65" s="1"/>
      <c r="U65" s="1"/>
      <c r="V65" s="1"/>
      <c r="AL65" s="1"/>
      <c r="AM65" s="1"/>
      <c r="AN65" s="1"/>
      <c r="AO65" s="1"/>
      <c r="AP65" s="1"/>
      <c r="AQ65" s="1"/>
      <c r="AR65" s="1"/>
      <c r="AS65" s="1"/>
      <c r="AT65" s="1"/>
      <c r="AU65" s="1"/>
      <c r="AV65" s="1"/>
      <c r="AW65" s="1"/>
      <c r="AX65" s="1"/>
      <c r="AY65" s="1"/>
      <c r="AZ65" s="1"/>
    </row>
    <row r="66" spans="2:52" ht="9" customHeight="1" thickBot="1">
      <c r="B66" s="248" t="s">
        <v>50</v>
      </c>
      <c r="C66" s="249"/>
      <c r="D66" s="249"/>
      <c r="E66" s="249"/>
      <c r="F66" s="250"/>
      <c r="G66" s="251"/>
      <c r="H66" s="251"/>
      <c r="I66" s="251"/>
      <c r="J66" s="251"/>
      <c r="K66" s="251"/>
      <c r="L66" s="251"/>
      <c r="M66" s="251"/>
      <c r="N66" s="251"/>
      <c r="O66" s="251"/>
      <c r="P66" s="252"/>
      <c r="S66" s="1"/>
      <c r="T66" s="1"/>
      <c r="U66" s="1"/>
      <c r="V66" s="1"/>
      <c r="AL66" s="1"/>
      <c r="AM66" s="1"/>
      <c r="AN66" s="1"/>
      <c r="AO66" s="1"/>
      <c r="AP66" s="1"/>
      <c r="AQ66" s="1"/>
      <c r="AR66" s="1"/>
      <c r="AS66" s="1"/>
      <c r="AT66" s="1"/>
      <c r="AU66" s="1"/>
      <c r="AV66" s="1"/>
      <c r="AW66" s="1"/>
      <c r="AX66" s="1"/>
      <c r="AY66" s="1"/>
      <c r="AZ66" s="1"/>
    </row>
    <row r="67" spans="2:52" ht="9.65" customHeight="1" thickTop="1" thickBot="1">
      <c r="B67" s="237" t="s">
        <v>43</v>
      </c>
      <c r="C67" s="238"/>
      <c r="D67" s="238"/>
      <c r="E67" s="238"/>
      <c r="F67" s="239">
        <f>SUM(F52:P66)</f>
        <v>0</v>
      </c>
      <c r="G67" s="240"/>
      <c r="H67" s="240"/>
      <c r="I67" s="240"/>
      <c r="J67" s="240"/>
      <c r="K67" s="240"/>
      <c r="L67" s="240"/>
      <c r="M67" s="240"/>
      <c r="N67" s="240"/>
      <c r="O67" s="240"/>
      <c r="P67" s="241"/>
      <c r="S67" s="1"/>
      <c r="T67" s="1"/>
      <c r="U67" s="1"/>
      <c r="V67" s="1"/>
      <c r="AL67" s="1"/>
      <c r="AM67" s="1"/>
      <c r="AN67" s="1"/>
      <c r="AO67" s="1"/>
      <c r="AP67" s="1"/>
      <c r="AQ67" s="1"/>
      <c r="AR67" s="1"/>
      <c r="AS67" s="1"/>
      <c r="AT67" s="1"/>
      <c r="AU67" s="1"/>
      <c r="AV67" s="1"/>
      <c r="AW67" s="1"/>
      <c r="AX67" s="1"/>
      <c r="AY67" s="1"/>
      <c r="AZ67" s="1"/>
    </row>
    <row r="68" spans="2:52" ht="9.65" customHeight="1">
      <c r="B68" s="1"/>
      <c r="C68" s="1"/>
      <c r="D68" s="48"/>
      <c r="E68" s="48"/>
      <c r="F68" s="48"/>
      <c r="G68" s="48"/>
      <c r="H68" s="49"/>
      <c r="I68" s="49"/>
      <c r="J68" s="49"/>
      <c r="K68" s="49"/>
      <c r="L68" s="49"/>
      <c r="M68" s="49"/>
      <c r="N68" s="49"/>
      <c r="O68" s="49"/>
      <c r="P68" s="49"/>
      <c r="Q68" s="49"/>
      <c r="R68" s="49"/>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row>
    <row r="69" spans="2:52" ht="9.65" customHeight="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sheetData>
  <sheetProtection formatCells="0" formatColumns="0" formatRows="0" insertColumns="0" insertRows="0" insertHyperlinks="0" deleteColumns="0" deleteRows="0" selectLockedCells="1" sort="0" autoFilter="0" pivotTables="0"/>
  <mergeCells count="165">
    <mergeCell ref="B11:R13"/>
    <mergeCell ref="S13:AI13"/>
    <mergeCell ref="S42:Y43"/>
    <mergeCell ref="B29:I29"/>
    <mergeCell ref="J29:K29"/>
    <mergeCell ref="L29:R29"/>
    <mergeCell ref="S29:Y29"/>
    <mergeCell ref="Z29:AF29"/>
    <mergeCell ref="AK29:AN29"/>
    <mergeCell ref="AG29:AJ29"/>
    <mergeCell ref="AG30:AJ30"/>
    <mergeCell ref="AG31:AJ31"/>
    <mergeCell ref="AG32:AJ32"/>
    <mergeCell ref="AG33:AJ33"/>
    <mergeCell ref="AG34:AJ34"/>
    <mergeCell ref="AG35:AJ35"/>
    <mergeCell ref="AG36:AJ36"/>
    <mergeCell ref="AG37:AJ37"/>
    <mergeCell ref="AG38:AJ38"/>
    <mergeCell ref="AG39:AJ39"/>
    <mergeCell ref="AG40:AJ40"/>
    <mergeCell ref="AG41:AJ41"/>
    <mergeCell ref="AK40:AN40"/>
    <mergeCell ref="B42:K43"/>
    <mergeCell ref="AK43:AN43"/>
    <mergeCell ref="S27:Y28"/>
    <mergeCell ref="S30:Y30"/>
    <mergeCell ref="S31:Y31"/>
    <mergeCell ref="S32:Y32"/>
    <mergeCell ref="S33:Y33"/>
    <mergeCell ref="S34:Y34"/>
    <mergeCell ref="S35:Y35"/>
    <mergeCell ref="S36:Y36"/>
    <mergeCell ref="S37:Y37"/>
    <mergeCell ref="B41:I41"/>
    <mergeCell ref="J41:K41"/>
    <mergeCell ref="L41:R41"/>
    <mergeCell ref="Z41:AF41"/>
    <mergeCell ref="L40:R40"/>
    <mergeCell ref="Z40:AF40"/>
    <mergeCell ref="B33:I33"/>
    <mergeCell ref="J33:K33"/>
    <mergeCell ref="B38:I38"/>
    <mergeCell ref="J38:K38"/>
    <mergeCell ref="L38:R38"/>
    <mergeCell ref="Z38:AF38"/>
    <mergeCell ref="B39:I39"/>
    <mergeCell ref="J39:K39"/>
    <mergeCell ref="L39:R39"/>
    <mergeCell ref="Z39:AF39"/>
    <mergeCell ref="B36:I36"/>
    <mergeCell ref="J36:K36"/>
    <mergeCell ref="L36:R36"/>
    <mergeCell ref="Z36:AF36"/>
    <mergeCell ref="B37:I37"/>
    <mergeCell ref="J37:K37"/>
    <mergeCell ref="L37:R37"/>
    <mergeCell ref="Z37:AF37"/>
    <mergeCell ref="L42:R43"/>
    <mergeCell ref="Z42:AF43"/>
    <mergeCell ref="AK27:AN28"/>
    <mergeCell ref="AK30:AN30"/>
    <mergeCell ref="AK31:AN31"/>
    <mergeCell ref="AK32:AN32"/>
    <mergeCell ref="AK33:AN33"/>
    <mergeCell ref="AK34:AN34"/>
    <mergeCell ref="AK35:AN35"/>
    <mergeCell ref="AK41:AN41"/>
    <mergeCell ref="L35:R35"/>
    <mergeCell ref="Z35:AF35"/>
    <mergeCell ref="AK38:AN38"/>
    <mergeCell ref="AK39:AN39"/>
    <mergeCell ref="AK36:AN36"/>
    <mergeCell ref="AK37:AN37"/>
    <mergeCell ref="S38:Y38"/>
    <mergeCell ref="S39:Y39"/>
    <mergeCell ref="S40:Y40"/>
    <mergeCell ref="S41:Y41"/>
    <mergeCell ref="AG42:AJ42"/>
    <mergeCell ref="AG43:AJ43"/>
    <mergeCell ref="AG27:AJ28"/>
    <mergeCell ref="AK42:AN42"/>
    <mergeCell ref="L34:R34"/>
    <mergeCell ref="Z34:AF34"/>
    <mergeCell ref="Z31:AF31"/>
    <mergeCell ref="B32:I32"/>
    <mergeCell ref="J32:K32"/>
    <mergeCell ref="L32:R32"/>
    <mergeCell ref="Z32:AF32"/>
    <mergeCell ref="B40:I40"/>
    <mergeCell ref="J40:K40"/>
    <mergeCell ref="B35:I35"/>
    <mergeCell ref="J35:K35"/>
    <mergeCell ref="H2:I2"/>
    <mergeCell ref="BH2:BM2"/>
    <mergeCell ref="H3:I3"/>
    <mergeCell ref="A2:D2"/>
    <mergeCell ref="B5:AQ5"/>
    <mergeCell ref="B4:AP4"/>
    <mergeCell ref="B67:E67"/>
    <mergeCell ref="F67:P67"/>
    <mergeCell ref="B9:AP9"/>
    <mergeCell ref="B19:AP19"/>
    <mergeCell ref="F63:P63"/>
    <mergeCell ref="B64:E64"/>
    <mergeCell ref="F64:P64"/>
    <mergeCell ref="B65:E65"/>
    <mergeCell ref="F65:P65"/>
    <mergeCell ref="B66:E66"/>
    <mergeCell ref="F66:P66"/>
    <mergeCell ref="B59:E59"/>
    <mergeCell ref="F59:P59"/>
    <mergeCell ref="B60:E60"/>
    <mergeCell ref="F60:P60"/>
    <mergeCell ref="B61:E61"/>
    <mergeCell ref="F61:P61"/>
    <mergeCell ref="B62:E62"/>
    <mergeCell ref="F62:P62"/>
    <mergeCell ref="B63:E63"/>
    <mergeCell ref="AN10:AO10"/>
    <mergeCell ref="B46:AK46"/>
    <mergeCell ref="B14:AI14"/>
    <mergeCell ref="B15:AI15"/>
    <mergeCell ref="S11:AI11"/>
    <mergeCell ref="S12:AI12"/>
    <mergeCell ref="B57:E57"/>
    <mergeCell ref="F57:P57"/>
    <mergeCell ref="B16:AK16"/>
    <mergeCell ref="B22:AK22"/>
    <mergeCell ref="B48:S48"/>
    <mergeCell ref="B52:E52"/>
    <mergeCell ref="F52:P52"/>
    <mergeCell ref="M51:P51"/>
    <mergeCell ref="B21:AI21"/>
    <mergeCell ref="AJ10:AK10"/>
    <mergeCell ref="AL10:AM10"/>
    <mergeCell ref="AJ20:AK20"/>
    <mergeCell ref="AL20:AM20"/>
    <mergeCell ref="B20:AI20"/>
    <mergeCell ref="B27:I28"/>
    <mergeCell ref="J27:K28"/>
    <mergeCell ref="L27:R28"/>
    <mergeCell ref="B58:E58"/>
    <mergeCell ref="F58:P58"/>
    <mergeCell ref="AN20:AO20"/>
    <mergeCell ref="B53:E53"/>
    <mergeCell ref="F53:P53"/>
    <mergeCell ref="B54:E54"/>
    <mergeCell ref="F54:P54"/>
    <mergeCell ref="B55:E55"/>
    <mergeCell ref="F55:P55"/>
    <mergeCell ref="B56:E56"/>
    <mergeCell ref="F56:P56"/>
    <mergeCell ref="Z27:AF28"/>
    <mergeCell ref="B30:I30"/>
    <mergeCell ref="J30:K30"/>
    <mergeCell ref="L30:R30"/>
    <mergeCell ref="Z30:AF30"/>
    <mergeCell ref="B31:I31"/>
    <mergeCell ref="J31:K31"/>
    <mergeCell ref="L31:R31"/>
    <mergeCell ref="L33:R33"/>
    <mergeCell ref="Z33:AF33"/>
    <mergeCell ref="B34:I34"/>
    <mergeCell ref="J34:K34"/>
  </mergeCells>
  <phoneticPr fontId="1"/>
  <pageMargins left="0.70866141732283472" right="0.59055118110236227" top="0.74803149606299213" bottom="0.74803149606299213" header="0.31496062992125984" footer="0.31496062992125984"/>
  <pageSetup paperSize="9" scale="88" fitToHeight="0" orientation="portrait" r:id="rId1"/>
  <headerFooter>
    <oddFooter>&amp;C&amp;P</oddFooter>
  </headerFooter>
  <rowBreaks count="1" manualBreakCount="1">
    <brk id="43" max="4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3009A-33C9-4367-AE5C-77053AC0C942}">
  <sheetPr>
    <tabColor rgb="FFFF0000"/>
    <pageSetUpPr fitToPage="1"/>
  </sheetPr>
  <dimension ref="B1:R31"/>
  <sheetViews>
    <sheetView view="pageBreakPreview" zoomScale="85" zoomScaleNormal="85" zoomScaleSheetLayoutView="85" workbookViewId="0">
      <selection activeCell="K1" sqref="K1"/>
    </sheetView>
  </sheetViews>
  <sheetFormatPr defaultColWidth="9.6328125" defaultRowHeight="13"/>
  <cols>
    <col min="1" max="1" width="2.7265625" customWidth="1"/>
    <col min="4" max="4" width="5.81640625" customWidth="1"/>
    <col min="5" max="5" width="6.1796875" customWidth="1"/>
    <col min="7" max="7" width="9.7265625" customWidth="1"/>
    <col min="8" max="8" width="9.6328125" customWidth="1"/>
    <col min="12" max="12" width="9.6328125" customWidth="1"/>
    <col min="18" max="18" width="9.81640625" customWidth="1"/>
  </cols>
  <sheetData>
    <row r="1" spans="2:18" s="29" customFormat="1" ht="24" customHeight="1">
      <c r="B1" s="58" t="s">
        <v>104</v>
      </c>
    </row>
    <row r="2" spans="2:18" s="30" customFormat="1" ht="15.5" customHeight="1" thickBot="1">
      <c r="B2" s="31" t="s">
        <v>115</v>
      </c>
      <c r="P2" s="37" t="s">
        <v>105</v>
      </c>
      <c r="Q2" s="301" t="s">
        <v>6</v>
      </c>
      <c r="R2" s="301"/>
    </row>
    <row r="3" spans="2:18" s="30" customFormat="1" ht="15.5" customHeight="1">
      <c r="B3" s="31" t="s">
        <v>114</v>
      </c>
      <c r="P3" s="37"/>
      <c r="Q3" s="37"/>
      <c r="R3" s="37"/>
    </row>
    <row r="4" spans="2:18" s="30" customFormat="1" ht="15.5" customHeight="1" thickBot="1">
      <c r="B4" s="31" t="s">
        <v>116</v>
      </c>
      <c r="P4" s="37"/>
      <c r="Q4" s="37"/>
      <c r="R4" s="37"/>
    </row>
    <row r="5" spans="2:18" s="30" customFormat="1" ht="16.5" customHeight="1">
      <c r="B5" s="304" t="s">
        <v>110</v>
      </c>
      <c r="C5" s="305"/>
      <c r="D5" s="305"/>
      <c r="E5" s="305"/>
      <c r="F5" s="305"/>
      <c r="G5" s="305"/>
      <c r="H5" s="305"/>
      <c r="I5" s="305"/>
      <c r="J5" s="305"/>
      <c r="K5" s="305"/>
      <c r="L5" s="305"/>
      <c r="M5" s="305"/>
      <c r="N5" s="305"/>
      <c r="O5" s="305"/>
      <c r="P5" s="305"/>
      <c r="Q5" s="305"/>
      <c r="R5" s="306"/>
    </row>
    <row r="6" spans="2:18" s="30" customFormat="1" ht="25.5" thickBot="1">
      <c r="B6" s="71" t="s">
        <v>107</v>
      </c>
      <c r="C6" s="67" t="s">
        <v>108</v>
      </c>
      <c r="D6" s="307" t="s">
        <v>109</v>
      </c>
      <c r="E6" s="308"/>
      <c r="F6" s="32" t="s">
        <v>56</v>
      </c>
      <c r="G6" s="32" t="s">
        <v>57</v>
      </c>
      <c r="H6" s="32" t="s">
        <v>58</v>
      </c>
      <c r="I6" s="32" t="s">
        <v>59</v>
      </c>
      <c r="J6" s="32" t="s">
        <v>60</v>
      </c>
      <c r="K6" s="32" t="s">
        <v>61</v>
      </c>
      <c r="L6" s="32" t="s">
        <v>62</v>
      </c>
      <c r="M6" s="32" t="s">
        <v>63</v>
      </c>
      <c r="N6" s="32" t="s">
        <v>64</v>
      </c>
      <c r="O6" s="32" t="s">
        <v>65</v>
      </c>
      <c r="P6" s="32" t="s">
        <v>66</v>
      </c>
      <c r="Q6" s="32" t="s">
        <v>67</v>
      </c>
      <c r="R6" s="72" t="s">
        <v>43</v>
      </c>
    </row>
    <row r="7" spans="2:18" s="30" customFormat="1" ht="15" customHeight="1">
      <c r="B7" s="316" t="s">
        <v>86</v>
      </c>
      <c r="C7" s="33" t="s">
        <v>68</v>
      </c>
      <c r="D7" s="309" t="s">
        <v>69</v>
      </c>
      <c r="E7" s="310"/>
      <c r="F7" s="60"/>
      <c r="G7" s="60"/>
      <c r="H7" s="60"/>
      <c r="I7" s="60"/>
      <c r="J7" s="60"/>
      <c r="K7" s="60"/>
      <c r="L7" s="60"/>
      <c r="M7" s="60"/>
      <c r="N7" s="60"/>
      <c r="O7" s="60"/>
      <c r="P7" s="60"/>
      <c r="Q7" s="60"/>
      <c r="R7" s="73">
        <f t="shared" ref="R7:R13" si="0">SUM(F7:Q7)</f>
        <v>0</v>
      </c>
    </row>
    <row r="8" spans="2:18" s="30" customFormat="1" ht="15" customHeight="1">
      <c r="B8" s="317"/>
      <c r="C8" s="35" t="s">
        <v>78</v>
      </c>
      <c r="D8" s="309" t="s">
        <v>70</v>
      </c>
      <c r="E8" s="310"/>
      <c r="F8" s="61"/>
      <c r="G8" s="61"/>
      <c r="H8" s="61"/>
      <c r="I8" s="61"/>
      <c r="J8" s="61"/>
      <c r="K8" s="61"/>
      <c r="L8" s="61"/>
      <c r="M8" s="61"/>
      <c r="N8" s="61"/>
      <c r="O8" s="61"/>
      <c r="P8" s="61"/>
      <c r="Q8" s="61"/>
      <c r="R8" s="74">
        <f>SUM(F8:Q8)</f>
        <v>0</v>
      </c>
    </row>
    <row r="9" spans="2:18" s="30" customFormat="1" ht="15" customHeight="1">
      <c r="B9" s="317"/>
      <c r="C9" s="35" t="s">
        <v>71</v>
      </c>
      <c r="D9" s="309" t="s">
        <v>72</v>
      </c>
      <c r="E9" s="310"/>
      <c r="F9" s="62"/>
      <c r="G9" s="62"/>
      <c r="H9" s="62"/>
      <c r="I9" s="62"/>
      <c r="J9" s="62"/>
      <c r="K9" s="62"/>
      <c r="L9" s="62"/>
      <c r="M9" s="62"/>
      <c r="N9" s="62"/>
      <c r="O9" s="62"/>
      <c r="P9" s="62"/>
      <c r="Q9" s="62"/>
      <c r="R9" s="75">
        <f>SUM(F9:Q9)</f>
        <v>0</v>
      </c>
    </row>
    <row r="10" spans="2:18" s="30" customFormat="1" ht="15" customHeight="1">
      <c r="B10" s="317"/>
      <c r="C10" s="35" t="s">
        <v>73</v>
      </c>
      <c r="D10" s="309" t="s">
        <v>74</v>
      </c>
      <c r="E10" s="310"/>
      <c r="F10" s="62"/>
      <c r="G10" s="62"/>
      <c r="H10" s="62"/>
      <c r="I10" s="62"/>
      <c r="J10" s="62"/>
      <c r="K10" s="62"/>
      <c r="L10" s="62"/>
      <c r="M10" s="62"/>
      <c r="N10" s="62"/>
      <c r="O10" s="62"/>
      <c r="P10" s="62"/>
      <c r="Q10" s="62"/>
      <c r="R10" s="75">
        <f>SUM(F10:Q10)</f>
        <v>0</v>
      </c>
    </row>
    <row r="11" spans="2:18" s="30" customFormat="1" ht="14.5" customHeight="1">
      <c r="B11" s="317"/>
      <c r="C11" s="35" t="s">
        <v>75</v>
      </c>
      <c r="D11" s="309" t="s">
        <v>74</v>
      </c>
      <c r="E11" s="310"/>
      <c r="F11" s="62"/>
      <c r="G11" s="62"/>
      <c r="H11" s="62"/>
      <c r="I11" s="62"/>
      <c r="J11" s="62"/>
      <c r="K11" s="62"/>
      <c r="L11" s="62"/>
      <c r="M11" s="62"/>
      <c r="N11" s="62"/>
      <c r="O11" s="62"/>
      <c r="P11" s="62"/>
      <c r="Q11" s="62"/>
      <c r="R11" s="75">
        <f t="shared" si="0"/>
        <v>0</v>
      </c>
    </row>
    <row r="12" spans="2:18" s="30" customFormat="1" ht="15" customHeight="1">
      <c r="B12" s="317"/>
      <c r="C12" s="35" t="s">
        <v>76</v>
      </c>
      <c r="D12" s="309" t="s">
        <v>74</v>
      </c>
      <c r="E12" s="310"/>
      <c r="F12" s="62"/>
      <c r="G12" s="62"/>
      <c r="H12" s="62"/>
      <c r="I12" s="62"/>
      <c r="J12" s="62"/>
      <c r="K12" s="62"/>
      <c r="L12" s="62"/>
      <c r="M12" s="62"/>
      <c r="N12" s="62"/>
      <c r="O12" s="62"/>
      <c r="P12" s="62"/>
      <c r="Q12" s="62"/>
      <c r="R12" s="75">
        <f t="shared" si="0"/>
        <v>0</v>
      </c>
    </row>
    <row r="13" spans="2:18" s="30" customFormat="1" ht="15" customHeight="1">
      <c r="B13" s="317"/>
      <c r="C13" s="36" t="s">
        <v>77</v>
      </c>
      <c r="D13" s="298"/>
      <c r="E13" s="299"/>
      <c r="F13" s="62"/>
      <c r="G13" s="62"/>
      <c r="H13" s="62"/>
      <c r="I13" s="62"/>
      <c r="J13" s="62"/>
      <c r="K13" s="62"/>
      <c r="L13" s="62"/>
      <c r="M13" s="62"/>
      <c r="N13" s="62"/>
      <c r="O13" s="62"/>
      <c r="P13" s="62"/>
      <c r="Q13" s="62"/>
      <c r="R13" s="75">
        <f t="shared" si="0"/>
        <v>0</v>
      </c>
    </row>
    <row r="14" spans="2:18" s="30" customFormat="1" ht="15" customHeight="1">
      <c r="B14" s="318"/>
      <c r="C14" s="105" t="s">
        <v>123</v>
      </c>
      <c r="D14" s="315" t="s">
        <v>81</v>
      </c>
      <c r="E14" s="315"/>
      <c r="F14" s="101"/>
      <c r="G14" s="101"/>
      <c r="H14" s="101"/>
      <c r="I14" s="101"/>
      <c r="J14" s="101"/>
      <c r="K14" s="101"/>
      <c r="L14" s="101"/>
      <c r="M14" s="101"/>
      <c r="N14" s="101"/>
      <c r="O14" s="101"/>
      <c r="P14" s="101"/>
      <c r="Q14" s="101"/>
      <c r="R14" s="73">
        <f>SUM(F14:Q14)</f>
        <v>0</v>
      </c>
    </row>
    <row r="15" spans="2:18" s="30" customFormat="1" ht="29" customHeight="1">
      <c r="B15" s="311" t="s">
        <v>106</v>
      </c>
      <c r="C15" s="302" t="s">
        <v>68</v>
      </c>
      <c r="D15" s="69" t="s">
        <v>111</v>
      </c>
      <c r="E15" s="34" t="s">
        <v>81</v>
      </c>
      <c r="F15" s="63"/>
      <c r="G15" s="63"/>
      <c r="H15" s="63"/>
      <c r="I15" s="63"/>
      <c r="J15" s="63"/>
      <c r="K15" s="63"/>
      <c r="L15" s="63"/>
      <c r="M15" s="63"/>
      <c r="N15" s="63"/>
      <c r="O15" s="63"/>
      <c r="P15" s="63"/>
      <c r="Q15" s="63"/>
      <c r="R15" s="76">
        <f t="shared" ref="R15:R28" si="1">SUM(F15:Q15)</f>
        <v>0</v>
      </c>
    </row>
    <row r="16" spans="2:18" s="30" customFormat="1" ht="29.5" customHeight="1">
      <c r="B16" s="311"/>
      <c r="C16" s="302"/>
      <c r="D16" s="70" t="s">
        <v>112</v>
      </c>
      <c r="E16" s="34" t="s">
        <v>81</v>
      </c>
      <c r="F16" s="63"/>
      <c r="G16" s="63"/>
      <c r="H16" s="63"/>
      <c r="I16" s="63"/>
      <c r="J16" s="63"/>
      <c r="K16" s="63"/>
      <c r="L16" s="63"/>
      <c r="M16" s="63"/>
      <c r="N16" s="63"/>
      <c r="O16" s="63"/>
      <c r="P16" s="63"/>
      <c r="Q16" s="63"/>
      <c r="R16" s="80">
        <f>SUM(F16:Q16)</f>
        <v>0</v>
      </c>
    </row>
    <row r="17" spans="2:18" s="30" customFormat="1" ht="16" customHeight="1">
      <c r="B17" s="311"/>
      <c r="C17" s="303"/>
      <c r="D17" s="296" t="s">
        <v>89</v>
      </c>
      <c r="E17" s="297"/>
      <c r="F17" s="68" t="str">
        <f>IFERROR((F15+F16)/F7,"")</f>
        <v/>
      </c>
      <c r="G17" s="68" t="str">
        <f>IFERROR((G15+G16)/G7,"")</f>
        <v/>
      </c>
      <c r="H17" s="68" t="str">
        <f>IFERROR((H15+H16)/H7,"")</f>
        <v/>
      </c>
      <c r="I17" s="68" t="str">
        <f t="shared" ref="I17:Q17" si="2">IFERROR((I15+I16)/I7,"")</f>
        <v/>
      </c>
      <c r="J17" s="68" t="str">
        <f t="shared" si="2"/>
        <v/>
      </c>
      <c r="K17" s="68" t="str">
        <f t="shared" si="2"/>
        <v/>
      </c>
      <c r="L17" s="68" t="str">
        <f t="shared" si="2"/>
        <v/>
      </c>
      <c r="M17" s="68" t="str">
        <f t="shared" si="2"/>
        <v/>
      </c>
      <c r="N17" s="68" t="str">
        <f t="shared" si="2"/>
        <v/>
      </c>
      <c r="O17" s="68" t="str">
        <f>IFERROR((O15+O16)/O7,"")</f>
        <v/>
      </c>
      <c r="P17" s="68" t="str">
        <f>IFERROR((P15+P16)/P7,"")</f>
        <v/>
      </c>
      <c r="Q17" s="68" t="str">
        <f t="shared" si="2"/>
        <v/>
      </c>
      <c r="R17" s="103" t="str">
        <f>IFERROR((R15+R16)/R7,"")</f>
        <v/>
      </c>
    </row>
    <row r="18" spans="2:18" s="30" customFormat="1" ht="15" customHeight="1">
      <c r="B18" s="311"/>
      <c r="C18" s="292" t="s">
        <v>55</v>
      </c>
      <c r="D18" s="309" t="s">
        <v>72</v>
      </c>
      <c r="E18" s="310"/>
      <c r="F18" s="64"/>
      <c r="G18" s="64"/>
      <c r="H18" s="64"/>
      <c r="I18" s="64"/>
      <c r="J18" s="64"/>
      <c r="K18" s="64"/>
      <c r="L18" s="64"/>
      <c r="M18" s="64"/>
      <c r="N18" s="64"/>
      <c r="O18" s="64"/>
      <c r="P18" s="64"/>
      <c r="Q18" s="64"/>
      <c r="R18" s="77">
        <f t="shared" si="1"/>
        <v>0</v>
      </c>
    </row>
    <row r="19" spans="2:18" s="30" customFormat="1" ht="15" customHeight="1">
      <c r="B19" s="311"/>
      <c r="C19" s="293"/>
      <c r="D19" s="296" t="s">
        <v>89</v>
      </c>
      <c r="E19" s="297"/>
      <c r="F19" s="68" t="str">
        <f>IFERROR(F18/F8,"")</f>
        <v/>
      </c>
      <c r="G19" s="68" t="str">
        <f t="shared" ref="G19:R19" si="3">IFERROR(G18/G8,"")</f>
        <v/>
      </c>
      <c r="H19" s="68" t="str">
        <f t="shared" si="3"/>
        <v/>
      </c>
      <c r="I19" s="68" t="str">
        <f t="shared" si="3"/>
        <v/>
      </c>
      <c r="J19" s="68" t="str">
        <f t="shared" si="3"/>
        <v/>
      </c>
      <c r="K19" s="68" t="str">
        <f t="shared" si="3"/>
        <v/>
      </c>
      <c r="L19" s="68" t="str">
        <f t="shared" si="3"/>
        <v/>
      </c>
      <c r="M19" s="68" t="str">
        <f t="shared" si="3"/>
        <v/>
      </c>
      <c r="N19" s="68" t="str">
        <f t="shared" si="3"/>
        <v/>
      </c>
      <c r="O19" s="68" t="str">
        <f t="shared" si="3"/>
        <v/>
      </c>
      <c r="P19" s="68" t="str">
        <f t="shared" si="3"/>
        <v/>
      </c>
      <c r="Q19" s="68" t="str">
        <f t="shared" si="3"/>
        <v/>
      </c>
      <c r="R19" s="103" t="str">
        <f t="shared" si="3"/>
        <v/>
      </c>
    </row>
    <row r="20" spans="2:18" s="30" customFormat="1" ht="15.5" customHeight="1">
      <c r="B20" s="311"/>
      <c r="C20" s="292" t="s">
        <v>71</v>
      </c>
      <c r="D20" s="309" t="s">
        <v>72</v>
      </c>
      <c r="E20" s="310"/>
      <c r="F20" s="65"/>
      <c r="G20" s="65"/>
      <c r="H20" s="65"/>
      <c r="I20" s="65"/>
      <c r="J20" s="65"/>
      <c r="K20" s="65"/>
      <c r="L20" s="65"/>
      <c r="M20" s="65"/>
      <c r="N20" s="65"/>
      <c r="O20" s="65"/>
      <c r="P20" s="65"/>
      <c r="Q20" s="65"/>
      <c r="R20" s="78">
        <f t="shared" si="1"/>
        <v>0</v>
      </c>
    </row>
    <row r="21" spans="2:18" s="30" customFormat="1" ht="15.5" customHeight="1">
      <c r="B21" s="311"/>
      <c r="C21" s="293"/>
      <c r="D21" s="296" t="s">
        <v>89</v>
      </c>
      <c r="E21" s="297"/>
      <c r="F21" s="68" t="str">
        <f>IFERROR(F20/F9,"")</f>
        <v/>
      </c>
      <c r="G21" s="68" t="str">
        <f t="shared" ref="G21:R21" si="4">IFERROR(G20/G9,"")</f>
        <v/>
      </c>
      <c r="H21" s="68" t="str">
        <f t="shared" si="4"/>
        <v/>
      </c>
      <c r="I21" s="68" t="str">
        <f t="shared" si="4"/>
        <v/>
      </c>
      <c r="J21" s="68" t="str">
        <f t="shared" si="4"/>
        <v/>
      </c>
      <c r="K21" s="68" t="str">
        <f t="shared" si="4"/>
        <v/>
      </c>
      <c r="L21" s="68" t="str">
        <f t="shared" si="4"/>
        <v/>
      </c>
      <c r="M21" s="68" t="str">
        <f t="shared" si="4"/>
        <v/>
      </c>
      <c r="N21" s="68" t="str">
        <f t="shared" si="4"/>
        <v/>
      </c>
      <c r="O21" s="68" t="str">
        <f t="shared" si="4"/>
        <v/>
      </c>
      <c r="P21" s="68" t="str">
        <f t="shared" si="4"/>
        <v/>
      </c>
      <c r="Q21" s="68" t="str">
        <f t="shared" si="4"/>
        <v/>
      </c>
      <c r="R21" s="103" t="str">
        <f t="shared" si="4"/>
        <v/>
      </c>
    </row>
    <row r="22" spans="2:18" s="30" customFormat="1" ht="14.5" customHeight="1">
      <c r="B22" s="311"/>
      <c r="C22" s="292" t="s">
        <v>73</v>
      </c>
      <c r="D22" s="309" t="s">
        <v>74</v>
      </c>
      <c r="E22" s="310"/>
      <c r="F22" s="66"/>
      <c r="G22" s="66"/>
      <c r="H22" s="66"/>
      <c r="I22" s="66"/>
      <c r="J22" s="66"/>
      <c r="K22" s="66"/>
      <c r="L22" s="66"/>
      <c r="M22" s="66"/>
      <c r="N22" s="66"/>
      <c r="O22" s="66"/>
      <c r="P22" s="66"/>
      <c r="Q22" s="65"/>
      <c r="R22" s="78">
        <f t="shared" si="1"/>
        <v>0</v>
      </c>
    </row>
    <row r="23" spans="2:18" s="30" customFormat="1" ht="14.5" customHeight="1">
      <c r="B23" s="311"/>
      <c r="C23" s="293"/>
      <c r="D23" s="296" t="s">
        <v>89</v>
      </c>
      <c r="E23" s="297"/>
      <c r="F23" s="68" t="str">
        <f>IFERROR(F22/F10,"")</f>
        <v/>
      </c>
      <c r="G23" s="68" t="str">
        <f t="shared" ref="G23:R23" si="5">IFERROR(G22/G10,"")</f>
        <v/>
      </c>
      <c r="H23" s="68" t="str">
        <f t="shared" si="5"/>
        <v/>
      </c>
      <c r="I23" s="68" t="str">
        <f t="shared" si="5"/>
        <v/>
      </c>
      <c r="J23" s="68" t="str">
        <f t="shared" si="5"/>
        <v/>
      </c>
      <c r="K23" s="68" t="str">
        <f t="shared" si="5"/>
        <v/>
      </c>
      <c r="L23" s="68" t="str">
        <f t="shared" si="5"/>
        <v/>
      </c>
      <c r="M23" s="68" t="str">
        <f t="shared" si="5"/>
        <v/>
      </c>
      <c r="N23" s="68" t="str">
        <f t="shared" si="5"/>
        <v/>
      </c>
      <c r="O23" s="68" t="str">
        <f t="shared" si="5"/>
        <v/>
      </c>
      <c r="P23" s="68" t="str">
        <f t="shared" si="5"/>
        <v/>
      </c>
      <c r="Q23" s="68" t="str">
        <f t="shared" si="5"/>
        <v/>
      </c>
      <c r="R23" s="103" t="str">
        <f t="shared" si="5"/>
        <v/>
      </c>
    </row>
    <row r="24" spans="2:18" s="30" customFormat="1" ht="15" customHeight="1">
      <c r="B24" s="311"/>
      <c r="C24" s="292" t="s">
        <v>75</v>
      </c>
      <c r="D24" s="309" t="s">
        <v>74</v>
      </c>
      <c r="E24" s="310"/>
      <c r="F24" s="66"/>
      <c r="G24" s="66"/>
      <c r="H24" s="66"/>
      <c r="I24" s="66"/>
      <c r="J24" s="66"/>
      <c r="K24" s="66"/>
      <c r="L24" s="66"/>
      <c r="M24" s="66"/>
      <c r="N24" s="66"/>
      <c r="O24" s="66"/>
      <c r="P24" s="66"/>
      <c r="Q24" s="65"/>
      <c r="R24" s="78">
        <f t="shared" si="1"/>
        <v>0</v>
      </c>
    </row>
    <row r="25" spans="2:18" s="30" customFormat="1" ht="15" customHeight="1">
      <c r="B25" s="311"/>
      <c r="C25" s="293"/>
      <c r="D25" s="296" t="s">
        <v>89</v>
      </c>
      <c r="E25" s="297"/>
      <c r="F25" s="68" t="str">
        <f>IFERROR(F24/F11,"")</f>
        <v/>
      </c>
      <c r="G25" s="68" t="str">
        <f t="shared" ref="G25:R25" si="6">IFERROR(G24/G11,"")</f>
        <v/>
      </c>
      <c r="H25" s="68" t="str">
        <f t="shared" si="6"/>
        <v/>
      </c>
      <c r="I25" s="68" t="str">
        <f t="shared" si="6"/>
        <v/>
      </c>
      <c r="J25" s="68" t="str">
        <f t="shared" si="6"/>
        <v/>
      </c>
      <c r="K25" s="68" t="str">
        <f t="shared" si="6"/>
        <v/>
      </c>
      <c r="L25" s="68" t="str">
        <f t="shared" si="6"/>
        <v/>
      </c>
      <c r="M25" s="68" t="str">
        <f t="shared" si="6"/>
        <v/>
      </c>
      <c r="N25" s="68" t="str">
        <f t="shared" si="6"/>
        <v/>
      </c>
      <c r="O25" s="68" t="str">
        <f t="shared" si="6"/>
        <v/>
      </c>
      <c r="P25" s="68" t="str">
        <f t="shared" si="6"/>
        <v/>
      </c>
      <c r="Q25" s="68" t="str">
        <f t="shared" si="6"/>
        <v/>
      </c>
      <c r="R25" s="103" t="str">
        <f t="shared" si="6"/>
        <v/>
      </c>
    </row>
    <row r="26" spans="2:18" s="30" customFormat="1" ht="15" customHeight="1">
      <c r="B26" s="311"/>
      <c r="C26" s="292" t="s">
        <v>76</v>
      </c>
      <c r="D26" s="309" t="s">
        <v>74</v>
      </c>
      <c r="E26" s="310"/>
      <c r="F26" s="66"/>
      <c r="G26" s="66"/>
      <c r="H26" s="66"/>
      <c r="I26" s="66"/>
      <c r="J26" s="66"/>
      <c r="K26" s="66"/>
      <c r="L26" s="66"/>
      <c r="M26" s="66"/>
      <c r="N26" s="66"/>
      <c r="O26" s="66"/>
      <c r="P26" s="66"/>
      <c r="Q26" s="65"/>
      <c r="R26" s="78">
        <f t="shared" si="1"/>
        <v>0</v>
      </c>
    </row>
    <row r="27" spans="2:18" s="30" customFormat="1" ht="15" customHeight="1">
      <c r="B27" s="311"/>
      <c r="C27" s="293"/>
      <c r="D27" s="296" t="s">
        <v>89</v>
      </c>
      <c r="E27" s="297"/>
      <c r="F27" s="68" t="str">
        <f>IFERROR(F26/F12,"")</f>
        <v/>
      </c>
      <c r="G27" s="68" t="str">
        <f t="shared" ref="G27:R27" si="7">IFERROR(G26/G12,"")</f>
        <v/>
      </c>
      <c r="H27" s="68" t="str">
        <f t="shared" si="7"/>
        <v/>
      </c>
      <c r="I27" s="68" t="str">
        <f t="shared" si="7"/>
        <v/>
      </c>
      <c r="J27" s="68" t="str">
        <f t="shared" si="7"/>
        <v/>
      </c>
      <c r="K27" s="68" t="str">
        <f t="shared" si="7"/>
        <v/>
      </c>
      <c r="L27" s="68" t="str">
        <f t="shared" si="7"/>
        <v/>
      </c>
      <c r="M27" s="68" t="str">
        <f t="shared" si="7"/>
        <v/>
      </c>
      <c r="N27" s="68" t="str">
        <f t="shared" si="7"/>
        <v/>
      </c>
      <c r="O27" s="68" t="str">
        <f t="shared" si="7"/>
        <v/>
      </c>
      <c r="P27" s="68" t="str">
        <f t="shared" si="7"/>
        <v/>
      </c>
      <c r="Q27" s="68" t="str">
        <f t="shared" si="7"/>
        <v/>
      </c>
      <c r="R27" s="103" t="str">
        <f t="shared" si="7"/>
        <v/>
      </c>
    </row>
    <row r="28" spans="2:18" s="30" customFormat="1" ht="15" customHeight="1">
      <c r="B28" s="311"/>
      <c r="C28" s="294" t="s">
        <v>77</v>
      </c>
      <c r="D28" s="298"/>
      <c r="E28" s="299"/>
      <c r="F28" s="66"/>
      <c r="G28" s="66"/>
      <c r="H28" s="66"/>
      <c r="I28" s="66"/>
      <c r="J28" s="66"/>
      <c r="K28" s="66"/>
      <c r="L28" s="66"/>
      <c r="M28" s="66"/>
      <c r="N28" s="66"/>
      <c r="O28" s="66"/>
      <c r="P28" s="66"/>
      <c r="Q28" s="65"/>
      <c r="R28" s="78">
        <f t="shared" si="1"/>
        <v>0</v>
      </c>
    </row>
    <row r="29" spans="2:18" s="30" customFormat="1" ht="15.5" customHeight="1">
      <c r="B29" s="311"/>
      <c r="C29" s="295"/>
      <c r="D29" s="319" t="s">
        <v>89</v>
      </c>
      <c r="E29" s="320"/>
      <c r="F29" s="102" t="str">
        <f>IFERROR(F13/F28,"")</f>
        <v/>
      </c>
      <c r="G29" s="102" t="str">
        <f t="shared" ref="G29:Q29" si="8">IFERROR(G13/G28,"")</f>
        <v/>
      </c>
      <c r="H29" s="102" t="str">
        <f t="shared" si="8"/>
        <v/>
      </c>
      <c r="I29" s="102" t="str">
        <f t="shared" si="8"/>
        <v/>
      </c>
      <c r="J29" s="102" t="str">
        <f t="shared" si="8"/>
        <v/>
      </c>
      <c r="K29" s="102" t="str">
        <f t="shared" si="8"/>
        <v/>
      </c>
      <c r="L29" s="102" t="str">
        <f t="shared" si="8"/>
        <v/>
      </c>
      <c r="M29" s="102" t="str">
        <f t="shared" si="8"/>
        <v/>
      </c>
      <c r="N29" s="102" t="str">
        <f t="shared" si="8"/>
        <v/>
      </c>
      <c r="O29" s="102" t="str">
        <f t="shared" si="8"/>
        <v/>
      </c>
      <c r="P29" s="102" t="str">
        <f t="shared" si="8"/>
        <v/>
      </c>
      <c r="Q29" s="102" t="str">
        <f t="shared" si="8"/>
        <v/>
      </c>
      <c r="R29" s="104" t="str">
        <f>IFERROR(R13/R28,"")</f>
        <v/>
      </c>
    </row>
    <row r="30" spans="2:18" s="30" customFormat="1" ht="15" customHeight="1">
      <c r="B30" s="312"/>
      <c r="C30" s="300" t="s">
        <v>123</v>
      </c>
      <c r="D30" s="314" t="s">
        <v>81</v>
      </c>
      <c r="E30" s="314"/>
      <c r="F30" s="106"/>
      <c r="G30" s="106"/>
      <c r="H30" s="106"/>
      <c r="I30" s="106"/>
      <c r="J30" s="106"/>
      <c r="K30" s="106"/>
      <c r="L30" s="106"/>
      <c r="M30" s="106"/>
      <c r="N30" s="106"/>
      <c r="O30" s="106"/>
      <c r="P30" s="106"/>
      <c r="Q30" s="106"/>
      <c r="R30" s="78">
        <f>SUM(F30:Q30)</f>
        <v>0</v>
      </c>
    </row>
    <row r="31" spans="2:18" ht="15.5" customHeight="1" thickBot="1">
      <c r="B31" s="313"/>
      <c r="C31" s="300"/>
      <c r="D31" s="290" t="s">
        <v>89</v>
      </c>
      <c r="E31" s="291"/>
      <c r="F31" s="102" t="str">
        <f>IFERROR(F14/F30,"")</f>
        <v/>
      </c>
      <c r="G31" s="102" t="str">
        <f t="shared" ref="G31:Q31" si="9">IFERROR(G14/G30,"")</f>
        <v/>
      </c>
      <c r="H31" s="102" t="str">
        <f t="shared" si="9"/>
        <v/>
      </c>
      <c r="I31" s="102" t="str">
        <f t="shared" si="9"/>
        <v/>
      </c>
      <c r="J31" s="102" t="str">
        <f t="shared" si="9"/>
        <v/>
      </c>
      <c r="K31" s="102" t="str">
        <f t="shared" si="9"/>
        <v/>
      </c>
      <c r="L31" s="102" t="str">
        <f t="shared" si="9"/>
        <v/>
      </c>
      <c r="M31" s="102" t="str">
        <f t="shared" si="9"/>
        <v/>
      </c>
      <c r="N31" s="102" t="str">
        <f t="shared" si="9"/>
        <v/>
      </c>
      <c r="O31" s="102" t="str">
        <f t="shared" si="9"/>
        <v/>
      </c>
      <c r="P31" s="102" t="str">
        <f t="shared" si="9"/>
        <v/>
      </c>
      <c r="Q31" s="102" t="str">
        <f t="shared" si="9"/>
        <v/>
      </c>
      <c r="R31" s="102" t="str">
        <f>IFERROR(R14/R30,"")</f>
        <v/>
      </c>
    </row>
  </sheetData>
  <sheetProtection formatCells="0" insertColumns="0" insertRows="0" deleteColumns="0" deleteRows="0" selectLockedCells="1"/>
  <mergeCells count="36">
    <mergeCell ref="D14:E14"/>
    <mergeCell ref="B7:B14"/>
    <mergeCell ref="D29:E29"/>
    <mergeCell ref="D17:E17"/>
    <mergeCell ref="D18:E18"/>
    <mergeCell ref="D19:E19"/>
    <mergeCell ref="D20:E20"/>
    <mergeCell ref="D22:E22"/>
    <mergeCell ref="D23:E23"/>
    <mergeCell ref="D21:E21"/>
    <mergeCell ref="D24:E24"/>
    <mergeCell ref="D25:E25"/>
    <mergeCell ref="D26:E26"/>
    <mergeCell ref="Q2:R2"/>
    <mergeCell ref="C15:C17"/>
    <mergeCell ref="C18:C19"/>
    <mergeCell ref="C20:C21"/>
    <mergeCell ref="C22:C23"/>
    <mergeCell ref="B5:R5"/>
    <mergeCell ref="D6:E6"/>
    <mergeCell ref="D7:E7"/>
    <mergeCell ref="D8:E8"/>
    <mergeCell ref="D9:E9"/>
    <mergeCell ref="D10:E10"/>
    <mergeCell ref="D11:E11"/>
    <mergeCell ref="D12:E12"/>
    <mergeCell ref="D13:E13"/>
    <mergeCell ref="B15:B31"/>
    <mergeCell ref="D30:E30"/>
    <mergeCell ref="D31:E31"/>
    <mergeCell ref="C24:C25"/>
    <mergeCell ref="C26:C27"/>
    <mergeCell ref="C28:C29"/>
    <mergeCell ref="D27:E27"/>
    <mergeCell ref="D28:E28"/>
    <mergeCell ref="C30:C31"/>
  </mergeCells>
  <phoneticPr fontId="1"/>
  <printOptions horizontalCentered="1"/>
  <pageMargins left="0.23622047244094491" right="0.23622047244094491" top="0.55118110236220474" bottom="0.55118110236220474" header="0.31496062992125984" footer="0.31496062992125984"/>
  <pageSetup paperSize="8"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636E5-D40C-43E6-BFC2-43FFAF12AC47}">
  <sheetPr>
    <tabColor theme="4"/>
    <pageSetUpPr fitToPage="1"/>
  </sheetPr>
  <dimension ref="A1:CH60"/>
  <sheetViews>
    <sheetView showGridLines="0" view="pageBreakPreview" zoomScale="85" zoomScaleNormal="120" zoomScaleSheetLayoutView="85" zoomScalePageLayoutView="120" workbookViewId="0">
      <selection activeCell="AP27" sqref="AP27"/>
    </sheetView>
  </sheetViews>
  <sheetFormatPr defaultColWidth="1.6328125" defaultRowHeight="9.65" customHeight="1"/>
  <cols>
    <col min="1" max="86" width="1.6328125" style="3"/>
    <col min="87" max="87" width="2.26953125" style="3" bestFit="1" customWidth="1"/>
    <col min="88" max="16384" width="1.6328125" style="3"/>
  </cols>
  <sheetData>
    <row r="1" spans="1:86" ht="9.65" customHeight="1">
      <c r="A1" s="339" t="s">
        <v>37</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2"/>
    </row>
    <row r="2" spans="1:86" ht="9.65" customHeight="1">
      <c r="A2" s="339"/>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2"/>
    </row>
    <row r="3" spans="1:86" ht="9.65" customHeight="1">
      <c r="A3" s="340" t="s">
        <v>264</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AS3" s="340"/>
      <c r="AT3" s="340"/>
      <c r="AU3" s="340"/>
      <c r="AV3" s="340"/>
      <c r="AW3" s="340"/>
      <c r="AX3" s="340"/>
      <c r="AY3" s="340"/>
      <c r="AZ3" s="340"/>
      <c r="BA3" s="340"/>
      <c r="BB3" s="340"/>
      <c r="BC3" s="340"/>
      <c r="BD3" s="340"/>
      <c r="BE3" s="340"/>
      <c r="BF3" s="340"/>
      <c r="BG3" s="340"/>
      <c r="BH3" s="340"/>
      <c r="BI3" s="340"/>
      <c r="BJ3" s="340"/>
      <c r="BK3" s="340"/>
      <c r="BL3" s="340"/>
      <c r="BM3" s="340"/>
      <c r="BN3" s="340"/>
      <c r="BO3" s="340"/>
      <c r="BP3" s="340"/>
      <c r="BQ3" s="340"/>
      <c r="BR3" s="340"/>
      <c r="BS3" s="340"/>
      <c r="BT3" s="340"/>
      <c r="BU3" s="340"/>
      <c r="BV3" s="340"/>
      <c r="BW3" s="340"/>
      <c r="BX3" s="340"/>
      <c r="BY3" s="340"/>
      <c r="BZ3" s="340"/>
      <c r="CA3" s="340"/>
      <c r="CB3" s="340"/>
      <c r="CC3" s="4"/>
      <c r="CD3" s="4"/>
      <c r="CE3" s="4"/>
      <c r="CF3" s="4"/>
      <c r="CG3" s="4"/>
      <c r="CH3" s="4"/>
    </row>
    <row r="4" spans="1:86" ht="9.65" customHeight="1">
      <c r="A4" s="340"/>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c r="AS4" s="340"/>
      <c r="AT4" s="340"/>
      <c r="AU4" s="340"/>
      <c r="AV4" s="340"/>
      <c r="AW4" s="340"/>
      <c r="AX4" s="340"/>
      <c r="AY4" s="340"/>
      <c r="AZ4" s="340"/>
      <c r="BA4" s="340"/>
      <c r="BB4" s="340"/>
      <c r="BC4" s="340"/>
      <c r="BD4" s="340"/>
      <c r="BE4" s="340"/>
      <c r="BF4" s="340"/>
      <c r="BG4" s="340"/>
      <c r="BH4" s="340"/>
      <c r="BI4" s="340"/>
      <c r="BJ4" s="340"/>
      <c r="BK4" s="340"/>
      <c r="BL4" s="340"/>
      <c r="BM4" s="340"/>
      <c r="BN4" s="340"/>
      <c r="BO4" s="340"/>
      <c r="BP4" s="340"/>
      <c r="BQ4" s="340"/>
      <c r="BR4" s="340"/>
      <c r="BS4" s="340"/>
      <c r="BT4" s="340"/>
      <c r="BU4" s="340"/>
      <c r="BV4" s="340"/>
      <c r="BW4" s="340"/>
      <c r="BX4" s="340"/>
      <c r="BY4" s="340"/>
      <c r="BZ4" s="340"/>
      <c r="CA4" s="340"/>
      <c r="CB4" s="340"/>
      <c r="CC4" s="4"/>
      <c r="CD4" s="4"/>
      <c r="CE4" s="4"/>
      <c r="CF4" s="4"/>
      <c r="CG4" s="4"/>
      <c r="CH4" s="4"/>
    </row>
    <row r="5" spans="1:86" ht="9.65" customHeight="1">
      <c r="A5" s="340"/>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c r="AS5" s="340"/>
      <c r="AT5" s="340"/>
      <c r="AU5" s="340"/>
      <c r="AV5" s="340"/>
      <c r="AW5" s="340"/>
      <c r="AX5" s="340"/>
      <c r="AY5" s="340"/>
      <c r="AZ5" s="340"/>
      <c r="BA5" s="340"/>
      <c r="BB5" s="340"/>
      <c r="BC5" s="340"/>
      <c r="BD5" s="340"/>
      <c r="BE5" s="340"/>
      <c r="BF5" s="340"/>
      <c r="BG5" s="340"/>
      <c r="BH5" s="340"/>
      <c r="BI5" s="340"/>
      <c r="BJ5" s="340"/>
      <c r="BK5" s="340"/>
      <c r="BL5" s="340"/>
      <c r="BM5" s="340"/>
      <c r="BN5" s="340"/>
      <c r="BO5" s="340"/>
      <c r="BP5" s="340"/>
      <c r="BQ5" s="340"/>
      <c r="BR5" s="340"/>
      <c r="BS5" s="340"/>
      <c r="BT5" s="340"/>
      <c r="BU5" s="340"/>
      <c r="BV5" s="340"/>
      <c r="BW5" s="340"/>
      <c r="BX5" s="340"/>
      <c r="BY5" s="340"/>
      <c r="BZ5" s="340"/>
      <c r="CA5" s="340"/>
      <c r="CB5" s="340"/>
      <c r="CC5" s="4"/>
      <c r="CD5" s="4"/>
      <c r="CE5" s="4"/>
      <c r="CF5" s="4"/>
      <c r="CG5" s="4"/>
      <c r="CH5" s="4"/>
    </row>
    <row r="6" spans="1:86" ht="9.65" customHeight="1">
      <c r="A6" s="340"/>
      <c r="B6" s="340"/>
      <c r="C6" s="340"/>
      <c r="D6" s="340"/>
      <c r="E6" s="340"/>
      <c r="F6" s="340"/>
      <c r="G6" s="340"/>
      <c r="H6" s="340"/>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340"/>
      <c r="AI6" s="340"/>
      <c r="AJ6" s="340"/>
      <c r="AK6" s="340"/>
      <c r="AL6" s="340"/>
      <c r="AM6" s="340"/>
      <c r="AN6" s="340"/>
      <c r="AO6" s="340"/>
      <c r="AP6" s="340"/>
      <c r="AQ6" s="340"/>
      <c r="AR6" s="340"/>
      <c r="AS6" s="340"/>
      <c r="AT6" s="340"/>
      <c r="AU6" s="340"/>
      <c r="AV6" s="340"/>
      <c r="AW6" s="340"/>
      <c r="AX6" s="340"/>
      <c r="AY6" s="340"/>
      <c r="AZ6" s="340"/>
      <c r="BA6" s="340"/>
      <c r="BB6" s="340"/>
      <c r="BC6" s="340"/>
      <c r="BD6" s="340"/>
      <c r="BE6" s="340"/>
      <c r="BF6" s="340"/>
      <c r="BG6" s="340"/>
      <c r="BH6" s="340"/>
      <c r="BI6" s="340"/>
      <c r="BJ6" s="340"/>
      <c r="BK6" s="340"/>
      <c r="BL6" s="340"/>
      <c r="BM6" s="340"/>
      <c r="BN6" s="340"/>
      <c r="BO6" s="340"/>
      <c r="BP6" s="340"/>
      <c r="BQ6" s="340"/>
      <c r="BR6" s="340"/>
      <c r="BS6" s="340"/>
      <c r="BT6" s="340"/>
      <c r="BU6" s="340"/>
      <c r="BV6" s="340"/>
      <c r="BW6" s="340"/>
      <c r="BX6" s="340"/>
      <c r="BY6" s="340"/>
      <c r="BZ6" s="340"/>
      <c r="CA6" s="340"/>
      <c r="CB6" s="340"/>
      <c r="CC6" s="4"/>
      <c r="CD6" s="4"/>
      <c r="CE6" s="4"/>
      <c r="CF6" s="4"/>
      <c r="CG6" s="4"/>
      <c r="CH6" s="4"/>
    </row>
    <row r="7" spans="1:86" ht="9.65" customHeight="1">
      <c r="A7" s="340"/>
      <c r="B7" s="340"/>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c r="AU7" s="340"/>
      <c r="AV7" s="340"/>
      <c r="AW7" s="340"/>
      <c r="AX7" s="340"/>
      <c r="AY7" s="340"/>
      <c r="AZ7" s="340"/>
      <c r="BA7" s="340"/>
      <c r="BB7" s="340"/>
      <c r="BC7" s="340"/>
      <c r="BD7" s="340"/>
      <c r="BE7" s="340"/>
      <c r="BF7" s="340"/>
      <c r="BG7" s="340"/>
      <c r="BH7" s="340"/>
      <c r="BI7" s="340"/>
      <c r="BJ7" s="340"/>
      <c r="BK7" s="340"/>
      <c r="BL7" s="340"/>
      <c r="BM7" s="340"/>
      <c r="BN7" s="340"/>
      <c r="BO7" s="340"/>
      <c r="BP7" s="340"/>
      <c r="BQ7" s="340"/>
      <c r="BR7" s="340"/>
      <c r="BS7" s="340"/>
      <c r="BT7" s="340"/>
      <c r="BU7" s="340"/>
      <c r="BV7" s="340"/>
      <c r="BW7" s="340"/>
      <c r="BX7" s="340"/>
      <c r="BY7" s="340"/>
      <c r="BZ7" s="340"/>
      <c r="CA7" s="340"/>
      <c r="CB7" s="340"/>
      <c r="CC7" s="4"/>
      <c r="CD7" s="4"/>
      <c r="CE7" s="4"/>
      <c r="CF7" s="4"/>
      <c r="CG7" s="4"/>
      <c r="CH7" s="4"/>
    </row>
    <row r="8" spans="1:86" ht="9.65" customHeight="1">
      <c r="B8" s="321" t="s">
        <v>18</v>
      </c>
      <c r="C8" s="322"/>
      <c r="D8" s="322"/>
      <c r="E8" s="322"/>
      <c r="F8" s="322"/>
      <c r="G8" s="322"/>
      <c r="H8" s="322"/>
      <c r="I8" s="322"/>
      <c r="J8" s="322"/>
      <c r="K8" s="322"/>
      <c r="L8" s="322"/>
      <c r="M8" s="322"/>
      <c r="N8" s="322"/>
      <c r="O8" s="322"/>
      <c r="P8" s="322"/>
      <c r="Q8" s="322"/>
      <c r="R8" s="322"/>
      <c r="S8" s="322"/>
      <c r="T8" s="322"/>
      <c r="U8" s="322"/>
      <c r="V8" s="322"/>
      <c r="W8" s="322"/>
      <c r="X8" s="323"/>
      <c r="Y8" s="330" t="s">
        <v>23</v>
      </c>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1"/>
      <c r="AY8" s="331"/>
      <c r="AZ8" s="331"/>
      <c r="BA8" s="331"/>
      <c r="BB8" s="331"/>
      <c r="BC8" s="331"/>
      <c r="BD8" s="331"/>
      <c r="BE8" s="331"/>
      <c r="BF8" s="331"/>
      <c r="BG8" s="331"/>
      <c r="BH8" s="331"/>
      <c r="BI8" s="331"/>
      <c r="BJ8" s="331"/>
      <c r="BK8" s="331"/>
      <c r="BL8" s="331"/>
      <c r="BM8" s="331"/>
      <c r="BN8" s="331"/>
      <c r="BO8" s="331"/>
      <c r="BP8" s="331"/>
      <c r="BQ8" s="331"/>
      <c r="BR8" s="331"/>
      <c r="BS8" s="331"/>
      <c r="BT8" s="331"/>
      <c r="BU8" s="331"/>
      <c r="BV8" s="331"/>
      <c r="BW8" s="331"/>
      <c r="BX8" s="331"/>
      <c r="BY8" s="331"/>
      <c r="BZ8" s="331"/>
      <c r="CA8" s="331"/>
      <c r="CB8" s="332"/>
    </row>
    <row r="9" spans="1:86" ht="9.65" customHeight="1">
      <c r="B9" s="324"/>
      <c r="C9" s="325"/>
      <c r="D9" s="325"/>
      <c r="E9" s="325"/>
      <c r="F9" s="325"/>
      <c r="G9" s="325"/>
      <c r="H9" s="325"/>
      <c r="I9" s="325"/>
      <c r="J9" s="325"/>
      <c r="K9" s="325"/>
      <c r="L9" s="325"/>
      <c r="M9" s="325"/>
      <c r="N9" s="325"/>
      <c r="O9" s="325"/>
      <c r="P9" s="325"/>
      <c r="Q9" s="325"/>
      <c r="R9" s="325"/>
      <c r="S9" s="325"/>
      <c r="T9" s="325"/>
      <c r="U9" s="325"/>
      <c r="V9" s="325"/>
      <c r="W9" s="325"/>
      <c r="X9" s="326"/>
      <c r="Y9" s="333"/>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4"/>
      <c r="AY9" s="334"/>
      <c r="AZ9" s="334"/>
      <c r="BA9" s="334"/>
      <c r="BB9" s="334"/>
      <c r="BC9" s="334"/>
      <c r="BD9" s="334"/>
      <c r="BE9" s="334"/>
      <c r="BF9" s="334"/>
      <c r="BG9" s="334"/>
      <c r="BH9" s="334"/>
      <c r="BI9" s="334"/>
      <c r="BJ9" s="334"/>
      <c r="BK9" s="334"/>
      <c r="BL9" s="334"/>
      <c r="BM9" s="334"/>
      <c r="BN9" s="334"/>
      <c r="BO9" s="334"/>
      <c r="BP9" s="334"/>
      <c r="BQ9" s="334"/>
      <c r="BR9" s="334"/>
      <c r="BS9" s="334"/>
      <c r="BT9" s="334"/>
      <c r="BU9" s="334"/>
      <c r="BV9" s="334"/>
      <c r="BW9" s="334"/>
      <c r="BX9" s="334"/>
      <c r="BY9" s="334"/>
      <c r="BZ9" s="334"/>
      <c r="CA9" s="334"/>
      <c r="CB9" s="335"/>
    </row>
    <row r="10" spans="1:86" ht="9.65" customHeight="1">
      <c r="B10" s="324"/>
      <c r="C10" s="325"/>
      <c r="D10" s="325"/>
      <c r="E10" s="325"/>
      <c r="F10" s="325"/>
      <c r="G10" s="325"/>
      <c r="H10" s="325"/>
      <c r="I10" s="325"/>
      <c r="J10" s="325"/>
      <c r="K10" s="325"/>
      <c r="L10" s="325"/>
      <c r="M10" s="325"/>
      <c r="N10" s="325"/>
      <c r="O10" s="325"/>
      <c r="P10" s="325"/>
      <c r="Q10" s="325"/>
      <c r="R10" s="325"/>
      <c r="S10" s="325"/>
      <c r="T10" s="325"/>
      <c r="U10" s="325"/>
      <c r="V10" s="325"/>
      <c r="W10" s="325"/>
      <c r="X10" s="326"/>
      <c r="Y10" s="333"/>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334"/>
      <c r="AY10" s="334"/>
      <c r="AZ10" s="334"/>
      <c r="BA10" s="334"/>
      <c r="BB10" s="334"/>
      <c r="BC10" s="334"/>
      <c r="BD10" s="334"/>
      <c r="BE10" s="334"/>
      <c r="BF10" s="334"/>
      <c r="BG10" s="334"/>
      <c r="BH10" s="334"/>
      <c r="BI10" s="334"/>
      <c r="BJ10" s="334"/>
      <c r="BK10" s="334"/>
      <c r="BL10" s="334"/>
      <c r="BM10" s="334"/>
      <c r="BN10" s="334"/>
      <c r="BO10" s="334"/>
      <c r="BP10" s="334"/>
      <c r="BQ10" s="334"/>
      <c r="BR10" s="334"/>
      <c r="BS10" s="334"/>
      <c r="BT10" s="334"/>
      <c r="BU10" s="334"/>
      <c r="BV10" s="334"/>
      <c r="BW10" s="334"/>
      <c r="BX10" s="334"/>
      <c r="BY10" s="334"/>
      <c r="BZ10" s="334"/>
      <c r="CA10" s="334"/>
      <c r="CB10" s="335"/>
    </row>
    <row r="11" spans="1:86" ht="9.65" customHeight="1">
      <c r="B11" s="324"/>
      <c r="C11" s="325"/>
      <c r="D11" s="325"/>
      <c r="E11" s="325"/>
      <c r="F11" s="325"/>
      <c r="G11" s="325"/>
      <c r="H11" s="325"/>
      <c r="I11" s="325"/>
      <c r="J11" s="325"/>
      <c r="K11" s="325"/>
      <c r="L11" s="325"/>
      <c r="M11" s="325"/>
      <c r="N11" s="325"/>
      <c r="O11" s="325"/>
      <c r="P11" s="325"/>
      <c r="Q11" s="325"/>
      <c r="R11" s="325"/>
      <c r="S11" s="325"/>
      <c r="T11" s="325"/>
      <c r="U11" s="325"/>
      <c r="V11" s="325"/>
      <c r="W11" s="325"/>
      <c r="X11" s="326"/>
      <c r="Y11" s="333"/>
      <c r="Z11" s="334"/>
      <c r="AA11" s="334"/>
      <c r="AB11" s="334"/>
      <c r="AC11" s="334"/>
      <c r="AD11" s="334"/>
      <c r="AE11" s="334"/>
      <c r="AF11" s="334"/>
      <c r="AG11" s="334"/>
      <c r="AH11" s="334"/>
      <c r="AI11" s="334"/>
      <c r="AJ11" s="334"/>
      <c r="AK11" s="334"/>
      <c r="AL11" s="334"/>
      <c r="AM11" s="334"/>
      <c r="AN11" s="334"/>
      <c r="AO11" s="334"/>
      <c r="AP11" s="334"/>
      <c r="AQ11" s="334"/>
      <c r="AR11" s="334"/>
      <c r="AS11" s="334"/>
      <c r="AT11" s="334"/>
      <c r="AU11" s="334"/>
      <c r="AV11" s="334"/>
      <c r="AW11" s="334"/>
      <c r="AX11" s="334"/>
      <c r="AY11" s="334"/>
      <c r="AZ11" s="334"/>
      <c r="BA11" s="334"/>
      <c r="BB11" s="334"/>
      <c r="BC11" s="334"/>
      <c r="BD11" s="334"/>
      <c r="BE11" s="334"/>
      <c r="BF11" s="334"/>
      <c r="BG11" s="334"/>
      <c r="BH11" s="334"/>
      <c r="BI11" s="334"/>
      <c r="BJ11" s="334"/>
      <c r="BK11" s="334"/>
      <c r="BL11" s="334"/>
      <c r="BM11" s="334"/>
      <c r="BN11" s="334"/>
      <c r="BO11" s="334"/>
      <c r="BP11" s="334"/>
      <c r="BQ11" s="334"/>
      <c r="BR11" s="334"/>
      <c r="BS11" s="334"/>
      <c r="BT11" s="334"/>
      <c r="BU11" s="334"/>
      <c r="BV11" s="334"/>
      <c r="BW11" s="334"/>
      <c r="BX11" s="334"/>
      <c r="BY11" s="334"/>
      <c r="BZ11" s="334"/>
      <c r="CA11" s="334"/>
      <c r="CB11" s="335"/>
    </row>
    <row r="12" spans="1:86" ht="9.65" customHeight="1">
      <c r="B12" s="327"/>
      <c r="C12" s="328"/>
      <c r="D12" s="328"/>
      <c r="E12" s="328"/>
      <c r="F12" s="328"/>
      <c r="G12" s="328"/>
      <c r="H12" s="328"/>
      <c r="I12" s="328"/>
      <c r="J12" s="328"/>
      <c r="K12" s="328"/>
      <c r="L12" s="328"/>
      <c r="M12" s="328"/>
      <c r="N12" s="328"/>
      <c r="O12" s="328"/>
      <c r="P12" s="328"/>
      <c r="Q12" s="328"/>
      <c r="R12" s="328"/>
      <c r="S12" s="328"/>
      <c r="T12" s="328"/>
      <c r="U12" s="328"/>
      <c r="V12" s="328"/>
      <c r="W12" s="328"/>
      <c r="X12" s="329"/>
      <c r="Y12" s="336"/>
      <c r="Z12" s="337"/>
      <c r="AA12" s="337"/>
      <c r="AB12" s="337"/>
      <c r="AC12" s="337"/>
      <c r="AD12" s="337"/>
      <c r="AE12" s="337"/>
      <c r="AF12" s="337"/>
      <c r="AG12" s="337"/>
      <c r="AH12" s="337"/>
      <c r="AI12" s="337"/>
      <c r="AJ12" s="337"/>
      <c r="AK12" s="337"/>
      <c r="AL12" s="337"/>
      <c r="AM12" s="337"/>
      <c r="AN12" s="337"/>
      <c r="AO12" s="337"/>
      <c r="AP12" s="337"/>
      <c r="AQ12" s="337"/>
      <c r="AR12" s="337"/>
      <c r="AS12" s="337"/>
      <c r="AT12" s="337"/>
      <c r="AU12" s="337"/>
      <c r="AV12" s="337"/>
      <c r="AW12" s="337"/>
      <c r="AX12" s="337"/>
      <c r="AY12" s="337"/>
      <c r="AZ12" s="337"/>
      <c r="BA12" s="337"/>
      <c r="BB12" s="337"/>
      <c r="BC12" s="337"/>
      <c r="BD12" s="337"/>
      <c r="BE12" s="337"/>
      <c r="BF12" s="337"/>
      <c r="BG12" s="337"/>
      <c r="BH12" s="337"/>
      <c r="BI12" s="337"/>
      <c r="BJ12" s="337"/>
      <c r="BK12" s="337"/>
      <c r="BL12" s="337"/>
      <c r="BM12" s="337"/>
      <c r="BN12" s="337"/>
      <c r="BO12" s="337"/>
      <c r="BP12" s="337"/>
      <c r="BQ12" s="337"/>
      <c r="BR12" s="337"/>
      <c r="BS12" s="337"/>
      <c r="BT12" s="337"/>
      <c r="BU12" s="337"/>
      <c r="BV12" s="337"/>
      <c r="BW12" s="337"/>
      <c r="BX12" s="337"/>
      <c r="BY12" s="337"/>
      <c r="BZ12" s="337"/>
      <c r="CA12" s="337"/>
      <c r="CB12" s="338"/>
    </row>
    <row r="13" spans="1:86" ht="9" customHeight="1"/>
    <row r="14" spans="1:86" ht="9.65" customHeight="1">
      <c r="B14" s="321" t="s">
        <v>51</v>
      </c>
      <c r="C14" s="322"/>
      <c r="D14" s="322"/>
      <c r="E14" s="322"/>
      <c r="F14" s="322"/>
      <c r="G14" s="322"/>
      <c r="H14" s="322"/>
      <c r="I14" s="322"/>
      <c r="J14" s="322"/>
      <c r="K14" s="322"/>
      <c r="L14" s="322"/>
      <c r="M14" s="322"/>
      <c r="N14" s="322"/>
      <c r="O14" s="322"/>
      <c r="P14" s="322"/>
      <c r="Q14" s="322"/>
      <c r="R14" s="322"/>
      <c r="S14" s="322"/>
      <c r="T14" s="322"/>
      <c r="U14" s="322"/>
      <c r="V14" s="322"/>
      <c r="W14" s="322"/>
      <c r="X14" s="323"/>
      <c r="Y14" s="330" t="s">
        <v>52</v>
      </c>
      <c r="Z14" s="331"/>
      <c r="AA14" s="331"/>
      <c r="AB14" s="331"/>
      <c r="AC14" s="331"/>
      <c r="AD14" s="331"/>
      <c r="AE14" s="331"/>
      <c r="AF14" s="331"/>
      <c r="AG14" s="331"/>
      <c r="AH14" s="331"/>
      <c r="AI14" s="331"/>
      <c r="AJ14" s="331"/>
      <c r="AK14" s="331"/>
      <c r="AL14" s="331"/>
      <c r="AM14" s="331"/>
      <c r="AN14" s="331"/>
      <c r="AO14" s="331"/>
      <c r="AP14" s="331"/>
      <c r="AQ14" s="331"/>
      <c r="AR14" s="331"/>
      <c r="AS14" s="331"/>
      <c r="AT14" s="331"/>
      <c r="AU14" s="331"/>
      <c r="AV14" s="331"/>
      <c r="AW14" s="331"/>
      <c r="AX14" s="331"/>
      <c r="AY14" s="331"/>
      <c r="AZ14" s="331"/>
      <c r="BA14" s="331"/>
      <c r="BB14" s="331"/>
      <c r="BC14" s="331"/>
      <c r="BD14" s="331"/>
      <c r="BE14" s="331"/>
      <c r="BF14" s="331"/>
      <c r="BG14" s="331"/>
      <c r="BH14" s="331"/>
      <c r="BI14" s="331"/>
      <c r="BJ14" s="331"/>
      <c r="BK14" s="331"/>
      <c r="BL14" s="331"/>
      <c r="BM14" s="331"/>
      <c r="BN14" s="331"/>
      <c r="BO14" s="331"/>
      <c r="BP14" s="331"/>
      <c r="BQ14" s="331"/>
      <c r="BR14" s="331"/>
      <c r="BS14" s="331"/>
      <c r="BT14" s="331"/>
      <c r="BU14" s="331"/>
      <c r="BV14" s="331"/>
      <c r="BW14" s="331"/>
      <c r="BX14" s="331"/>
      <c r="BY14" s="331"/>
      <c r="BZ14" s="331"/>
      <c r="CA14" s="331"/>
      <c r="CB14" s="332"/>
    </row>
    <row r="15" spans="1:86" ht="9.65" customHeight="1">
      <c r="B15" s="324"/>
      <c r="C15" s="325"/>
      <c r="D15" s="325"/>
      <c r="E15" s="325"/>
      <c r="F15" s="325"/>
      <c r="G15" s="325"/>
      <c r="H15" s="325"/>
      <c r="I15" s="325"/>
      <c r="J15" s="325"/>
      <c r="K15" s="325"/>
      <c r="L15" s="325"/>
      <c r="M15" s="325"/>
      <c r="N15" s="325"/>
      <c r="O15" s="325"/>
      <c r="P15" s="325"/>
      <c r="Q15" s="325"/>
      <c r="R15" s="325"/>
      <c r="S15" s="325"/>
      <c r="T15" s="325"/>
      <c r="U15" s="325"/>
      <c r="V15" s="325"/>
      <c r="W15" s="325"/>
      <c r="X15" s="326"/>
      <c r="Y15" s="333"/>
      <c r="Z15" s="334"/>
      <c r="AA15" s="334"/>
      <c r="AB15" s="334"/>
      <c r="AC15" s="334"/>
      <c r="AD15" s="334"/>
      <c r="AE15" s="334"/>
      <c r="AF15" s="334"/>
      <c r="AG15" s="334"/>
      <c r="AH15" s="334"/>
      <c r="AI15" s="334"/>
      <c r="AJ15" s="334"/>
      <c r="AK15" s="334"/>
      <c r="AL15" s="334"/>
      <c r="AM15" s="334"/>
      <c r="AN15" s="334"/>
      <c r="AO15" s="334"/>
      <c r="AP15" s="334"/>
      <c r="AQ15" s="334"/>
      <c r="AR15" s="334"/>
      <c r="AS15" s="334"/>
      <c r="AT15" s="334"/>
      <c r="AU15" s="334"/>
      <c r="AV15" s="334"/>
      <c r="AW15" s="334"/>
      <c r="AX15" s="334"/>
      <c r="AY15" s="334"/>
      <c r="AZ15" s="334"/>
      <c r="BA15" s="334"/>
      <c r="BB15" s="334"/>
      <c r="BC15" s="334"/>
      <c r="BD15" s="334"/>
      <c r="BE15" s="334"/>
      <c r="BF15" s="334"/>
      <c r="BG15" s="334"/>
      <c r="BH15" s="334"/>
      <c r="BI15" s="334"/>
      <c r="BJ15" s="334"/>
      <c r="BK15" s="334"/>
      <c r="BL15" s="334"/>
      <c r="BM15" s="334"/>
      <c r="BN15" s="334"/>
      <c r="BO15" s="334"/>
      <c r="BP15" s="334"/>
      <c r="BQ15" s="334"/>
      <c r="BR15" s="334"/>
      <c r="BS15" s="334"/>
      <c r="BT15" s="334"/>
      <c r="BU15" s="334"/>
      <c r="BV15" s="334"/>
      <c r="BW15" s="334"/>
      <c r="BX15" s="334"/>
      <c r="BY15" s="334"/>
      <c r="BZ15" s="334"/>
      <c r="CA15" s="334"/>
      <c r="CB15" s="335"/>
    </row>
    <row r="16" spans="1:86" ht="9.65" customHeight="1">
      <c r="B16" s="324"/>
      <c r="C16" s="325"/>
      <c r="D16" s="325"/>
      <c r="E16" s="325"/>
      <c r="F16" s="325"/>
      <c r="G16" s="325"/>
      <c r="H16" s="325"/>
      <c r="I16" s="325"/>
      <c r="J16" s="325"/>
      <c r="K16" s="325"/>
      <c r="L16" s="325"/>
      <c r="M16" s="325"/>
      <c r="N16" s="325"/>
      <c r="O16" s="325"/>
      <c r="P16" s="325"/>
      <c r="Q16" s="325"/>
      <c r="R16" s="325"/>
      <c r="S16" s="325"/>
      <c r="T16" s="325"/>
      <c r="U16" s="325"/>
      <c r="V16" s="325"/>
      <c r="W16" s="325"/>
      <c r="X16" s="326"/>
      <c r="Y16" s="333"/>
      <c r="Z16" s="334"/>
      <c r="AA16" s="334"/>
      <c r="AB16" s="334"/>
      <c r="AC16" s="334"/>
      <c r="AD16" s="334"/>
      <c r="AE16" s="334"/>
      <c r="AF16" s="334"/>
      <c r="AG16" s="334"/>
      <c r="AH16" s="334"/>
      <c r="AI16" s="334"/>
      <c r="AJ16" s="334"/>
      <c r="AK16" s="334"/>
      <c r="AL16" s="334"/>
      <c r="AM16" s="334"/>
      <c r="AN16" s="334"/>
      <c r="AO16" s="334"/>
      <c r="AP16" s="334"/>
      <c r="AQ16" s="334"/>
      <c r="AR16" s="334"/>
      <c r="AS16" s="334"/>
      <c r="AT16" s="334"/>
      <c r="AU16" s="334"/>
      <c r="AV16" s="334"/>
      <c r="AW16" s="334"/>
      <c r="AX16" s="334"/>
      <c r="AY16" s="334"/>
      <c r="AZ16" s="334"/>
      <c r="BA16" s="334"/>
      <c r="BB16" s="334"/>
      <c r="BC16" s="334"/>
      <c r="BD16" s="334"/>
      <c r="BE16" s="334"/>
      <c r="BF16" s="334"/>
      <c r="BG16" s="334"/>
      <c r="BH16" s="334"/>
      <c r="BI16" s="334"/>
      <c r="BJ16" s="334"/>
      <c r="BK16" s="334"/>
      <c r="BL16" s="334"/>
      <c r="BM16" s="334"/>
      <c r="BN16" s="334"/>
      <c r="BO16" s="334"/>
      <c r="BP16" s="334"/>
      <c r="BQ16" s="334"/>
      <c r="BR16" s="334"/>
      <c r="BS16" s="334"/>
      <c r="BT16" s="334"/>
      <c r="BU16" s="334"/>
      <c r="BV16" s="334"/>
      <c r="BW16" s="334"/>
      <c r="BX16" s="334"/>
      <c r="BY16" s="334"/>
      <c r="BZ16" s="334"/>
      <c r="CA16" s="334"/>
      <c r="CB16" s="335"/>
    </row>
    <row r="17" spans="2:80" ht="9.65" customHeight="1">
      <c r="B17" s="324"/>
      <c r="C17" s="325"/>
      <c r="D17" s="325"/>
      <c r="E17" s="325"/>
      <c r="F17" s="325"/>
      <c r="G17" s="325"/>
      <c r="H17" s="325"/>
      <c r="I17" s="325"/>
      <c r="J17" s="325"/>
      <c r="K17" s="325"/>
      <c r="L17" s="325"/>
      <c r="M17" s="325"/>
      <c r="N17" s="325"/>
      <c r="O17" s="325"/>
      <c r="P17" s="325"/>
      <c r="Q17" s="325"/>
      <c r="R17" s="325"/>
      <c r="S17" s="325"/>
      <c r="T17" s="325"/>
      <c r="U17" s="325"/>
      <c r="V17" s="325"/>
      <c r="W17" s="325"/>
      <c r="X17" s="326"/>
      <c r="Y17" s="333"/>
      <c r="Z17" s="334"/>
      <c r="AA17" s="334"/>
      <c r="AB17" s="334"/>
      <c r="AC17" s="334"/>
      <c r="AD17" s="334"/>
      <c r="AE17" s="334"/>
      <c r="AF17" s="334"/>
      <c r="AG17" s="334"/>
      <c r="AH17" s="334"/>
      <c r="AI17" s="334"/>
      <c r="AJ17" s="334"/>
      <c r="AK17" s="334"/>
      <c r="AL17" s="334"/>
      <c r="AM17" s="334"/>
      <c r="AN17" s="334"/>
      <c r="AO17" s="334"/>
      <c r="AP17" s="334"/>
      <c r="AQ17" s="334"/>
      <c r="AR17" s="334"/>
      <c r="AS17" s="334"/>
      <c r="AT17" s="334"/>
      <c r="AU17" s="334"/>
      <c r="AV17" s="334"/>
      <c r="AW17" s="334"/>
      <c r="AX17" s="334"/>
      <c r="AY17" s="334"/>
      <c r="AZ17" s="334"/>
      <c r="BA17" s="334"/>
      <c r="BB17" s="334"/>
      <c r="BC17" s="334"/>
      <c r="BD17" s="334"/>
      <c r="BE17" s="334"/>
      <c r="BF17" s="334"/>
      <c r="BG17" s="334"/>
      <c r="BH17" s="334"/>
      <c r="BI17" s="334"/>
      <c r="BJ17" s="334"/>
      <c r="BK17" s="334"/>
      <c r="BL17" s="334"/>
      <c r="BM17" s="334"/>
      <c r="BN17" s="334"/>
      <c r="BO17" s="334"/>
      <c r="BP17" s="334"/>
      <c r="BQ17" s="334"/>
      <c r="BR17" s="334"/>
      <c r="BS17" s="334"/>
      <c r="BT17" s="334"/>
      <c r="BU17" s="334"/>
      <c r="BV17" s="334"/>
      <c r="BW17" s="334"/>
      <c r="BX17" s="334"/>
      <c r="BY17" s="334"/>
      <c r="BZ17" s="334"/>
      <c r="CA17" s="334"/>
      <c r="CB17" s="335"/>
    </row>
    <row r="18" spans="2:80" ht="9.65" customHeight="1">
      <c r="B18" s="327"/>
      <c r="C18" s="328"/>
      <c r="D18" s="328"/>
      <c r="E18" s="328"/>
      <c r="F18" s="328"/>
      <c r="G18" s="328"/>
      <c r="H18" s="328"/>
      <c r="I18" s="328"/>
      <c r="J18" s="328"/>
      <c r="K18" s="328"/>
      <c r="L18" s="328"/>
      <c r="M18" s="328"/>
      <c r="N18" s="328"/>
      <c r="O18" s="328"/>
      <c r="P18" s="328"/>
      <c r="Q18" s="328"/>
      <c r="R18" s="328"/>
      <c r="S18" s="328"/>
      <c r="T18" s="328"/>
      <c r="U18" s="328"/>
      <c r="V18" s="328"/>
      <c r="W18" s="328"/>
      <c r="X18" s="329"/>
      <c r="Y18" s="336"/>
      <c r="Z18" s="337"/>
      <c r="AA18" s="337"/>
      <c r="AB18" s="337"/>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c r="BB18" s="337"/>
      <c r="BC18" s="337"/>
      <c r="BD18" s="337"/>
      <c r="BE18" s="337"/>
      <c r="BF18" s="337"/>
      <c r="BG18" s="337"/>
      <c r="BH18" s="337"/>
      <c r="BI18" s="337"/>
      <c r="BJ18" s="337"/>
      <c r="BK18" s="337"/>
      <c r="BL18" s="337"/>
      <c r="BM18" s="337"/>
      <c r="BN18" s="337"/>
      <c r="BO18" s="337"/>
      <c r="BP18" s="337"/>
      <c r="BQ18" s="337"/>
      <c r="BR18" s="337"/>
      <c r="BS18" s="337"/>
      <c r="BT18" s="337"/>
      <c r="BU18" s="337"/>
      <c r="BV18" s="337"/>
      <c r="BW18" s="337"/>
      <c r="BX18" s="337"/>
      <c r="BY18" s="337"/>
      <c r="BZ18" s="337"/>
      <c r="CA18" s="337"/>
      <c r="CB18" s="338"/>
    </row>
    <row r="19" spans="2:80" ht="9" customHeight="1"/>
    <row r="20" spans="2:80" ht="9.65" customHeight="1">
      <c r="B20" s="321" t="s">
        <v>53</v>
      </c>
      <c r="C20" s="322"/>
      <c r="D20" s="322"/>
      <c r="E20" s="322"/>
      <c r="F20" s="322"/>
      <c r="G20" s="322"/>
      <c r="H20" s="322"/>
      <c r="I20" s="322"/>
      <c r="J20" s="322"/>
      <c r="K20" s="322"/>
      <c r="L20" s="322"/>
      <c r="M20" s="322"/>
      <c r="N20" s="322"/>
      <c r="O20" s="322"/>
      <c r="P20" s="322"/>
      <c r="Q20" s="322"/>
      <c r="R20" s="322"/>
      <c r="S20" s="322"/>
      <c r="T20" s="322"/>
      <c r="U20" s="322"/>
      <c r="V20" s="322"/>
      <c r="W20" s="322"/>
      <c r="X20" s="323"/>
      <c r="Y20" s="330" t="s">
        <v>54</v>
      </c>
      <c r="Z20" s="331"/>
      <c r="AA20" s="331"/>
      <c r="AB20" s="331"/>
      <c r="AC20" s="331"/>
      <c r="AD20" s="331"/>
      <c r="AE20" s="331"/>
      <c r="AF20" s="331"/>
      <c r="AG20" s="331"/>
      <c r="AH20" s="331"/>
      <c r="AI20" s="331"/>
      <c r="AJ20" s="331"/>
      <c r="AK20" s="331"/>
      <c r="AL20" s="331"/>
      <c r="AM20" s="331"/>
      <c r="AN20" s="331"/>
      <c r="AO20" s="331"/>
      <c r="AP20" s="331"/>
      <c r="AQ20" s="331"/>
      <c r="AR20" s="331"/>
      <c r="AS20" s="331"/>
      <c r="AT20" s="331"/>
      <c r="AU20" s="331"/>
      <c r="AV20" s="331"/>
      <c r="AW20" s="331"/>
      <c r="AX20" s="331"/>
      <c r="AY20" s="331"/>
      <c r="AZ20" s="331"/>
      <c r="BA20" s="331"/>
      <c r="BB20" s="331"/>
      <c r="BC20" s="331"/>
      <c r="BD20" s="331"/>
      <c r="BE20" s="331"/>
      <c r="BF20" s="331"/>
      <c r="BG20" s="331"/>
      <c r="BH20" s="331"/>
      <c r="BI20" s="331"/>
      <c r="BJ20" s="331"/>
      <c r="BK20" s="331"/>
      <c r="BL20" s="331"/>
      <c r="BM20" s="331"/>
      <c r="BN20" s="331"/>
      <c r="BO20" s="331"/>
      <c r="BP20" s="331"/>
      <c r="BQ20" s="331"/>
      <c r="BR20" s="331"/>
      <c r="BS20" s="331"/>
      <c r="BT20" s="331"/>
      <c r="BU20" s="331"/>
      <c r="BV20" s="331"/>
      <c r="BW20" s="331"/>
      <c r="BX20" s="331"/>
      <c r="BY20" s="331"/>
      <c r="BZ20" s="331"/>
      <c r="CA20" s="331"/>
      <c r="CB20" s="332"/>
    </row>
    <row r="21" spans="2:80" ht="9.65" customHeight="1">
      <c r="B21" s="324"/>
      <c r="C21" s="325"/>
      <c r="D21" s="325"/>
      <c r="E21" s="325"/>
      <c r="F21" s="325"/>
      <c r="G21" s="325"/>
      <c r="H21" s="325"/>
      <c r="I21" s="325"/>
      <c r="J21" s="325"/>
      <c r="K21" s="325"/>
      <c r="L21" s="325"/>
      <c r="M21" s="325"/>
      <c r="N21" s="325"/>
      <c r="O21" s="325"/>
      <c r="P21" s="325"/>
      <c r="Q21" s="325"/>
      <c r="R21" s="325"/>
      <c r="S21" s="325"/>
      <c r="T21" s="325"/>
      <c r="U21" s="325"/>
      <c r="V21" s="325"/>
      <c r="W21" s="325"/>
      <c r="X21" s="326"/>
      <c r="Y21" s="333"/>
      <c r="Z21" s="334"/>
      <c r="AA21" s="334"/>
      <c r="AB21" s="334"/>
      <c r="AC21" s="334"/>
      <c r="AD21" s="334"/>
      <c r="AE21" s="334"/>
      <c r="AF21" s="334"/>
      <c r="AG21" s="334"/>
      <c r="AH21" s="334"/>
      <c r="AI21" s="334"/>
      <c r="AJ21" s="334"/>
      <c r="AK21" s="334"/>
      <c r="AL21" s="334"/>
      <c r="AM21" s="334"/>
      <c r="AN21" s="334"/>
      <c r="AO21" s="334"/>
      <c r="AP21" s="334"/>
      <c r="AQ21" s="334"/>
      <c r="AR21" s="334"/>
      <c r="AS21" s="334"/>
      <c r="AT21" s="334"/>
      <c r="AU21" s="334"/>
      <c r="AV21" s="334"/>
      <c r="AW21" s="334"/>
      <c r="AX21" s="334"/>
      <c r="AY21" s="334"/>
      <c r="AZ21" s="334"/>
      <c r="BA21" s="334"/>
      <c r="BB21" s="334"/>
      <c r="BC21" s="334"/>
      <c r="BD21" s="334"/>
      <c r="BE21" s="334"/>
      <c r="BF21" s="334"/>
      <c r="BG21" s="334"/>
      <c r="BH21" s="334"/>
      <c r="BI21" s="334"/>
      <c r="BJ21" s="334"/>
      <c r="BK21" s="334"/>
      <c r="BL21" s="334"/>
      <c r="BM21" s="334"/>
      <c r="BN21" s="334"/>
      <c r="BO21" s="334"/>
      <c r="BP21" s="334"/>
      <c r="BQ21" s="334"/>
      <c r="BR21" s="334"/>
      <c r="BS21" s="334"/>
      <c r="BT21" s="334"/>
      <c r="BU21" s="334"/>
      <c r="BV21" s="334"/>
      <c r="BW21" s="334"/>
      <c r="BX21" s="334"/>
      <c r="BY21" s="334"/>
      <c r="BZ21" s="334"/>
      <c r="CA21" s="334"/>
      <c r="CB21" s="335"/>
    </row>
    <row r="22" spans="2:80" ht="9.65" customHeight="1">
      <c r="B22" s="324"/>
      <c r="C22" s="325"/>
      <c r="D22" s="325"/>
      <c r="E22" s="325"/>
      <c r="F22" s="325"/>
      <c r="G22" s="325"/>
      <c r="H22" s="325"/>
      <c r="I22" s="325"/>
      <c r="J22" s="325"/>
      <c r="K22" s="325"/>
      <c r="L22" s="325"/>
      <c r="M22" s="325"/>
      <c r="N22" s="325"/>
      <c r="O22" s="325"/>
      <c r="P22" s="325"/>
      <c r="Q22" s="325"/>
      <c r="R22" s="325"/>
      <c r="S22" s="325"/>
      <c r="T22" s="325"/>
      <c r="U22" s="325"/>
      <c r="V22" s="325"/>
      <c r="W22" s="325"/>
      <c r="X22" s="326"/>
      <c r="Y22" s="333"/>
      <c r="Z22" s="334"/>
      <c r="AA22" s="334"/>
      <c r="AB22" s="334"/>
      <c r="AC22" s="334"/>
      <c r="AD22" s="334"/>
      <c r="AE22" s="334"/>
      <c r="AF22" s="334"/>
      <c r="AG22" s="334"/>
      <c r="AH22" s="334"/>
      <c r="AI22" s="334"/>
      <c r="AJ22" s="334"/>
      <c r="AK22" s="334"/>
      <c r="AL22" s="334"/>
      <c r="AM22" s="334"/>
      <c r="AN22" s="334"/>
      <c r="AO22" s="334"/>
      <c r="AP22" s="334"/>
      <c r="AQ22" s="334"/>
      <c r="AR22" s="334"/>
      <c r="AS22" s="334"/>
      <c r="AT22" s="334"/>
      <c r="AU22" s="334"/>
      <c r="AV22" s="334"/>
      <c r="AW22" s="334"/>
      <c r="AX22" s="334"/>
      <c r="AY22" s="334"/>
      <c r="AZ22" s="334"/>
      <c r="BA22" s="334"/>
      <c r="BB22" s="334"/>
      <c r="BC22" s="334"/>
      <c r="BD22" s="334"/>
      <c r="BE22" s="334"/>
      <c r="BF22" s="334"/>
      <c r="BG22" s="334"/>
      <c r="BH22" s="334"/>
      <c r="BI22" s="334"/>
      <c r="BJ22" s="334"/>
      <c r="BK22" s="334"/>
      <c r="BL22" s="334"/>
      <c r="BM22" s="334"/>
      <c r="BN22" s="334"/>
      <c r="BO22" s="334"/>
      <c r="BP22" s="334"/>
      <c r="BQ22" s="334"/>
      <c r="BR22" s="334"/>
      <c r="BS22" s="334"/>
      <c r="BT22" s="334"/>
      <c r="BU22" s="334"/>
      <c r="BV22" s="334"/>
      <c r="BW22" s="334"/>
      <c r="BX22" s="334"/>
      <c r="BY22" s="334"/>
      <c r="BZ22" s="334"/>
      <c r="CA22" s="334"/>
      <c r="CB22" s="335"/>
    </row>
    <row r="23" spans="2:80" ht="9.65" customHeight="1">
      <c r="B23" s="324"/>
      <c r="C23" s="325"/>
      <c r="D23" s="325"/>
      <c r="E23" s="325"/>
      <c r="F23" s="325"/>
      <c r="G23" s="325"/>
      <c r="H23" s="325"/>
      <c r="I23" s="325"/>
      <c r="J23" s="325"/>
      <c r="K23" s="325"/>
      <c r="L23" s="325"/>
      <c r="M23" s="325"/>
      <c r="N23" s="325"/>
      <c r="O23" s="325"/>
      <c r="P23" s="325"/>
      <c r="Q23" s="325"/>
      <c r="R23" s="325"/>
      <c r="S23" s="325"/>
      <c r="T23" s="325"/>
      <c r="U23" s="325"/>
      <c r="V23" s="325"/>
      <c r="W23" s="325"/>
      <c r="X23" s="326"/>
      <c r="Y23" s="333"/>
      <c r="Z23" s="334"/>
      <c r="AA23" s="334"/>
      <c r="AB23" s="334"/>
      <c r="AC23" s="334"/>
      <c r="AD23" s="334"/>
      <c r="AE23" s="334"/>
      <c r="AF23" s="334"/>
      <c r="AG23" s="334"/>
      <c r="AH23" s="334"/>
      <c r="AI23" s="334"/>
      <c r="AJ23" s="334"/>
      <c r="AK23" s="334"/>
      <c r="AL23" s="334"/>
      <c r="AM23" s="334"/>
      <c r="AN23" s="334"/>
      <c r="AO23" s="334"/>
      <c r="AP23" s="334"/>
      <c r="AQ23" s="334"/>
      <c r="AR23" s="334"/>
      <c r="AS23" s="334"/>
      <c r="AT23" s="334"/>
      <c r="AU23" s="334"/>
      <c r="AV23" s="334"/>
      <c r="AW23" s="334"/>
      <c r="AX23" s="334"/>
      <c r="AY23" s="334"/>
      <c r="AZ23" s="334"/>
      <c r="BA23" s="334"/>
      <c r="BB23" s="334"/>
      <c r="BC23" s="334"/>
      <c r="BD23" s="334"/>
      <c r="BE23" s="334"/>
      <c r="BF23" s="334"/>
      <c r="BG23" s="334"/>
      <c r="BH23" s="334"/>
      <c r="BI23" s="334"/>
      <c r="BJ23" s="334"/>
      <c r="BK23" s="334"/>
      <c r="BL23" s="334"/>
      <c r="BM23" s="334"/>
      <c r="BN23" s="334"/>
      <c r="BO23" s="334"/>
      <c r="BP23" s="334"/>
      <c r="BQ23" s="334"/>
      <c r="BR23" s="334"/>
      <c r="BS23" s="334"/>
      <c r="BT23" s="334"/>
      <c r="BU23" s="334"/>
      <c r="BV23" s="334"/>
      <c r="BW23" s="334"/>
      <c r="BX23" s="334"/>
      <c r="BY23" s="334"/>
      <c r="BZ23" s="334"/>
      <c r="CA23" s="334"/>
      <c r="CB23" s="335"/>
    </row>
    <row r="24" spans="2:80" ht="9.65" customHeight="1">
      <c r="B24" s="327"/>
      <c r="C24" s="328"/>
      <c r="D24" s="328"/>
      <c r="E24" s="328"/>
      <c r="F24" s="328"/>
      <c r="G24" s="328"/>
      <c r="H24" s="328"/>
      <c r="I24" s="328"/>
      <c r="J24" s="328"/>
      <c r="K24" s="328"/>
      <c r="L24" s="328"/>
      <c r="M24" s="328"/>
      <c r="N24" s="328"/>
      <c r="O24" s="328"/>
      <c r="P24" s="328"/>
      <c r="Q24" s="328"/>
      <c r="R24" s="328"/>
      <c r="S24" s="328"/>
      <c r="T24" s="328"/>
      <c r="U24" s="328"/>
      <c r="V24" s="328"/>
      <c r="W24" s="328"/>
      <c r="X24" s="329"/>
      <c r="Y24" s="336"/>
      <c r="Z24" s="337"/>
      <c r="AA24" s="337"/>
      <c r="AB24" s="337"/>
      <c r="AC24" s="337"/>
      <c r="AD24" s="337"/>
      <c r="AE24" s="337"/>
      <c r="AF24" s="337"/>
      <c r="AG24" s="337"/>
      <c r="AH24" s="337"/>
      <c r="AI24" s="337"/>
      <c r="AJ24" s="337"/>
      <c r="AK24" s="337"/>
      <c r="AL24" s="337"/>
      <c r="AM24" s="337"/>
      <c r="AN24" s="337"/>
      <c r="AO24" s="337"/>
      <c r="AP24" s="337"/>
      <c r="AQ24" s="337"/>
      <c r="AR24" s="337"/>
      <c r="AS24" s="337"/>
      <c r="AT24" s="337"/>
      <c r="AU24" s="337"/>
      <c r="AV24" s="337"/>
      <c r="AW24" s="337"/>
      <c r="AX24" s="337"/>
      <c r="AY24" s="337"/>
      <c r="AZ24" s="337"/>
      <c r="BA24" s="337"/>
      <c r="BB24" s="337"/>
      <c r="BC24" s="337"/>
      <c r="BD24" s="337"/>
      <c r="BE24" s="337"/>
      <c r="BF24" s="337"/>
      <c r="BG24" s="337"/>
      <c r="BH24" s="337"/>
      <c r="BI24" s="337"/>
      <c r="BJ24" s="337"/>
      <c r="BK24" s="337"/>
      <c r="BL24" s="337"/>
      <c r="BM24" s="337"/>
      <c r="BN24" s="337"/>
      <c r="BO24" s="337"/>
      <c r="BP24" s="337"/>
      <c r="BQ24" s="337"/>
      <c r="BR24" s="337"/>
      <c r="BS24" s="337"/>
      <c r="BT24" s="337"/>
      <c r="BU24" s="337"/>
      <c r="BV24" s="337"/>
      <c r="BW24" s="337"/>
      <c r="BX24" s="337"/>
      <c r="BY24" s="337"/>
      <c r="BZ24" s="337"/>
      <c r="CA24" s="337"/>
      <c r="CB24" s="338"/>
    </row>
    <row r="25" spans="2:80" ht="9" customHeight="1"/>
    <row r="26" spans="2:80" ht="29.5" customHeight="1">
      <c r="B26" s="357" t="s">
        <v>113</v>
      </c>
      <c r="C26" s="358"/>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9">
        <f>'別紙１ 年間実績等'!$AJ21</f>
        <v>0</v>
      </c>
      <c r="AC26" s="360"/>
      <c r="AD26" s="360"/>
      <c r="AE26" s="360"/>
      <c r="AF26" s="360"/>
      <c r="AG26" s="360"/>
      <c r="AH26" s="360"/>
      <c r="AI26" s="360"/>
      <c r="AJ26" s="360"/>
      <c r="AK26" s="360"/>
      <c r="AL26" s="360"/>
      <c r="AM26" s="360"/>
      <c r="AN26" s="361"/>
      <c r="AO26" s="79"/>
      <c r="AP26" s="357" t="s">
        <v>266</v>
      </c>
      <c r="AQ26" s="358"/>
      <c r="AR26" s="358"/>
      <c r="AS26" s="358"/>
      <c r="AT26" s="358"/>
      <c r="AU26" s="358"/>
      <c r="AV26" s="358"/>
      <c r="AW26" s="358"/>
      <c r="AX26" s="358"/>
      <c r="AY26" s="358"/>
      <c r="AZ26" s="358"/>
      <c r="BA26" s="358"/>
      <c r="BB26" s="358"/>
      <c r="BC26" s="358"/>
      <c r="BD26" s="358"/>
      <c r="BE26" s="358"/>
      <c r="BF26" s="358"/>
      <c r="BG26" s="358"/>
      <c r="BH26" s="358"/>
      <c r="BI26" s="358"/>
      <c r="BJ26" s="358"/>
      <c r="BK26" s="358"/>
      <c r="BL26" s="358"/>
      <c r="BM26" s="358"/>
      <c r="BN26" s="358"/>
      <c r="BO26" s="358"/>
      <c r="BP26" s="359">
        <f>'別紙１ 年間実績等'!$AL21</f>
        <v>0</v>
      </c>
      <c r="BQ26" s="360"/>
      <c r="BR26" s="360"/>
      <c r="BS26" s="360"/>
      <c r="BT26" s="360"/>
      <c r="BU26" s="360"/>
      <c r="BV26" s="360"/>
      <c r="BW26" s="360"/>
      <c r="BX26" s="360"/>
      <c r="BY26" s="360"/>
      <c r="BZ26" s="360"/>
      <c r="CA26" s="360"/>
      <c r="CB26" s="361"/>
    </row>
    <row r="27" spans="2:80" ht="9.65" customHeight="1">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27"/>
      <c r="AL27" s="27"/>
      <c r="AM27" s="27"/>
      <c r="AN27" s="27"/>
      <c r="AO27" s="27"/>
      <c r="AP27" s="27"/>
      <c r="AQ27" s="7"/>
      <c r="AR27" s="7"/>
      <c r="AS27" s="7"/>
      <c r="AT27" s="7"/>
      <c r="AU27" s="7"/>
      <c r="AV27" s="7"/>
      <c r="AW27" s="7"/>
      <c r="AX27" s="7"/>
      <c r="AY27" s="7"/>
      <c r="AZ27" s="7"/>
      <c r="BA27" s="7"/>
      <c r="BB27" s="7"/>
      <c r="BC27" s="7"/>
      <c r="BD27" s="7"/>
      <c r="BE27" s="7"/>
      <c r="BF27" s="7"/>
      <c r="BG27" s="7"/>
      <c r="BH27" s="7"/>
      <c r="BI27" s="7"/>
      <c r="BJ27" s="7"/>
      <c r="BL27" s="7"/>
      <c r="BM27" s="7"/>
      <c r="BN27" s="7"/>
      <c r="BO27" s="7"/>
      <c r="BP27" s="7"/>
      <c r="BQ27" s="7"/>
      <c r="BR27" s="7"/>
      <c r="BS27" s="7"/>
      <c r="BT27" s="7"/>
      <c r="BU27" s="7"/>
      <c r="BV27" s="7"/>
      <c r="BW27" s="7"/>
      <c r="BX27" s="7"/>
      <c r="BY27" s="7"/>
      <c r="BZ27" s="7"/>
      <c r="CA27" s="7"/>
      <c r="CB27" s="7"/>
    </row>
    <row r="28" spans="2:80" ht="9.65" customHeight="1">
      <c r="B28" s="341" t="s">
        <v>265</v>
      </c>
      <c r="C28" s="342"/>
      <c r="D28" s="342"/>
      <c r="E28" s="342"/>
      <c r="F28" s="342"/>
      <c r="G28" s="342"/>
      <c r="H28" s="342"/>
      <c r="I28" s="342"/>
      <c r="J28" s="342"/>
      <c r="K28" s="342"/>
      <c r="L28" s="342"/>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2"/>
      <c r="AM28" s="342"/>
      <c r="AN28" s="342"/>
      <c r="AO28" s="342"/>
      <c r="AP28" s="342"/>
      <c r="AQ28" s="342"/>
      <c r="AR28" s="342"/>
      <c r="AS28" s="342"/>
      <c r="AT28" s="342"/>
      <c r="AU28" s="342"/>
      <c r="AV28" s="342"/>
      <c r="AW28" s="342"/>
      <c r="AX28" s="342"/>
      <c r="AY28" s="342"/>
      <c r="AZ28" s="342"/>
      <c r="BA28" s="342"/>
      <c r="BB28" s="342"/>
      <c r="BC28" s="342"/>
      <c r="BD28" s="342"/>
      <c r="BE28" s="342"/>
      <c r="BF28" s="342"/>
      <c r="BG28" s="342"/>
      <c r="BH28" s="342"/>
      <c r="BI28" s="342"/>
      <c r="BJ28" s="342"/>
      <c r="BK28" s="342"/>
      <c r="BL28" s="342"/>
      <c r="BM28" s="342"/>
      <c r="BN28" s="342"/>
      <c r="BO28" s="342"/>
      <c r="BP28" s="342"/>
      <c r="BQ28" s="342"/>
      <c r="BR28" s="342"/>
      <c r="BS28" s="342"/>
      <c r="BT28" s="342"/>
      <c r="BU28" s="342"/>
      <c r="BV28" s="342"/>
      <c r="BW28" s="342"/>
      <c r="BX28" s="342"/>
      <c r="BY28" s="342"/>
      <c r="BZ28" s="342"/>
      <c r="CA28" s="342"/>
      <c r="CB28" s="343"/>
    </row>
    <row r="29" spans="2:80" ht="9.65" customHeight="1">
      <c r="B29" s="344"/>
      <c r="C29" s="345"/>
      <c r="D29" s="345"/>
      <c r="E29" s="345"/>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N29" s="345"/>
      <c r="AO29" s="345"/>
      <c r="AP29" s="345"/>
      <c r="AQ29" s="345"/>
      <c r="AR29" s="345"/>
      <c r="AS29" s="345"/>
      <c r="AT29" s="345"/>
      <c r="AU29" s="345"/>
      <c r="AV29" s="345"/>
      <c r="AW29" s="345"/>
      <c r="AX29" s="345"/>
      <c r="AY29" s="345"/>
      <c r="AZ29" s="345"/>
      <c r="BA29" s="345"/>
      <c r="BB29" s="345"/>
      <c r="BC29" s="345"/>
      <c r="BD29" s="345"/>
      <c r="BE29" s="345"/>
      <c r="BF29" s="345"/>
      <c r="BG29" s="345"/>
      <c r="BH29" s="345"/>
      <c r="BI29" s="345"/>
      <c r="BJ29" s="345"/>
      <c r="BK29" s="345"/>
      <c r="BL29" s="345"/>
      <c r="BM29" s="345"/>
      <c r="BN29" s="345"/>
      <c r="BO29" s="345"/>
      <c r="BP29" s="345"/>
      <c r="BQ29" s="345"/>
      <c r="BR29" s="345"/>
      <c r="BS29" s="345"/>
      <c r="BT29" s="345"/>
      <c r="BU29" s="345"/>
      <c r="BV29" s="345"/>
      <c r="BW29" s="345"/>
      <c r="BX29" s="345"/>
      <c r="BY29" s="345"/>
      <c r="BZ29" s="345"/>
      <c r="CA29" s="345"/>
      <c r="CB29" s="346"/>
    </row>
    <row r="30" spans="2:80" ht="9.65" customHeight="1">
      <c r="B30" s="344"/>
      <c r="C30" s="345"/>
      <c r="D30" s="345"/>
      <c r="E30" s="345"/>
      <c r="F30" s="345"/>
      <c r="G30" s="345"/>
      <c r="H30" s="345"/>
      <c r="I30" s="345"/>
      <c r="J30" s="345"/>
      <c r="K30" s="345"/>
      <c r="L30" s="345"/>
      <c r="M30" s="345"/>
      <c r="N30" s="345"/>
      <c r="O30" s="345"/>
      <c r="P30" s="345"/>
      <c r="Q30" s="345"/>
      <c r="R30" s="345"/>
      <c r="S30" s="345"/>
      <c r="T30" s="345"/>
      <c r="U30" s="345"/>
      <c r="V30" s="345"/>
      <c r="W30" s="345"/>
      <c r="X30" s="345"/>
      <c r="Y30" s="345"/>
      <c r="Z30" s="345"/>
      <c r="AA30" s="345"/>
      <c r="AB30" s="345"/>
      <c r="AC30" s="345"/>
      <c r="AD30" s="345"/>
      <c r="AE30" s="345"/>
      <c r="AF30" s="345"/>
      <c r="AG30" s="345"/>
      <c r="AH30" s="345"/>
      <c r="AI30" s="345"/>
      <c r="AJ30" s="345"/>
      <c r="AK30" s="345"/>
      <c r="AL30" s="345"/>
      <c r="AM30" s="345"/>
      <c r="AN30" s="345"/>
      <c r="AO30" s="345"/>
      <c r="AP30" s="345"/>
      <c r="AQ30" s="345"/>
      <c r="AR30" s="345"/>
      <c r="AS30" s="345"/>
      <c r="AT30" s="345"/>
      <c r="AU30" s="345"/>
      <c r="AV30" s="345"/>
      <c r="AW30" s="345"/>
      <c r="AX30" s="345"/>
      <c r="AY30" s="345"/>
      <c r="AZ30" s="345"/>
      <c r="BA30" s="345"/>
      <c r="BB30" s="345"/>
      <c r="BC30" s="345"/>
      <c r="BD30" s="345"/>
      <c r="BE30" s="345"/>
      <c r="BF30" s="345"/>
      <c r="BG30" s="345"/>
      <c r="BH30" s="345"/>
      <c r="BI30" s="345"/>
      <c r="BJ30" s="345"/>
      <c r="BK30" s="345"/>
      <c r="BL30" s="345"/>
      <c r="BM30" s="345"/>
      <c r="BN30" s="345"/>
      <c r="BO30" s="345"/>
      <c r="BP30" s="345"/>
      <c r="BQ30" s="345"/>
      <c r="BR30" s="345"/>
      <c r="BS30" s="345"/>
      <c r="BT30" s="345"/>
      <c r="BU30" s="345"/>
      <c r="BV30" s="345"/>
      <c r="BW30" s="345"/>
      <c r="BX30" s="345"/>
      <c r="BY30" s="345"/>
      <c r="BZ30" s="345"/>
      <c r="CA30" s="345"/>
      <c r="CB30" s="346"/>
    </row>
    <row r="31" spans="2:80" ht="9.65" customHeight="1">
      <c r="B31" s="347"/>
      <c r="C31" s="345"/>
      <c r="D31" s="345"/>
      <c r="E31" s="345"/>
      <c r="F31" s="345"/>
      <c r="G31" s="345"/>
      <c r="H31" s="345"/>
      <c r="I31" s="345"/>
      <c r="J31" s="345"/>
      <c r="K31" s="345"/>
      <c r="L31" s="345"/>
      <c r="M31" s="345"/>
      <c r="N31" s="345"/>
      <c r="O31" s="345"/>
      <c r="P31" s="345"/>
      <c r="Q31" s="345"/>
      <c r="R31" s="345"/>
      <c r="S31" s="345"/>
      <c r="T31" s="345"/>
      <c r="U31" s="345"/>
      <c r="V31" s="345"/>
      <c r="W31" s="345"/>
      <c r="X31" s="345"/>
      <c r="Y31" s="345"/>
      <c r="Z31" s="345"/>
      <c r="AA31" s="345"/>
      <c r="AB31" s="345"/>
      <c r="AC31" s="345"/>
      <c r="AD31" s="345"/>
      <c r="AE31" s="345"/>
      <c r="AF31" s="345"/>
      <c r="AG31" s="345"/>
      <c r="AH31" s="345"/>
      <c r="AI31" s="345"/>
      <c r="AJ31" s="345"/>
      <c r="AK31" s="345"/>
      <c r="AL31" s="345"/>
      <c r="AM31" s="345"/>
      <c r="AN31" s="345"/>
      <c r="AO31" s="345"/>
      <c r="AP31" s="345"/>
      <c r="AQ31" s="345"/>
      <c r="AR31" s="345"/>
      <c r="AS31" s="345"/>
      <c r="AT31" s="345"/>
      <c r="AU31" s="345"/>
      <c r="AV31" s="345"/>
      <c r="AW31" s="345"/>
      <c r="AX31" s="345"/>
      <c r="AY31" s="345"/>
      <c r="AZ31" s="345"/>
      <c r="BA31" s="345"/>
      <c r="BB31" s="345"/>
      <c r="BC31" s="345"/>
      <c r="BD31" s="345"/>
      <c r="BE31" s="345"/>
      <c r="BF31" s="345"/>
      <c r="BG31" s="345"/>
      <c r="BH31" s="345"/>
      <c r="BI31" s="345"/>
      <c r="BJ31" s="345"/>
      <c r="BK31" s="345"/>
      <c r="BL31" s="345"/>
      <c r="BM31" s="345"/>
      <c r="BN31" s="345"/>
      <c r="BO31" s="345"/>
      <c r="BP31" s="345"/>
      <c r="BQ31" s="345"/>
      <c r="BR31" s="345"/>
      <c r="BS31" s="345"/>
      <c r="BT31" s="345"/>
      <c r="BU31" s="345"/>
      <c r="BV31" s="345"/>
      <c r="BW31" s="345"/>
      <c r="BX31" s="345"/>
      <c r="BY31" s="345"/>
      <c r="BZ31" s="345"/>
      <c r="CA31" s="345"/>
      <c r="CB31" s="346"/>
    </row>
    <row r="32" spans="2:80" ht="9.65" customHeight="1">
      <c r="B32" s="348"/>
      <c r="C32" s="349"/>
      <c r="D32" s="349"/>
      <c r="E32" s="349"/>
      <c r="F32" s="349"/>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c r="BB32" s="349"/>
      <c r="BC32" s="349"/>
      <c r="BD32" s="349"/>
      <c r="BE32" s="349"/>
      <c r="BF32" s="349"/>
      <c r="BG32" s="349"/>
      <c r="BH32" s="349"/>
      <c r="BI32" s="349"/>
      <c r="BJ32" s="349"/>
      <c r="BK32" s="349"/>
      <c r="BL32" s="349"/>
      <c r="BM32" s="349"/>
      <c r="BN32" s="349"/>
      <c r="BO32" s="349"/>
      <c r="BP32" s="349"/>
      <c r="BQ32" s="349"/>
      <c r="BR32" s="349"/>
      <c r="BS32" s="349"/>
      <c r="BT32" s="349"/>
      <c r="BU32" s="349"/>
      <c r="BV32" s="349"/>
      <c r="BW32" s="349"/>
      <c r="BX32" s="349"/>
      <c r="BY32" s="349"/>
      <c r="BZ32" s="349"/>
      <c r="CA32" s="349"/>
      <c r="CB32" s="350"/>
    </row>
    <row r="33" spans="2:80" ht="9.65" customHeight="1">
      <c r="B33" s="351"/>
      <c r="C33" s="352"/>
      <c r="D33" s="352"/>
      <c r="E33" s="352"/>
      <c r="F33" s="352"/>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2"/>
      <c r="AI33" s="352"/>
      <c r="AJ33" s="352"/>
      <c r="AK33" s="352"/>
      <c r="AL33" s="352"/>
      <c r="AM33" s="352"/>
      <c r="AN33" s="352"/>
      <c r="AO33" s="352"/>
      <c r="AP33" s="352"/>
      <c r="AQ33" s="352"/>
      <c r="AR33" s="352"/>
      <c r="AS33" s="352"/>
      <c r="AT33" s="352"/>
      <c r="AU33" s="352"/>
      <c r="AV33" s="352"/>
      <c r="AW33" s="352"/>
      <c r="AX33" s="352"/>
      <c r="AY33" s="352"/>
      <c r="AZ33" s="352"/>
      <c r="BA33" s="352"/>
      <c r="BB33" s="352"/>
      <c r="BC33" s="352"/>
      <c r="BD33" s="352"/>
      <c r="BE33" s="352"/>
      <c r="BF33" s="352"/>
      <c r="BG33" s="352"/>
      <c r="BH33" s="352"/>
      <c r="BI33" s="352"/>
      <c r="BJ33" s="352"/>
      <c r="BK33" s="352"/>
      <c r="BL33" s="352"/>
      <c r="BM33" s="352"/>
      <c r="BN33" s="352"/>
      <c r="BO33" s="352"/>
      <c r="BP33" s="352"/>
      <c r="BQ33" s="352"/>
      <c r="BR33" s="352"/>
      <c r="BS33" s="352"/>
      <c r="BT33" s="352"/>
      <c r="BU33" s="352"/>
      <c r="BV33" s="352"/>
      <c r="BW33" s="352"/>
      <c r="BX33" s="352"/>
      <c r="BY33" s="352"/>
      <c r="BZ33" s="352"/>
      <c r="CA33" s="352"/>
      <c r="CB33" s="353"/>
    </row>
    <row r="34" spans="2:80" ht="9.65" customHeight="1">
      <c r="B34" s="351"/>
      <c r="C34" s="352"/>
      <c r="D34" s="352"/>
      <c r="E34" s="352"/>
      <c r="F34" s="352"/>
      <c r="G34" s="352"/>
      <c r="H34" s="352"/>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2"/>
      <c r="AI34" s="352"/>
      <c r="AJ34" s="352"/>
      <c r="AK34" s="352"/>
      <c r="AL34" s="352"/>
      <c r="AM34" s="352"/>
      <c r="AN34" s="352"/>
      <c r="AO34" s="352"/>
      <c r="AP34" s="352"/>
      <c r="AQ34" s="352"/>
      <c r="AR34" s="352"/>
      <c r="AS34" s="352"/>
      <c r="AT34" s="352"/>
      <c r="AU34" s="352"/>
      <c r="AV34" s="352"/>
      <c r="AW34" s="352"/>
      <c r="AX34" s="352"/>
      <c r="AY34" s="352"/>
      <c r="AZ34" s="352"/>
      <c r="BA34" s="352"/>
      <c r="BB34" s="352"/>
      <c r="BC34" s="352"/>
      <c r="BD34" s="352"/>
      <c r="BE34" s="352"/>
      <c r="BF34" s="352"/>
      <c r="BG34" s="352"/>
      <c r="BH34" s="352"/>
      <c r="BI34" s="352"/>
      <c r="BJ34" s="352"/>
      <c r="BK34" s="352"/>
      <c r="BL34" s="352"/>
      <c r="BM34" s="352"/>
      <c r="BN34" s="352"/>
      <c r="BO34" s="352"/>
      <c r="BP34" s="352"/>
      <c r="BQ34" s="352"/>
      <c r="BR34" s="352"/>
      <c r="BS34" s="352"/>
      <c r="BT34" s="352"/>
      <c r="BU34" s="352"/>
      <c r="BV34" s="352"/>
      <c r="BW34" s="352"/>
      <c r="BX34" s="352"/>
      <c r="BY34" s="352"/>
      <c r="BZ34" s="352"/>
      <c r="CA34" s="352"/>
      <c r="CB34" s="353"/>
    </row>
    <row r="35" spans="2:80" ht="9.65" customHeight="1">
      <c r="B35" s="351"/>
      <c r="C35" s="352"/>
      <c r="D35" s="352"/>
      <c r="E35" s="352"/>
      <c r="F35" s="352"/>
      <c r="G35" s="352"/>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2"/>
      <c r="AJ35" s="352"/>
      <c r="AK35" s="352"/>
      <c r="AL35" s="352"/>
      <c r="AM35" s="352"/>
      <c r="AN35" s="352"/>
      <c r="AO35" s="352"/>
      <c r="AP35" s="352"/>
      <c r="AQ35" s="352"/>
      <c r="AR35" s="352"/>
      <c r="AS35" s="352"/>
      <c r="AT35" s="352"/>
      <c r="AU35" s="352"/>
      <c r="AV35" s="352"/>
      <c r="AW35" s="352"/>
      <c r="AX35" s="352"/>
      <c r="AY35" s="352"/>
      <c r="AZ35" s="352"/>
      <c r="BA35" s="352"/>
      <c r="BB35" s="352"/>
      <c r="BC35" s="352"/>
      <c r="BD35" s="352"/>
      <c r="BE35" s="352"/>
      <c r="BF35" s="352"/>
      <c r="BG35" s="352"/>
      <c r="BH35" s="352"/>
      <c r="BI35" s="352"/>
      <c r="BJ35" s="352"/>
      <c r="BK35" s="352"/>
      <c r="BL35" s="352"/>
      <c r="BM35" s="352"/>
      <c r="BN35" s="352"/>
      <c r="BO35" s="352"/>
      <c r="BP35" s="352"/>
      <c r="BQ35" s="352"/>
      <c r="BR35" s="352"/>
      <c r="BS35" s="352"/>
      <c r="BT35" s="352"/>
      <c r="BU35" s="352"/>
      <c r="BV35" s="352"/>
      <c r="BW35" s="352"/>
      <c r="BX35" s="352"/>
      <c r="BY35" s="352"/>
      <c r="BZ35" s="352"/>
      <c r="CA35" s="352"/>
      <c r="CB35" s="353"/>
    </row>
    <row r="36" spans="2:80" ht="9.65" customHeight="1">
      <c r="B36" s="351"/>
      <c r="C36" s="352"/>
      <c r="D36" s="352"/>
      <c r="E36" s="352"/>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2"/>
      <c r="AM36" s="352"/>
      <c r="AN36" s="352"/>
      <c r="AO36" s="352"/>
      <c r="AP36" s="352"/>
      <c r="AQ36" s="352"/>
      <c r="AR36" s="352"/>
      <c r="AS36" s="352"/>
      <c r="AT36" s="352"/>
      <c r="AU36" s="352"/>
      <c r="AV36" s="352"/>
      <c r="AW36" s="352"/>
      <c r="AX36" s="352"/>
      <c r="AY36" s="352"/>
      <c r="AZ36" s="352"/>
      <c r="BA36" s="352"/>
      <c r="BB36" s="352"/>
      <c r="BC36" s="352"/>
      <c r="BD36" s="352"/>
      <c r="BE36" s="352"/>
      <c r="BF36" s="352"/>
      <c r="BG36" s="352"/>
      <c r="BH36" s="352"/>
      <c r="BI36" s="352"/>
      <c r="BJ36" s="352"/>
      <c r="BK36" s="352"/>
      <c r="BL36" s="352"/>
      <c r="BM36" s="352"/>
      <c r="BN36" s="352"/>
      <c r="BO36" s="352"/>
      <c r="BP36" s="352"/>
      <c r="BQ36" s="352"/>
      <c r="BR36" s="352"/>
      <c r="BS36" s="352"/>
      <c r="BT36" s="352"/>
      <c r="BU36" s="352"/>
      <c r="BV36" s="352"/>
      <c r="BW36" s="352"/>
      <c r="BX36" s="352"/>
      <c r="BY36" s="352"/>
      <c r="BZ36" s="352"/>
      <c r="CA36" s="352"/>
      <c r="CB36" s="353"/>
    </row>
    <row r="37" spans="2:80" ht="9.65" customHeight="1">
      <c r="B37" s="351"/>
      <c r="C37" s="352"/>
      <c r="D37" s="352"/>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c r="AJ37" s="352"/>
      <c r="AK37" s="352"/>
      <c r="AL37" s="352"/>
      <c r="AM37" s="352"/>
      <c r="AN37" s="352"/>
      <c r="AO37" s="352"/>
      <c r="AP37" s="352"/>
      <c r="AQ37" s="352"/>
      <c r="AR37" s="352"/>
      <c r="AS37" s="352"/>
      <c r="AT37" s="352"/>
      <c r="AU37" s="352"/>
      <c r="AV37" s="352"/>
      <c r="AW37" s="352"/>
      <c r="AX37" s="352"/>
      <c r="AY37" s="352"/>
      <c r="AZ37" s="352"/>
      <c r="BA37" s="352"/>
      <c r="BB37" s="352"/>
      <c r="BC37" s="352"/>
      <c r="BD37" s="352"/>
      <c r="BE37" s="352"/>
      <c r="BF37" s="352"/>
      <c r="BG37" s="352"/>
      <c r="BH37" s="352"/>
      <c r="BI37" s="352"/>
      <c r="BJ37" s="352"/>
      <c r="BK37" s="352"/>
      <c r="BL37" s="352"/>
      <c r="BM37" s="352"/>
      <c r="BN37" s="352"/>
      <c r="BO37" s="352"/>
      <c r="BP37" s="352"/>
      <c r="BQ37" s="352"/>
      <c r="BR37" s="352"/>
      <c r="BS37" s="352"/>
      <c r="BT37" s="352"/>
      <c r="BU37" s="352"/>
      <c r="BV37" s="352"/>
      <c r="BW37" s="352"/>
      <c r="BX37" s="352"/>
      <c r="BY37" s="352"/>
      <c r="BZ37" s="352"/>
      <c r="CA37" s="352"/>
      <c r="CB37" s="353"/>
    </row>
    <row r="38" spans="2:80" ht="9.65" customHeight="1">
      <c r="B38" s="351"/>
      <c r="C38" s="352"/>
      <c r="D38" s="352"/>
      <c r="E38" s="352"/>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352"/>
      <c r="AK38" s="352"/>
      <c r="AL38" s="352"/>
      <c r="AM38" s="352"/>
      <c r="AN38" s="352"/>
      <c r="AO38" s="352"/>
      <c r="AP38" s="352"/>
      <c r="AQ38" s="352"/>
      <c r="AR38" s="352"/>
      <c r="AS38" s="352"/>
      <c r="AT38" s="352"/>
      <c r="AU38" s="352"/>
      <c r="AV38" s="352"/>
      <c r="AW38" s="352"/>
      <c r="AX38" s="352"/>
      <c r="AY38" s="352"/>
      <c r="AZ38" s="352"/>
      <c r="BA38" s="352"/>
      <c r="BB38" s="352"/>
      <c r="BC38" s="352"/>
      <c r="BD38" s="352"/>
      <c r="BE38" s="352"/>
      <c r="BF38" s="352"/>
      <c r="BG38" s="352"/>
      <c r="BH38" s="352"/>
      <c r="BI38" s="352"/>
      <c r="BJ38" s="352"/>
      <c r="BK38" s="352"/>
      <c r="BL38" s="352"/>
      <c r="BM38" s="352"/>
      <c r="BN38" s="352"/>
      <c r="BO38" s="352"/>
      <c r="BP38" s="352"/>
      <c r="BQ38" s="352"/>
      <c r="BR38" s="352"/>
      <c r="BS38" s="352"/>
      <c r="BT38" s="352"/>
      <c r="BU38" s="352"/>
      <c r="BV38" s="352"/>
      <c r="BW38" s="352"/>
      <c r="BX38" s="352"/>
      <c r="BY38" s="352"/>
      <c r="BZ38" s="352"/>
      <c r="CA38" s="352"/>
      <c r="CB38" s="353"/>
    </row>
    <row r="39" spans="2:80" ht="9.65" customHeight="1">
      <c r="B39" s="351"/>
      <c r="C39" s="352"/>
      <c r="D39" s="352"/>
      <c r="E39" s="352"/>
      <c r="F39" s="352"/>
      <c r="G39" s="352"/>
      <c r="H39" s="352"/>
      <c r="I39" s="352"/>
      <c r="J39" s="352"/>
      <c r="K39" s="352"/>
      <c r="L39" s="352"/>
      <c r="M39" s="352"/>
      <c r="N39" s="352"/>
      <c r="O39" s="352"/>
      <c r="P39" s="352"/>
      <c r="Q39" s="352"/>
      <c r="R39" s="352"/>
      <c r="S39" s="352"/>
      <c r="T39" s="352"/>
      <c r="U39" s="352"/>
      <c r="V39" s="352"/>
      <c r="W39" s="352"/>
      <c r="X39" s="352"/>
      <c r="Y39" s="352"/>
      <c r="Z39" s="352"/>
      <c r="AA39" s="352"/>
      <c r="AB39" s="352"/>
      <c r="AC39" s="352"/>
      <c r="AD39" s="352"/>
      <c r="AE39" s="352"/>
      <c r="AF39" s="352"/>
      <c r="AG39" s="352"/>
      <c r="AH39" s="352"/>
      <c r="AI39" s="352"/>
      <c r="AJ39" s="352"/>
      <c r="AK39" s="352"/>
      <c r="AL39" s="352"/>
      <c r="AM39" s="352"/>
      <c r="AN39" s="352"/>
      <c r="AO39" s="352"/>
      <c r="AP39" s="352"/>
      <c r="AQ39" s="352"/>
      <c r="AR39" s="352"/>
      <c r="AS39" s="352"/>
      <c r="AT39" s="352"/>
      <c r="AU39" s="352"/>
      <c r="AV39" s="352"/>
      <c r="AW39" s="352"/>
      <c r="AX39" s="352"/>
      <c r="AY39" s="352"/>
      <c r="AZ39" s="352"/>
      <c r="BA39" s="352"/>
      <c r="BB39" s="352"/>
      <c r="BC39" s="352"/>
      <c r="BD39" s="352"/>
      <c r="BE39" s="352"/>
      <c r="BF39" s="352"/>
      <c r="BG39" s="352"/>
      <c r="BH39" s="352"/>
      <c r="BI39" s="352"/>
      <c r="BJ39" s="352"/>
      <c r="BK39" s="352"/>
      <c r="BL39" s="352"/>
      <c r="BM39" s="352"/>
      <c r="BN39" s="352"/>
      <c r="BO39" s="352"/>
      <c r="BP39" s="352"/>
      <c r="BQ39" s="352"/>
      <c r="BR39" s="352"/>
      <c r="BS39" s="352"/>
      <c r="BT39" s="352"/>
      <c r="BU39" s="352"/>
      <c r="BV39" s="352"/>
      <c r="BW39" s="352"/>
      <c r="BX39" s="352"/>
      <c r="BY39" s="352"/>
      <c r="BZ39" s="352"/>
      <c r="CA39" s="352"/>
      <c r="CB39" s="353"/>
    </row>
    <row r="40" spans="2:80" ht="9.65" customHeight="1">
      <c r="B40" s="351"/>
      <c r="C40" s="352"/>
      <c r="D40" s="352"/>
      <c r="E40" s="352"/>
      <c r="F40" s="352"/>
      <c r="G40" s="352"/>
      <c r="H40" s="352"/>
      <c r="I40" s="352"/>
      <c r="J40" s="352"/>
      <c r="K40" s="352"/>
      <c r="L40" s="352"/>
      <c r="M40" s="352"/>
      <c r="N40" s="352"/>
      <c r="O40" s="352"/>
      <c r="P40" s="352"/>
      <c r="Q40" s="352"/>
      <c r="R40" s="352"/>
      <c r="S40" s="352"/>
      <c r="T40" s="352"/>
      <c r="U40" s="352"/>
      <c r="V40" s="352"/>
      <c r="W40" s="352"/>
      <c r="X40" s="352"/>
      <c r="Y40" s="352"/>
      <c r="Z40" s="352"/>
      <c r="AA40" s="352"/>
      <c r="AB40" s="352"/>
      <c r="AC40" s="352"/>
      <c r="AD40" s="352"/>
      <c r="AE40" s="352"/>
      <c r="AF40" s="352"/>
      <c r="AG40" s="352"/>
      <c r="AH40" s="352"/>
      <c r="AI40" s="352"/>
      <c r="AJ40" s="352"/>
      <c r="AK40" s="352"/>
      <c r="AL40" s="352"/>
      <c r="AM40" s="352"/>
      <c r="AN40" s="352"/>
      <c r="AO40" s="352"/>
      <c r="AP40" s="352"/>
      <c r="AQ40" s="352"/>
      <c r="AR40" s="352"/>
      <c r="AS40" s="352"/>
      <c r="AT40" s="352"/>
      <c r="AU40" s="352"/>
      <c r="AV40" s="352"/>
      <c r="AW40" s="352"/>
      <c r="AX40" s="352"/>
      <c r="AY40" s="352"/>
      <c r="AZ40" s="352"/>
      <c r="BA40" s="352"/>
      <c r="BB40" s="352"/>
      <c r="BC40" s="352"/>
      <c r="BD40" s="352"/>
      <c r="BE40" s="352"/>
      <c r="BF40" s="352"/>
      <c r="BG40" s="352"/>
      <c r="BH40" s="352"/>
      <c r="BI40" s="352"/>
      <c r="BJ40" s="352"/>
      <c r="BK40" s="352"/>
      <c r="BL40" s="352"/>
      <c r="BM40" s="352"/>
      <c r="BN40" s="352"/>
      <c r="BO40" s="352"/>
      <c r="BP40" s="352"/>
      <c r="BQ40" s="352"/>
      <c r="BR40" s="352"/>
      <c r="BS40" s="352"/>
      <c r="BT40" s="352"/>
      <c r="BU40" s="352"/>
      <c r="BV40" s="352"/>
      <c r="BW40" s="352"/>
      <c r="BX40" s="352"/>
      <c r="BY40" s="352"/>
      <c r="BZ40" s="352"/>
      <c r="CA40" s="352"/>
      <c r="CB40" s="353"/>
    </row>
    <row r="41" spans="2:80" ht="9.65" customHeight="1">
      <c r="B41" s="351"/>
      <c r="C41" s="352"/>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2"/>
      <c r="AD41" s="352"/>
      <c r="AE41" s="352"/>
      <c r="AF41" s="352"/>
      <c r="AG41" s="352"/>
      <c r="AH41" s="352"/>
      <c r="AI41" s="352"/>
      <c r="AJ41" s="352"/>
      <c r="AK41" s="352"/>
      <c r="AL41" s="352"/>
      <c r="AM41" s="352"/>
      <c r="AN41" s="352"/>
      <c r="AO41" s="352"/>
      <c r="AP41" s="352"/>
      <c r="AQ41" s="352"/>
      <c r="AR41" s="352"/>
      <c r="AS41" s="352"/>
      <c r="AT41" s="352"/>
      <c r="AU41" s="352"/>
      <c r="AV41" s="352"/>
      <c r="AW41" s="352"/>
      <c r="AX41" s="352"/>
      <c r="AY41" s="352"/>
      <c r="AZ41" s="352"/>
      <c r="BA41" s="352"/>
      <c r="BB41" s="352"/>
      <c r="BC41" s="352"/>
      <c r="BD41" s="352"/>
      <c r="BE41" s="352"/>
      <c r="BF41" s="352"/>
      <c r="BG41" s="352"/>
      <c r="BH41" s="352"/>
      <c r="BI41" s="352"/>
      <c r="BJ41" s="352"/>
      <c r="BK41" s="352"/>
      <c r="BL41" s="352"/>
      <c r="BM41" s="352"/>
      <c r="BN41" s="352"/>
      <c r="BO41" s="352"/>
      <c r="BP41" s="352"/>
      <c r="BQ41" s="352"/>
      <c r="BR41" s="352"/>
      <c r="BS41" s="352"/>
      <c r="BT41" s="352"/>
      <c r="BU41" s="352"/>
      <c r="BV41" s="352"/>
      <c r="BW41" s="352"/>
      <c r="BX41" s="352"/>
      <c r="BY41" s="352"/>
      <c r="BZ41" s="352"/>
      <c r="CA41" s="352"/>
      <c r="CB41" s="353"/>
    </row>
    <row r="42" spans="2:80" ht="9.65" customHeight="1">
      <c r="B42" s="351"/>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c r="AX42" s="352"/>
      <c r="AY42" s="352"/>
      <c r="AZ42" s="352"/>
      <c r="BA42" s="352"/>
      <c r="BB42" s="352"/>
      <c r="BC42" s="352"/>
      <c r="BD42" s="352"/>
      <c r="BE42" s="352"/>
      <c r="BF42" s="352"/>
      <c r="BG42" s="352"/>
      <c r="BH42" s="352"/>
      <c r="BI42" s="352"/>
      <c r="BJ42" s="352"/>
      <c r="BK42" s="352"/>
      <c r="BL42" s="352"/>
      <c r="BM42" s="352"/>
      <c r="BN42" s="352"/>
      <c r="BO42" s="352"/>
      <c r="BP42" s="352"/>
      <c r="BQ42" s="352"/>
      <c r="BR42" s="352"/>
      <c r="BS42" s="352"/>
      <c r="BT42" s="352"/>
      <c r="BU42" s="352"/>
      <c r="BV42" s="352"/>
      <c r="BW42" s="352"/>
      <c r="BX42" s="352"/>
      <c r="BY42" s="352"/>
      <c r="BZ42" s="352"/>
      <c r="CA42" s="352"/>
      <c r="CB42" s="353"/>
    </row>
    <row r="43" spans="2:80" ht="9.65" customHeight="1">
      <c r="B43" s="351"/>
      <c r="C43" s="352"/>
      <c r="D43" s="352"/>
      <c r="E43" s="352"/>
      <c r="F43" s="352"/>
      <c r="G43" s="352"/>
      <c r="H43" s="352"/>
      <c r="I43" s="352"/>
      <c r="J43" s="352"/>
      <c r="K43" s="352"/>
      <c r="L43" s="352"/>
      <c r="M43" s="352"/>
      <c r="N43" s="352"/>
      <c r="O43" s="352"/>
      <c r="P43" s="352"/>
      <c r="Q43" s="352"/>
      <c r="R43" s="352"/>
      <c r="S43" s="352"/>
      <c r="T43" s="352"/>
      <c r="U43" s="352"/>
      <c r="V43" s="352"/>
      <c r="W43" s="352"/>
      <c r="X43" s="352"/>
      <c r="Y43" s="352"/>
      <c r="Z43" s="352"/>
      <c r="AA43" s="352"/>
      <c r="AB43" s="352"/>
      <c r="AC43" s="352"/>
      <c r="AD43" s="352"/>
      <c r="AE43" s="352"/>
      <c r="AF43" s="352"/>
      <c r="AG43" s="352"/>
      <c r="AH43" s="352"/>
      <c r="AI43" s="352"/>
      <c r="AJ43" s="352"/>
      <c r="AK43" s="352"/>
      <c r="AL43" s="352"/>
      <c r="AM43" s="352"/>
      <c r="AN43" s="352"/>
      <c r="AO43" s="352"/>
      <c r="AP43" s="352"/>
      <c r="AQ43" s="352"/>
      <c r="AR43" s="352"/>
      <c r="AS43" s="352"/>
      <c r="AT43" s="352"/>
      <c r="AU43" s="352"/>
      <c r="AV43" s="352"/>
      <c r="AW43" s="352"/>
      <c r="AX43" s="352"/>
      <c r="AY43" s="352"/>
      <c r="AZ43" s="352"/>
      <c r="BA43" s="352"/>
      <c r="BB43" s="352"/>
      <c r="BC43" s="352"/>
      <c r="BD43" s="352"/>
      <c r="BE43" s="352"/>
      <c r="BF43" s="352"/>
      <c r="BG43" s="352"/>
      <c r="BH43" s="352"/>
      <c r="BI43" s="352"/>
      <c r="BJ43" s="352"/>
      <c r="BK43" s="352"/>
      <c r="BL43" s="352"/>
      <c r="BM43" s="352"/>
      <c r="BN43" s="352"/>
      <c r="BO43" s="352"/>
      <c r="BP43" s="352"/>
      <c r="BQ43" s="352"/>
      <c r="BR43" s="352"/>
      <c r="BS43" s="352"/>
      <c r="BT43" s="352"/>
      <c r="BU43" s="352"/>
      <c r="BV43" s="352"/>
      <c r="BW43" s="352"/>
      <c r="BX43" s="352"/>
      <c r="BY43" s="352"/>
      <c r="BZ43" s="352"/>
      <c r="CA43" s="352"/>
      <c r="CB43" s="353"/>
    </row>
    <row r="44" spans="2:80" ht="9.65" customHeight="1">
      <c r="B44" s="351"/>
      <c r="C44" s="352"/>
      <c r="D44" s="352"/>
      <c r="E44" s="352"/>
      <c r="F44" s="352"/>
      <c r="G44" s="352"/>
      <c r="H44" s="352"/>
      <c r="I44" s="352"/>
      <c r="J44" s="352"/>
      <c r="K44" s="352"/>
      <c r="L44" s="352"/>
      <c r="M44" s="352"/>
      <c r="N44" s="352"/>
      <c r="O44" s="352"/>
      <c r="P44" s="352"/>
      <c r="Q44" s="352"/>
      <c r="R44" s="352"/>
      <c r="S44" s="352"/>
      <c r="T44" s="352"/>
      <c r="U44" s="352"/>
      <c r="V44" s="352"/>
      <c r="W44" s="352"/>
      <c r="X44" s="352"/>
      <c r="Y44" s="352"/>
      <c r="Z44" s="352"/>
      <c r="AA44" s="352"/>
      <c r="AB44" s="352"/>
      <c r="AC44" s="352"/>
      <c r="AD44" s="352"/>
      <c r="AE44" s="352"/>
      <c r="AF44" s="352"/>
      <c r="AG44" s="352"/>
      <c r="AH44" s="352"/>
      <c r="AI44" s="352"/>
      <c r="AJ44" s="352"/>
      <c r="AK44" s="352"/>
      <c r="AL44" s="352"/>
      <c r="AM44" s="352"/>
      <c r="AN44" s="352"/>
      <c r="AO44" s="352"/>
      <c r="AP44" s="352"/>
      <c r="AQ44" s="352"/>
      <c r="AR44" s="352"/>
      <c r="AS44" s="352"/>
      <c r="AT44" s="352"/>
      <c r="AU44" s="352"/>
      <c r="AV44" s="352"/>
      <c r="AW44" s="352"/>
      <c r="AX44" s="352"/>
      <c r="AY44" s="352"/>
      <c r="AZ44" s="352"/>
      <c r="BA44" s="352"/>
      <c r="BB44" s="352"/>
      <c r="BC44" s="352"/>
      <c r="BD44" s="352"/>
      <c r="BE44" s="352"/>
      <c r="BF44" s="352"/>
      <c r="BG44" s="352"/>
      <c r="BH44" s="352"/>
      <c r="BI44" s="352"/>
      <c r="BJ44" s="352"/>
      <c r="BK44" s="352"/>
      <c r="BL44" s="352"/>
      <c r="BM44" s="352"/>
      <c r="BN44" s="352"/>
      <c r="BO44" s="352"/>
      <c r="BP44" s="352"/>
      <c r="BQ44" s="352"/>
      <c r="BR44" s="352"/>
      <c r="BS44" s="352"/>
      <c r="BT44" s="352"/>
      <c r="BU44" s="352"/>
      <c r="BV44" s="352"/>
      <c r="BW44" s="352"/>
      <c r="BX44" s="352"/>
      <c r="BY44" s="352"/>
      <c r="BZ44" s="352"/>
      <c r="CA44" s="352"/>
      <c r="CB44" s="353"/>
    </row>
    <row r="45" spans="2:80" ht="9.65" customHeight="1">
      <c r="B45" s="351"/>
      <c r="C45" s="352"/>
      <c r="D45" s="352"/>
      <c r="E45" s="352"/>
      <c r="F45" s="352"/>
      <c r="G45" s="352"/>
      <c r="H45" s="352"/>
      <c r="I45" s="352"/>
      <c r="J45" s="352"/>
      <c r="K45" s="352"/>
      <c r="L45" s="352"/>
      <c r="M45" s="352"/>
      <c r="N45" s="352"/>
      <c r="O45" s="352"/>
      <c r="P45" s="352"/>
      <c r="Q45" s="352"/>
      <c r="R45" s="352"/>
      <c r="S45" s="352"/>
      <c r="T45" s="352"/>
      <c r="U45" s="352"/>
      <c r="V45" s="352"/>
      <c r="W45" s="352"/>
      <c r="X45" s="352"/>
      <c r="Y45" s="352"/>
      <c r="Z45" s="352"/>
      <c r="AA45" s="352"/>
      <c r="AB45" s="352"/>
      <c r="AC45" s="352"/>
      <c r="AD45" s="352"/>
      <c r="AE45" s="352"/>
      <c r="AF45" s="352"/>
      <c r="AG45" s="352"/>
      <c r="AH45" s="352"/>
      <c r="AI45" s="352"/>
      <c r="AJ45" s="352"/>
      <c r="AK45" s="352"/>
      <c r="AL45" s="352"/>
      <c r="AM45" s="352"/>
      <c r="AN45" s="352"/>
      <c r="AO45" s="352"/>
      <c r="AP45" s="352"/>
      <c r="AQ45" s="352"/>
      <c r="AR45" s="352"/>
      <c r="AS45" s="352"/>
      <c r="AT45" s="352"/>
      <c r="AU45" s="352"/>
      <c r="AV45" s="352"/>
      <c r="AW45" s="352"/>
      <c r="AX45" s="352"/>
      <c r="AY45" s="352"/>
      <c r="AZ45" s="352"/>
      <c r="BA45" s="352"/>
      <c r="BB45" s="352"/>
      <c r="BC45" s="352"/>
      <c r="BD45" s="352"/>
      <c r="BE45" s="352"/>
      <c r="BF45" s="352"/>
      <c r="BG45" s="352"/>
      <c r="BH45" s="352"/>
      <c r="BI45" s="352"/>
      <c r="BJ45" s="352"/>
      <c r="BK45" s="352"/>
      <c r="BL45" s="352"/>
      <c r="BM45" s="352"/>
      <c r="BN45" s="352"/>
      <c r="BO45" s="352"/>
      <c r="BP45" s="352"/>
      <c r="BQ45" s="352"/>
      <c r="BR45" s="352"/>
      <c r="BS45" s="352"/>
      <c r="BT45" s="352"/>
      <c r="BU45" s="352"/>
      <c r="BV45" s="352"/>
      <c r="BW45" s="352"/>
      <c r="BX45" s="352"/>
      <c r="BY45" s="352"/>
      <c r="BZ45" s="352"/>
      <c r="CA45" s="352"/>
      <c r="CB45" s="353"/>
    </row>
    <row r="46" spans="2:80" ht="9.65" customHeight="1">
      <c r="B46" s="351"/>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352"/>
      <c r="AU46" s="352"/>
      <c r="AV46" s="352"/>
      <c r="AW46" s="352"/>
      <c r="AX46" s="352"/>
      <c r="AY46" s="352"/>
      <c r="AZ46" s="352"/>
      <c r="BA46" s="352"/>
      <c r="BB46" s="352"/>
      <c r="BC46" s="352"/>
      <c r="BD46" s="352"/>
      <c r="BE46" s="352"/>
      <c r="BF46" s="352"/>
      <c r="BG46" s="352"/>
      <c r="BH46" s="352"/>
      <c r="BI46" s="352"/>
      <c r="BJ46" s="352"/>
      <c r="BK46" s="352"/>
      <c r="BL46" s="352"/>
      <c r="BM46" s="352"/>
      <c r="BN46" s="352"/>
      <c r="BO46" s="352"/>
      <c r="BP46" s="352"/>
      <c r="BQ46" s="352"/>
      <c r="BR46" s="352"/>
      <c r="BS46" s="352"/>
      <c r="BT46" s="352"/>
      <c r="BU46" s="352"/>
      <c r="BV46" s="352"/>
      <c r="BW46" s="352"/>
      <c r="BX46" s="352"/>
      <c r="BY46" s="352"/>
      <c r="BZ46" s="352"/>
      <c r="CA46" s="352"/>
      <c r="CB46" s="353"/>
    </row>
    <row r="47" spans="2:80" ht="9.65" customHeight="1">
      <c r="B47" s="351"/>
      <c r="C47" s="352"/>
      <c r="D47" s="352"/>
      <c r="E47" s="352"/>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352"/>
      <c r="AD47" s="352"/>
      <c r="AE47" s="352"/>
      <c r="AF47" s="352"/>
      <c r="AG47" s="352"/>
      <c r="AH47" s="352"/>
      <c r="AI47" s="352"/>
      <c r="AJ47" s="352"/>
      <c r="AK47" s="352"/>
      <c r="AL47" s="352"/>
      <c r="AM47" s="352"/>
      <c r="AN47" s="352"/>
      <c r="AO47" s="352"/>
      <c r="AP47" s="352"/>
      <c r="AQ47" s="352"/>
      <c r="AR47" s="352"/>
      <c r="AS47" s="352"/>
      <c r="AT47" s="352"/>
      <c r="AU47" s="352"/>
      <c r="AV47" s="352"/>
      <c r="AW47" s="352"/>
      <c r="AX47" s="352"/>
      <c r="AY47" s="352"/>
      <c r="AZ47" s="352"/>
      <c r="BA47" s="352"/>
      <c r="BB47" s="352"/>
      <c r="BC47" s="352"/>
      <c r="BD47" s="352"/>
      <c r="BE47" s="352"/>
      <c r="BF47" s="352"/>
      <c r="BG47" s="352"/>
      <c r="BH47" s="352"/>
      <c r="BI47" s="352"/>
      <c r="BJ47" s="352"/>
      <c r="BK47" s="352"/>
      <c r="BL47" s="352"/>
      <c r="BM47" s="352"/>
      <c r="BN47" s="352"/>
      <c r="BO47" s="352"/>
      <c r="BP47" s="352"/>
      <c r="BQ47" s="352"/>
      <c r="BR47" s="352"/>
      <c r="BS47" s="352"/>
      <c r="BT47" s="352"/>
      <c r="BU47" s="352"/>
      <c r="BV47" s="352"/>
      <c r="BW47" s="352"/>
      <c r="BX47" s="352"/>
      <c r="BY47" s="352"/>
      <c r="BZ47" s="352"/>
      <c r="CA47" s="352"/>
      <c r="CB47" s="353"/>
    </row>
    <row r="48" spans="2:80" ht="9.65" customHeight="1">
      <c r="B48" s="351"/>
      <c r="C48" s="352"/>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c r="AL48" s="352"/>
      <c r="AM48" s="352"/>
      <c r="AN48" s="352"/>
      <c r="AO48" s="352"/>
      <c r="AP48" s="352"/>
      <c r="AQ48" s="352"/>
      <c r="AR48" s="352"/>
      <c r="AS48" s="352"/>
      <c r="AT48" s="352"/>
      <c r="AU48" s="352"/>
      <c r="AV48" s="352"/>
      <c r="AW48" s="352"/>
      <c r="AX48" s="352"/>
      <c r="AY48" s="352"/>
      <c r="AZ48" s="352"/>
      <c r="BA48" s="352"/>
      <c r="BB48" s="352"/>
      <c r="BC48" s="352"/>
      <c r="BD48" s="352"/>
      <c r="BE48" s="352"/>
      <c r="BF48" s="352"/>
      <c r="BG48" s="352"/>
      <c r="BH48" s="352"/>
      <c r="BI48" s="352"/>
      <c r="BJ48" s="352"/>
      <c r="BK48" s="352"/>
      <c r="BL48" s="352"/>
      <c r="BM48" s="352"/>
      <c r="BN48" s="352"/>
      <c r="BO48" s="352"/>
      <c r="BP48" s="352"/>
      <c r="BQ48" s="352"/>
      <c r="BR48" s="352"/>
      <c r="BS48" s="352"/>
      <c r="BT48" s="352"/>
      <c r="BU48" s="352"/>
      <c r="BV48" s="352"/>
      <c r="BW48" s="352"/>
      <c r="BX48" s="352"/>
      <c r="BY48" s="352"/>
      <c r="BZ48" s="352"/>
      <c r="CA48" s="352"/>
      <c r="CB48" s="353"/>
    </row>
    <row r="49" spans="2:80" ht="9.65" customHeight="1">
      <c r="B49" s="351"/>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352"/>
      <c r="AY49" s="352"/>
      <c r="AZ49" s="352"/>
      <c r="BA49" s="352"/>
      <c r="BB49" s="352"/>
      <c r="BC49" s="352"/>
      <c r="BD49" s="352"/>
      <c r="BE49" s="352"/>
      <c r="BF49" s="352"/>
      <c r="BG49" s="352"/>
      <c r="BH49" s="352"/>
      <c r="BI49" s="352"/>
      <c r="BJ49" s="352"/>
      <c r="BK49" s="352"/>
      <c r="BL49" s="352"/>
      <c r="BM49" s="352"/>
      <c r="BN49" s="352"/>
      <c r="BO49" s="352"/>
      <c r="BP49" s="352"/>
      <c r="BQ49" s="352"/>
      <c r="BR49" s="352"/>
      <c r="BS49" s="352"/>
      <c r="BT49" s="352"/>
      <c r="BU49" s="352"/>
      <c r="BV49" s="352"/>
      <c r="BW49" s="352"/>
      <c r="BX49" s="352"/>
      <c r="BY49" s="352"/>
      <c r="BZ49" s="352"/>
      <c r="CA49" s="352"/>
      <c r="CB49" s="353"/>
    </row>
    <row r="50" spans="2:80" ht="9.65" customHeight="1">
      <c r="B50" s="351"/>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2"/>
      <c r="AY50" s="352"/>
      <c r="AZ50" s="352"/>
      <c r="BA50" s="352"/>
      <c r="BB50" s="352"/>
      <c r="BC50" s="352"/>
      <c r="BD50" s="352"/>
      <c r="BE50" s="352"/>
      <c r="BF50" s="352"/>
      <c r="BG50" s="352"/>
      <c r="BH50" s="352"/>
      <c r="BI50" s="352"/>
      <c r="BJ50" s="352"/>
      <c r="BK50" s="352"/>
      <c r="BL50" s="352"/>
      <c r="BM50" s="352"/>
      <c r="BN50" s="352"/>
      <c r="BO50" s="352"/>
      <c r="BP50" s="352"/>
      <c r="BQ50" s="352"/>
      <c r="BR50" s="352"/>
      <c r="BS50" s="352"/>
      <c r="BT50" s="352"/>
      <c r="BU50" s="352"/>
      <c r="BV50" s="352"/>
      <c r="BW50" s="352"/>
      <c r="BX50" s="352"/>
      <c r="BY50" s="352"/>
      <c r="BZ50" s="352"/>
      <c r="CA50" s="352"/>
      <c r="CB50" s="353"/>
    </row>
    <row r="51" spans="2:80" ht="9.65" customHeight="1">
      <c r="B51" s="351"/>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352"/>
      <c r="AC51" s="352"/>
      <c r="AD51" s="352"/>
      <c r="AE51" s="352"/>
      <c r="AF51" s="352"/>
      <c r="AG51" s="352"/>
      <c r="AH51" s="352"/>
      <c r="AI51" s="352"/>
      <c r="AJ51" s="352"/>
      <c r="AK51" s="352"/>
      <c r="AL51" s="352"/>
      <c r="AM51" s="352"/>
      <c r="AN51" s="352"/>
      <c r="AO51" s="352"/>
      <c r="AP51" s="352"/>
      <c r="AQ51" s="352"/>
      <c r="AR51" s="352"/>
      <c r="AS51" s="352"/>
      <c r="AT51" s="352"/>
      <c r="AU51" s="352"/>
      <c r="AV51" s="352"/>
      <c r="AW51" s="352"/>
      <c r="AX51" s="352"/>
      <c r="AY51" s="352"/>
      <c r="AZ51" s="352"/>
      <c r="BA51" s="352"/>
      <c r="BB51" s="352"/>
      <c r="BC51" s="352"/>
      <c r="BD51" s="352"/>
      <c r="BE51" s="352"/>
      <c r="BF51" s="352"/>
      <c r="BG51" s="352"/>
      <c r="BH51" s="352"/>
      <c r="BI51" s="352"/>
      <c r="BJ51" s="352"/>
      <c r="BK51" s="352"/>
      <c r="BL51" s="352"/>
      <c r="BM51" s="352"/>
      <c r="BN51" s="352"/>
      <c r="BO51" s="352"/>
      <c r="BP51" s="352"/>
      <c r="BQ51" s="352"/>
      <c r="BR51" s="352"/>
      <c r="BS51" s="352"/>
      <c r="BT51" s="352"/>
      <c r="BU51" s="352"/>
      <c r="BV51" s="352"/>
      <c r="BW51" s="352"/>
      <c r="BX51" s="352"/>
      <c r="BY51" s="352"/>
      <c r="BZ51" s="352"/>
      <c r="CA51" s="352"/>
      <c r="CB51" s="353"/>
    </row>
    <row r="52" spans="2:80" ht="9.65" customHeight="1">
      <c r="B52" s="351"/>
      <c r="C52" s="352"/>
      <c r="D52" s="352"/>
      <c r="E52" s="352"/>
      <c r="F52" s="352"/>
      <c r="G52" s="352"/>
      <c r="H52" s="352"/>
      <c r="I52" s="352"/>
      <c r="J52" s="352"/>
      <c r="K52" s="352"/>
      <c r="L52" s="352"/>
      <c r="M52" s="352"/>
      <c r="N52" s="352"/>
      <c r="O52" s="352"/>
      <c r="P52" s="352"/>
      <c r="Q52" s="352"/>
      <c r="R52" s="352"/>
      <c r="S52" s="352"/>
      <c r="T52" s="352"/>
      <c r="U52" s="352"/>
      <c r="V52" s="352"/>
      <c r="W52" s="352"/>
      <c r="X52" s="352"/>
      <c r="Y52" s="352"/>
      <c r="Z52" s="352"/>
      <c r="AA52" s="352"/>
      <c r="AB52" s="352"/>
      <c r="AC52" s="352"/>
      <c r="AD52" s="352"/>
      <c r="AE52" s="352"/>
      <c r="AF52" s="352"/>
      <c r="AG52" s="352"/>
      <c r="AH52" s="352"/>
      <c r="AI52" s="352"/>
      <c r="AJ52" s="352"/>
      <c r="AK52" s="352"/>
      <c r="AL52" s="352"/>
      <c r="AM52" s="352"/>
      <c r="AN52" s="352"/>
      <c r="AO52" s="352"/>
      <c r="AP52" s="352"/>
      <c r="AQ52" s="352"/>
      <c r="AR52" s="352"/>
      <c r="AS52" s="352"/>
      <c r="AT52" s="352"/>
      <c r="AU52" s="352"/>
      <c r="AV52" s="352"/>
      <c r="AW52" s="352"/>
      <c r="AX52" s="352"/>
      <c r="AY52" s="352"/>
      <c r="AZ52" s="352"/>
      <c r="BA52" s="352"/>
      <c r="BB52" s="352"/>
      <c r="BC52" s="352"/>
      <c r="BD52" s="352"/>
      <c r="BE52" s="352"/>
      <c r="BF52" s="352"/>
      <c r="BG52" s="352"/>
      <c r="BH52" s="352"/>
      <c r="BI52" s="352"/>
      <c r="BJ52" s="352"/>
      <c r="BK52" s="352"/>
      <c r="BL52" s="352"/>
      <c r="BM52" s="352"/>
      <c r="BN52" s="352"/>
      <c r="BO52" s="352"/>
      <c r="BP52" s="352"/>
      <c r="BQ52" s="352"/>
      <c r="BR52" s="352"/>
      <c r="BS52" s="352"/>
      <c r="BT52" s="352"/>
      <c r="BU52" s="352"/>
      <c r="BV52" s="352"/>
      <c r="BW52" s="352"/>
      <c r="BX52" s="352"/>
      <c r="BY52" s="352"/>
      <c r="BZ52" s="352"/>
      <c r="CA52" s="352"/>
      <c r="CB52" s="353"/>
    </row>
    <row r="53" spans="2:80" ht="9.65" customHeight="1">
      <c r="B53" s="351"/>
      <c r="C53" s="352"/>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52"/>
      <c r="AD53" s="352"/>
      <c r="AE53" s="352"/>
      <c r="AF53" s="352"/>
      <c r="AG53" s="352"/>
      <c r="AH53" s="352"/>
      <c r="AI53" s="352"/>
      <c r="AJ53" s="352"/>
      <c r="AK53" s="352"/>
      <c r="AL53" s="352"/>
      <c r="AM53" s="352"/>
      <c r="AN53" s="352"/>
      <c r="AO53" s="352"/>
      <c r="AP53" s="352"/>
      <c r="AQ53" s="352"/>
      <c r="AR53" s="352"/>
      <c r="AS53" s="352"/>
      <c r="AT53" s="352"/>
      <c r="AU53" s="352"/>
      <c r="AV53" s="352"/>
      <c r="AW53" s="352"/>
      <c r="AX53" s="352"/>
      <c r="AY53" s="352"/>
      <c r="AZ53" s="352"/>
      <c r="BA53" s="352"/>
      <c r="BB53" s="352"/>
      <c r="BC53" s="352"/>
      <c r="BD53" s="352"/>
      <c r="BE53" s="352"/>
      <c r="BF53" s="352"/>
      <c r="BG53" s="352"/>
      <c r="BH53" s="352"/>
      <c r="BI53" s="352"/>
      <c r="BJ53" s="352"/>
      <c r="BK53" s="352"/>
      <c r="BL53" s="352"/>
      <c r="BM53" s="352"/>
      <c r="BN53" s="352"/>
      <c r="BO53" s="352"/>
      <c r="BP53" s="352"/>
      <c r="BQ53" s="352"/>
      <c r="BR53" s="352"/>
      <c r="BS53" s="352"/>
      <c r="BT53" s="352"/>
      <c r="BU53" s="352"/>
      <c r="BV53" s="352"/>
      <c r="BW53" s="352"/>
      <c r="BX53" s="352"/>
      <c r="BY53" s="352"/>
      <c r="BZ53" s="352"/>
      <c r="CA53" s="352"/>
      <c r="CB53" s="353"/>
    </row>
    <row r="54" spans="2:80" ht="9.65" customHeight="1">
      <c r="B54" s="351"/>
      <c r="C54" s="352"/>
      <c r="D54" s="352"/>
      <c r="E54" s="352"/>
      <c r="F54" s="352"/>
      <c r="G54" s="352"/>
      <c r="H54" s="352"/>
      <c r="I54" s="352"/>
      <c r="J54" s="352"/>
      <c r="K54" s="352"/>
      <c r="L54" s="352"/>
      <c r="M54" s="352"/>
      <c r="N54" s="352"/>
      <c r="O54" s="352"/>
      <c r="P54" s="352"/>
      <c r="Q54" s="352"/>
      <c r="R54" s="352"/>
      <c r="S54" s="352"/>
      <c r="T54" s="352"/>
      <c r="U54" s="352"/>
      <c r="V54" s="352"/>
      <c r="W54" s="352"/>
      <c r="X54" s="352"/>
      <c r="Y54" s="352"/>
      <c r="Z54" s="352"/>
      <c r="AA54" s="352"/>
      <c r="AB54" s="352"/>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2"/>
      <c r="AY54" s="352"/>
      <c r="AZ54" s="352"/>
      <c r="BA54" s="352"/>
      <c r="BB54" s="352"/>
      <c r="BC54" s="352"/>
      <c r="BD54" s="352"/>
      <c r="BE54" s="352"/>
      <c r="BF54" s="352"/>
      <c r="BG54" s="352"/>
      <c r="BH54" s="352"/>
      <c r="BI54" s="352"/>
      <c r="BJ54" s="352"/>
      <c r="BK54" s="352"/>
      <c r="BL54" s="352"/>
      <c r="BM54" s="352"/>
      <c r="BN54" s="352"/>
      <c r="BO54" s="352"/>
      <c r="BP54" s="352"/>
      <c r="BQ54" s="352"/>
      <c r="BR54" s="352"/>
      <c r="BS54" s="352"/>
      <c r="BT54" s="352"/>
      <c r="BU54" s="352"/>
      <c r="BV54" s="352"/>
      <c r="BW54" s="352"/>
      <c r="BX54" s="352"/>
      <c r="BY54" s="352"/>
      <c r="BZ54" s="352"/>
      <c r="CA54" s="352"/>
      <c r="CB54" s="353"/>
    </row>
    <row r="55" spans="2:80" ht="9.65" customHeight="1">
      <c r="B55" s="354"/>
      <c r="C55" s="355"/>
      <c r="D55" s="355"/>
      <c r="E55" s="355"/>
      <c r="F55" s="355"/>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5"/>
      <c r="AH55" s="355"/>
      <c r="AI55" s="355"/>
      <c r="AJ55" s="355"/>
      <c r="AK55" s="355"/>
      <c r="AL55" s="355"/>
      <c r="AM55" s="355"/>
      <c r="AN55" s="355"/>
      <c r="AO55" s="355"/>
      <c r="AP55" s="355"/>
      <c r="AQ55" s="355"/>
      <c r="AR55" s="355"/>
      <c r="AS55" s="355"/>
      <c r="AT55" s="355"/>
      <c r="AU55" s="355"/>
      <c r="AV55" s="355"/>
      <c r="AW55" s="355"/>
      <c r="AX55" s="355"/>
      <c r="AY55" s="355"/>
      <c r="AZ55" s="355"/>
      <c r="BA55" s="355"/>
      <c r="BB55" s="355"/>
      <c r="BC55" s="355"/>
      <c r="BD55" s="355"/>
      <c r="BE55" s="355"/>
      <c r="BF55" s="355"/>
      <c r="BG55" s="355"/>
      <c r="BH55" s="355"/>
      <c r="BI55" s="355"/>
      <c r="BJ55" s="355"/>
      <c r="BK55" s="355"/>
      <c r="BL55" s="355"/>
      <c r="BM55" s="355"/>
      <c r="BN55" s="355"/>
      <c r="BO55" s="355"/>
      <c r="BP55" s="355"/>
      <c r="BQ55" s="355"/>
      <c r="BR55" s="355"/>
      <c r="BS55" s="355"/>
      <c r="BT55" s="355"/>
      <c r="BU55" s="355"/>
      <c r="BV55" s="355"/>
      <c r="BW55" s="355"/>
      <c r="BX55" s="355"/>
      <c r="BY55" s="355"/>
      <c r="BZ55" s="355"/>
      <c r="CA55" s="355"/>
      <c r="CB55" s="356"/>
    </row>
    <row r="57" spans="2:80" ht="9.65" customHeight="1">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row>
    <row r="58" spans="2:80" ht="9.65" customHeight="1">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row>
    <row r="59" spans="2:80" ht="9.65" customHeight="1">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row>
    <row r="60" spans="2:80" ht="9.65" customHeight="1">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row>
  </sheetData>
  <sheetProtection formatCells="0" formatColumns="0" formatRows="0" insertColumns="0" insertRows="0" insertHyperlinks="0" deleteColumns="0" deleteRows="0" selectLockedCells="1" sort="0" autoFilter="0" pivotTables="0"/>
  <mergeCells count="17">
    <mergeCell ref="B28:CB31"/>
    <mergeCell ref="B32:CB55"/>
    <mergeCell ref="B26:AA26"/>
    <mergeCell ref="AB26:AN26"/>
    <mergeCell ref="AP26:BO26"/>
    <mergeCell ref="BP26:CB26"/>
    <mergeCell ref="A1:AB2"/>
    <mergeCell ref="A3:CB7"/>
    <mergeCell ref="B8:X12"/>
    <mergeCell ref="Y8:CB8"/>
    <mergeCell ref="Y9:CB12"/>
    <mergeCell ref="B14:X18"/>
    <mergeCell ref="Y14:CB14"/>
    <mergeCell ref="Y15:CB18"/>
    <mergeCell ref="B20:X24"/>
    <mergeCell ref="Y20:CB20"/>
    <mergeCell ref="Y21:CB24"/>
  </mergeCells>
  <phoneticPr fontId="1"/>
  <pageMargins left="0.70866141732283472" right="0.59055118110236227" top="0.74803149606299213" bottom="0.74803149606299213" header="0.31496062992125984" footer="0.31496062992125984"/>
  <pageSetup paperSize="9" scale="9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63FFD-B7D7-4546-8304-9EA8308CE721}">
  <sheetPr>
    <tabColor theme="4"/>
    <pageSetUpPr fitToPage="1"/>
  </sheetPr>
  <dimension ref="A1:BU74"/>
  <sheetViews>
    <sheetView showGridLines="0" view="pageBreakPreview" topLeftCell="A29" zoomScaleNormal="100" zoomScaleSheetLayoutView="100" zoomScalePageLayoutView="120" workbookViewId="0">
      <selection activeCell="AP77" sqref="AP77"/>
    </sheetView>
  </sheetViews>
  <sheetFormatPr defaultColWidth="1.6328125" defaultRowHeight="9.65" customHeight="1"/>
  <cols>
    <col min="1" max="60" width="1.6328125" style="3"/>
    <col min="61" max="61" width="2.26953125" style="3" bestFit="1" customWidth="1"/>
    <col min="62" max="16384" width="1.6328125" style="3"/>
  </cols>
  <sheetData>
    <row r="1" spans="1:73" ht="9.65" customHeight="1">
      <c r="BE1" s="362"/>
      <c r="BF1" s="362"/>
      <c r="BG1" s="362"/>
      <c r="BH1" s="362"/>
      <c r="BI1" s="362"/>
      <c r="BJ1" s="362"/>
      <c r="BK1" s="362"/>
      <c r="BL1" s="362"/>
      <c r="BM1" s="362"/>
      <c r="BN1" s="362"/>
      <c r="BO1" s="362"/>
      <c r="BP1" s="362"/>
      <c r="BQ1" s="362"/>
      <c r="BR1" s="362"/>
      <c r="BS1" s="362"/>
      <c r="BT1" s="362"/>
      <c r="BU1" s="362"/>
    </row>
    <row r="2" spans="1:73" ht="9.65" customHeight="1">
      <c r="A2" s="339" t="s">
        <v>98</v>
      </c>
      <c r="B2" s="339"/>
      <c r="C2" s="339"/>
      <c r="D2" s="339"/>
      <c r="E2" s="339"/>
      <c r="F2" s="339"/>
      <c r="G2" s="339"/>
      <c r="H2" s="339"/>
      <c r="I2" s="339"/>
      <c r="J2" s="339"/>
      <c r="K2" s="339"/>
      <c r="L2" s="339"/>
      <c r="M2" s="339"/>
      <c r="N2" s="339"/>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2"/>
    </row>
    <row r="3" spans="1:73" ht="9.65" customHeight="1">
      <c r="A3" s="339"/>
      <c r="B3" s="339"/>
      <c r="C3" s="339"/>
      <c r="D3" s="339"/>
      <c r="E3" s="339"/>
      <c r="F3" s="339"/>
      <c r="G3" s="339"/>
      <c r="H3" s="339"/>
      <c r="I3" s="339"/>
      <c r="J3" s="339"/>
      <c r="K3" s="339"/>
      <c r="L3" s="339"/>
      <c r="M3" s="339"/>
      <c r="N3" s="339"/>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2"/>
    </row>
    <row r="4" spans="1:73" ht="9.65" customHeight="1">
      <c r="A4" s="340" t="s">
        <v>36</v>
      </c>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c r="AS4" s="340"/>
      <c r="AT4" s="340"/>
      <c r="AU4" s="340"/>
      <c r="AV4" s="340"/>
      <c r="AW4" s="340"/>
      <c r="AX4" s="340"/>
      <c r="AY4" s="340"/>
      <c r="AZ4" s="340"/>
      <c r="BA4" s="340"/>
      <c r="BB4" s="340"/>
      <c r="BC4" s="4"/>
      <c r="BD4" s="4"/>
      <c r="BE4" s="4"/>
      <c r="BF4" s="4"/>
      <c r="BG4" s="4"/>
      <c r="BH4" s="4"/>
    </row>
    <row r="5" spans="1:73" ht="9.65" customHeight="1">
      <c r="A5" s="340"/>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c r="AS5" s="340"/>
      <c r="AT5" s="340"/>
      <c r="AU5" s="340"/>
      <c r="AV5" s="340"/>
      <c r="AW5" s="340"/>
      <c r="AX5" s="340"/>
      <c r="AY5" s="340"/>
      <c r="AZ5" s="340"/>
      <c r="BA5" s="340"/>
      <c r="BB5" s="340"/>
      <c r="BC5" s="4"/>
      <c r="BD5" s="4"/>
      <c r="BE5" s="4"/>
      <c r="BF5" s="4"/>
      <c r="BG5" s="4"/>
      <c r="BH5" s="4"/>
    </row>
    <row r="6" spans="1:73" ht="9.65" customHeight="1">
      <c r="A6" s="340"/>
      <c r="B6" s="340"/>
      <c r="C6" s="340"/>
      <c r="D6" s="340"/>
      <c r="E6" s="340"/>
      <c r="F6" s="340"/>
      <c r="G6" s="340"/>
      <c r="H6" s="340"/>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340"/>
      <c r="AI6" s="340"/>
      <c r="AJ6" s="340"/>
      <c r="AK6" s="340"/>
      <c r="AL6" s="340"/>
      <c r="AM6" s="340"/>
      <c r="AN6" s="340"/>
      <c r="AO6" s="340"/>
      <c r="AP6" s="340"/>
      <c r="AQ6" s="340"/>
      <c r="AR6" s="340"/>
      <c r="AS6" s="340"/>
      <c r="AT6" s="340"/>
      <c r="AU6" s="340"/>
      <c r="AV6" s="340"/>
      <c r="AW6" s="340"/>
      <c r="AX6" s="340"/>
      <c r="AY6" s="340"/>
      <c r="AZ6" s="340"/>
      <c r="BA6" s="340"/>
      <c r="BB6" s="340"/>
      <c r="BC6" s="4"/>
      <c r="BD6" s="4"/>
      <c r="BE6" s="4"/>
      <c r="BF6" s="4"/>
      <c r="BG6" s="4"/>
      <c r="BH6" s="4"/>
    </row>
    <row r="7" spans="1:73" ht="9.65" customHeight="1">
      <c r="A7" s="340"/>
      <c r="B7" s="340"/>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c r="AU7" s="340"/>
      <c r="AV7" s="340"/>
      <c r="AW7" s="340"/>
      <c r="AX7" s="340"/>
      <c r="AY7" s="340"/>
      <c r="AZ7" s="340"/>
      <c r="BA7" s="340"/>
      <c r="BB7" s="340"/>
      <c r="BC7" s="4"/>
      <c r="BD7" s="4"/>
      <c r="BE7" s="4"/>
      <c r="BF7" s="4"/>
      <c r="BG7" s="4"/>
      <c r="BH7" s="4"/>
    </row>
    <row r="8" spans="1:73" ht="9.65" customHeight="1">
      <c r="A8" s="340"/>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40"/>
      <c r="AW8" s="340"/>
      <c r="AX8" s="340"/>
      <c r="AY8" s="340"/>
      <c r="AZ8" s="340"/>
      <c r="BA8" s="340"/>
      <c r="BB8" s="340"/>
      <c r="BC8" s="4"/>
      <c r="BD8" s="4"/>
      <c r="BE8" s="4"/>
      <c r="BF8" s="4"/>
      <c r="BG8" s="4"/>
      <c r="BH8" s="4"/>
    </row>
    <row r="9" spans="1:73" ht="9.65" customHeight="1">
      <c r="B9" s="321" t="s">
        <v>18</v>
      </c>
      <c r="C9" s="322"/>
      <c r="D9" s="322"/>
      <c r="E9" s="322"/>
      <c r="F9" s="322"/>
      <c r="G9" s="322"/>
      <c r="H9" s="322"/>
      <c r="I9" s="322"/>
      <c r="J9" s="323"/>
      <c r="K9" s="330" t="s">
        <v>23</v>
      </c>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1"/>
      <c r="AY9" s="331"/>
      <c r="AZ9" s="331"/>
      <c r="BA9" s="331"/>
      <c r="BB9" s="332"/>
    </row>
    <row r="10" spans="1:73" ht="9.65" customHeight="1">
      <c r="B10" s="324"/>
      <c r="C10" s="325"/>
      <c r="D10" s="325"/>
      <c r="E10" s="325"/>
      <c r="F10" s="325"/>
      <c r="G10" s="325"/>
      <c r="H10" s="325"/>
      <c r="I10" s="325"/>
      <c r="J10" s="326"/>
      <c r="K10" s="347"/>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5"/>
      <c r="AY10" s="345"/>
      <c r="AZ10" s="345"/>
      <c r="BA10" s="345"/>
      <c r="BB10" s="346"/>
    </row>
    <row r="11" spans="1:73" ht="9.65" customHeight="1">
      <c r="B11" s="327"/>
      <c r="C11" s="328"/>
      <c r="D11" s="328"/>
      <c r="E11" s="328"/>
      <c r="F11" s="328"/>
      <c r="G11" s="328"/>
      <c r="H11" s="328"/>
      <c r="I11" s="328"/>
      <c r="J11" s="329"/>
      <c r="K11" s="363"/>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5"/>
    </row>
    <row r="13" spans="1:73" ht="9.65" customHeight="1">
      <c r="B13" s="366" t="s">
        <v>17</v>
      </c>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2"/>
      <c r="AN13" s="342"/>
      <c r="AO13" s="342"/>
      <c r="AP13" s="342"/>
      <c r="AQ13" s="342"/>
      <c r="AR13" s="342"/>
      <c r="AS13" s="342"/>
      <c r="AT13" s="342"/>
      <c r="AU13" s="342"/>
      <c r="AV13" s="342"/>
      <c r="AW13" s="342"/>
      <c r="AX13" s="342"/>
      <c r="AY13" s="342"/>
      <c r="AZ13" s="342"/>
      <c r="BA13" s="342"/>
      <c r="BB13" s="343"/>
    </row>
    <row r="14" spans="1:73" ht="9.65" customHeight="1">
      <c r="B14" s="363"/>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5"/>
    </row>
    <row r="15" spans="1:73" ht="9.65" customHeight="1">
      <c r="B15" s="367" t="s">
        <v>16</v>
      </c>
      <c r="C15" s="367"/>
      <c r="D15" s="367"/>
      <c r="E15" s="367"/>
      <c r="F15" s="367"/>
      <c r="G15" s="367"/>
      <c r="H15" s="367"/>
      <c r="I15" s="367"/>
      <c r="J15" s="368"/>
      <c r="K15" s="371"/>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2"/>
      <c r="AY15" s="372"/>
      <c r="AZ15" s="372"/>
      <c r="BA15" s="372"/>
      <c r="BB15" s="373"/>
    </row>
    <row r="16" spans="1:73" ht="9.65" customHeight="1">
      <c r="B16" s="369"/>
      <c r="C16" s="369"/>
      <c r="D16" s="369"/>
      <c r="E16" s="369"/>
      <c r="F16" s="369"/>
      <c r="G16" s="369"/>
      <c r="H16" s="369"/>
      <c r="I16" s="369"/>
      <c r="J16" s="370"/>
      <c r="K16" s="374"/>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75"/>
      <c r="AS16" s="375"/>
      <c r="AT16" s="375"/>
      <c r="AU16" s="375"/>
      <c r="AV16" s="375"/>
      <c r="AW16" s="375"/>
      <c r="AX16" s="375"/>
      <c r="AY16" s="375"/>
      <c r="AZ16" s="375"/>
      <c r="BA16" s="375"/>
      <c r="BB16" s="376"/>
    </row>
    <row r="17" spans="2:54" ht="9.65" customHeight="1">
      <c r="B17" s="367" t="s">
        <v>19</v>
      </c>
      <c r="C17" s="367"/>
      <c r="D17" s="367"/>
      <c r="E17" s="367"/>
      <c r="F17" s="367"/>
      <c r="G17" s="367"/>
      <c r="H17" s="367"/>
      <c r="I17" s="367"/>
      <c r="J17" s="368"/>
      <c r="K17" s="379"/>
      <c r="L17" s="380"/>
      <c r="M17" s="380"/>
      <c r="N17" s="380"/>
      <c r="O17" s="380"/>
      <c r="P17" s="380"/>
      <c r="Q17" s="380"/>
      <c r="R17" s="380"/>
      <c r="S17" s="380"/>
      <c r="T17" s="380"/>
      <c r="U17" s="380"/>
      <c r="V17" s="380"/>
      <c r="W17" s="380"/>
      <c r="X17" s="380"/>
      <c r="Y17" s="380"/>
      <c r="Z17" s="380"/>
      <c r="AA17" s="381"/>
      <c r="AB17" s="379" t="s">
        <v>2</v>
      </c>
      <c r="AC17" s="380"/>
      <c r="AD17" s="380"/>
      <c r="AE17" s="380"/>
      <c r="AF17" s="380"/>
      <c r="AG17" s="380"/>
      <c r="AH17" s="380"/>
      <c r="AI17" s="380"/>
      <c r="AJ17" s="380"/>
      <c r="AK17" s="379"/>
      <c r="AL17" s="380"/>
      <c r="AM17" s="380"/>
      <c r="AN17" s="380"/>
      <c r="AO17" s="380"/>
      <c r="AP17" s="380"/>
      <c r="AQ17" s="380"/>
      <c r="AR17" s="380"/>
      <c r="AS17" s="380"/>
      <c r="AT17" s="380"/>
      <c r="AU17" s="380"/>
      <c r="AV17" s="380"/>
      <c r="AW17" s="380"/>
      <c r="AX17" s="380"/>
      <c r="AY17" s="380"/>
      <c r="AZ17" s="380"/>
      <c r="BA17" s="380"/>
      <c r="BB17" s="385"/>
    </row>
    <row r="18" spans="2:54" ht="9.65" customHeight="1">
      <c r="B18" s="377"/>
      <c r="C18" s="377"/>
      <c r="D18" s="377"/>
      <c r="E18" s="377"/>
      <c r="F18" s="377"/>
      <c r="G18" s="377"/>
      <c r="H18" s="377"/>
      <c r="I18" s="377"/>
      <c r="J18" s="378"/>
      <c r="K18" s="382"/>
      <c r="L18" s="383"/>
      <c r="M18" s="383"/>
      <c r="N18" s="383"/>
      <c r="O18" s="383"/>
      <c r="P18" s="383"/>
      <c r="Q18" s="383"/>
      <c r="R18" s="383"/>
      <c r="S18" s="383"/>
      <c r="T18" s="383"/>
      <c r="U18" s="383"/>
      <c r="V18" s="383"/>
      <c r="W18" s="383"/>
      <c r="X18" s="383"/>
      <c r="Y18" s="383"/>
      <c r="Z18" s="383"/>
      <c r="AA18" s="384"/>
      <c r="AB18" s="382"/>
      <c r="AC18" s="383"/>
      <c r="AD18" s="383"/>
      <c r="AE18" s="383"/>
      <c r="AF18" s="383"/>
      <c r="AG18" s="383"/>
      <c r="AH18" s="383"/>
      <c r="AI18" s="383"/>
      <c r="AJ18" s="383"/>
      <c r="AK18" s="382"/>
      <c r="AL18" s="383"/>
      <c r="AM18" s="383"/>
      <c r="AN18" s="383"/>
      <c r="AO18" s="383"/>
      <c r="AP18" s="383"/>
      <c r="AQ18" s="383"/>
      <c r="AR18" s="383"/>
      <c r="AS18" s="383"/>
      <c r="AT18" s="383"/>
      <c r="AU18" s="383"/>
      <c r="AV18" s="383"/>
      <c r="AW18" s="383"/>
      <c r="AX18" s="383"/>
      <c r="AY18" s="383"/>
      <c r="AZ18" s="383"/>
      <c r="BA18" s="383"/>
      <c r="BB18" s="386"/>
    </row>
    <row r="19" spans="2:54" ht="9.65" customHeight="1">
      <c r="B19" s="377" t="s">
        <v>1</v>
      </c>
      <c r="C19" s="377"/>
      <c r="D19" s="377"/>
      <c r="E19" s="377"/>
      <c r="F19" s="377"/>
      <c r="G19" s="377"/>
      <c r="H19" s="377"/>
      <c r="I19" s="377"/>
      <c r="J19" s="378"/>
      <c r="K19" s="387"/>
      <c r="L19" s="388"/>
      <c r="M19" s="388"/>
      <c r="N19" s="388"/>
      <c r="O19" s="388"/>
      <c r="P19" s="388"/>
      <c r="Q19" s="388"/>
      <c r="R19" s="388"/>
      <c r="S19" s="388"/>
      <c r="T19" s="388"/>
      <c r="U19" s="388"/>
      <c r="V19" s="388"/>
      <c r="W19" s="388"/>
      <c r="X19" s="388"/>
      <c r="Y19" s="388"/>
      <c r="Z19" s="388"/>
      <c r="AA19" s="389"/>
      <c r="AB19" s="387" t="s">
        <v>0</v>
      </c>
      <c r="AC19" s="388"/>
      <c r="AD19" s="388"/>
      <c r="AE19" s="388"/>
      <c r="AF19" s="388"/>
      <c r="AG19" s="388"/>
      <c r="AH19" s="388"/>
      <c r="AI19" s="388"/>
      <c r="AJ19" s="388"/>
      <c r="AK19" s="387"/>
      <c r="AL19" s="388"/>
      <c r="AM19" s="388"/>
      <c r="AN19" s="388"/>
      <c r="AO19" s="388"/>
      <c r="AP19" s="388"/>
      <c r="AQ19" s="388"/>
      <c r="AR19" s="388"/>
      <c r="AS19" s="388"/>
      <c r="AT19" s="388"/>
      <c r="AU19" s="388"/>
      <c r="AV19" s="388"/>
      <c r="AW19" s="388"/>
      <c r="AX19" s="388"/>
      <c r="AY19" s="388"/>
      <c r="AZ19" s="388"/>
      <c r="BA19" s="388"/>
      <c r="BB19" s="390"/>
    </row>
    <row r="20" spans="2:54" ht="9.65" customHeight="1">
      <c r="B20" s="377"/>
      <c r="C20" s="377"/>
      <c r="D20" s="377"/>
      <c r="E20" s="377"/>
      <c r="F20" s="377"/>
      <c r="G20" s="377"/>
      <c r="H20" s="377"/>
      <c r="I20" s="377"/>
      <c r="J20" s="378"/>
      <c r="K20" s="382"/>
      <c r="L20" s="383"/>
      <c r="M20" s="383"/>
      <c r="N20" s="383"/>
      <c r="O20" s="383"/>
      <c r="P20" s="383"/>
      <c r="Q20" s="383"/>
      <c r="R20" s="383"/>
      <c r="S20" s="383"/>
      <c r="T20" s="383"/>
      <c r="U20" s="383"/>
      <c r="V20" s="383"/>
      <c r="W20" s="383"/>
      <c r="X20" s="383"/>
      <c r="Y20" s="383"/>
      <c r="Z20" s="383"/>
      <c r="AA20" s="384"/>
      <c r="AB20" s="382"/>
      <c r="AC20" s="383"/>
      <c r="AD20" s="383"/>
      <c r="AE20" s="383"/>
      <c r="AF20" s="383"/>
      <c r="AG20" s="383"/>
      <c r="AH20" s="383"/>
      <c r="AI20" s="383"/>
      <c r="AJ20" s="383"/>
      <c r="AK20" s="382"/>
      <c r="AL20" s="383"/>
      <c r="AM20" s="383"/>
      <c r="AN20" s="383"/>
      <c r="AO20" s="383"/>
      <c r="AP20" s="383"/>
      <c r="AQ20" s="383"/>
      <c r="AR20" s="383"/>
      <c r="AS20" s="383"/>
      <c r="AT20" s="383"/>
      <c r="AU20" s="383"/>
      <c r="AV20" s="383"/>
      <c r="AW20" s="383"/>
      <c r="AX20" s="383"/>
      <c r="AY20" s="383"/>
      <c r="AZ20" s="383"/>
      <c r="BA20" s="383"/>
      <c r="BB20" s="386"/>
    </row>
    <row r="21" spans="2:54" ht="9.65" customHeight="1">
      <c r="B21" s="377" t="s">
        <v>3</v>
      </c>
      <c r="C21" s="377"/>
      <c r="D21" s="377"/>
      <c r="E21" s="377"/>
      <c r="F21" s="377"/>
      <c r="G21" s="377"/>
      <c r="H21" s="377"/>
      <c r="I21" s="377"/>
      <c r="J21" s="378"/>
      <c r="K21" s="391"/>
      <c r="L21" s="392"/>
      <c r="M21" s="392"/>
      <c r="N21" s="392"/>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2"/>
      <c r="AU21" s="392"/>
      <c r="AV21" s="392"/>
      <c r="AW21" s="392"/>
      <c r="AX21" s="392"/>
      <c r="AY21" s="392"/>
      <c r="AZ21" s="392"/>
      <c r="BA21" s="392"/>
      <c r="BB21" s="393"/>
    </row>
    <row r="22" spans="2:54" ht="9.65" customHeight="1">
      <c r="B22" s="377"/>
      <c r="C22" s="377"/>
      <c r="D22" s="377"/>
      <c r="E22" s="377"/>
      <c r="F22" s="377"/>
      <c r="G22" s="377"/>
      <c r="H22" s="377"/>
      <c r="I22" s="377"/>
      <c r="J22" s="378"/>
      <c r="K22" s="391"/>
      <c r="L22" s="392"/>
      <c r="M22" s="392"/>
      <c r="N22" s="392"/>
      <c r="O22" s="392"/>
      <c r="P22" s="392"/>
      <c r="Q22" s="392"/>
      <c r="R22" s="392"/>
      <c r="S22" s="392"/>
      <c r="T22" s="392"/>
      <c r="U22" s="392"/>
      <c r="V22" s="392"/>
      <c r="W22" s="392"/>
      <c r="X22" s="392"/>
      <c r="Y22" s="392"/>
      <c r="Z22" s="392"/>
      <c r="AA22" s="392"/>
      <c r="AB22" s="392"/>
      <c r="AC22" s="392"/>
      <c r="AD22" s="392"/>
      <c r="AE22" s="392"/>
      <c r="AF22" s="392"/>
      <c r="AG22" s="392"/>
      <c r="AH22" s="392"/>
      <c r="AI22" s="392"/>
      <c r="AJ22" s="392"/>
      <c r="AK22" s="392"/>
      <c r="AL22" s="392"/>
      <c r="AM22" s="392"/>
      <c r="AN22" s="392"/>
      <c r="AO22" s="392"/>
      <c r="AP22" s="392"/>
      <c r="AQ22" s="392"/>
      <c r="AR22" s="392"/>
      <c r="AS22" s="392"/>
      <c r="AT22" s="392"/>
      <c r="AU22" s="392"/>
      <c r="AV22" s="392"/>
      <c r="AW22" s="392"/>
      <c r="AX22" s="392"/>
      <c r="AY22" s="392"/>
      <c r="AZ22" s="392"/>
      <c r="BA22" s="392"/>
      <c r="BB22" s="393"/>
    </row>
    <row r="23" spans="2:54" ht="9.65" customHeight="1">
      <c r="B23" s="377" t="s">
        <v>4</v>
      </c>
      <c r="C23" s="377"/>
      <c r="D23" s="377"/>
      <c r="E23" s="377"/>
      <c r="F23" s="377"/>
      <c r="G23" s="377"/>
      <c r="H23" s="377"/>
      <c r="I23" s="377"/>
      <c r="J23" s="378"/>
      <c r="K23" s="387"/>
      <c r="L23" s="388"/>
      <c r="M23" s="388"/>
      <c r="N23" s="388"/>
      <c r="O23" s="388"/>
      <c r="P23" s="388"/>
      <c r="Q23" s="388"/>
      <c r="R23" s="388"/>
      <c r="S23" s="388"/>
      <c r="T23" s="388"/>
      <c r="U23" s="388"/>
      <c r="V23" s="388"/>
      <c r="W23" s="388"/>
      <c r="X23" s="388"/>
      <c r="Y23" s="388"/>
      <c r="Z23" s="388"/>
      <c r="AA23" s="388"/>
      <c r="AB23" s="387" t="s">
        <v>5</v>
      </c>
      <c r="AC23" s="388"/>
      <c r="AD23" s="388"/>
      <c r="AE23" s="388"/>
      <c r="AF23" s="388"/>
      <c r="AG23" s="388"/>
      <c r="AH23" s="388"/>
      <c r="AI23" s="388"/>
      <c r="AJ23" s="388"/>
      <c r="AK23" s="387"/>
      <c r="AL23" s="388"/>
      <c r="AM23" s="388"/>
      <c r="AN23" s="388"/>
      <c r="AO23" s="388"/>
      <c r="AP23" s="388"/>
      <c r="AQ23" s="388"/>
      <c r="AR23" s="388"/>
      <c r="AS23" s="388"/>
      <c r="AT23" s="388"/>
      <c r="AU23" s="388"/>
      <c r="AV23" s="388"/>
      <c r="AW23" s="388"/>
      <c r="AX23" s="388"/>
      <c r="AY23" s="388"/>
      <c r="AZ23" s="388"/>
      <c r="BA23" s="388"/>
      <c r="BB23" s="390"/>
    </row>
    <row r="24" spans="2:54" ht="9" customHeight="1">
      <c r="B24" s="394"/>
      <c r="C24" s="394"/>
      <c r="D24" s="394"/>
      <c r="E24" s="394"/>
      <c r="F24" s="394"/>
      <c r="G24" s="394"/>
      <c r="H24" s="394"/>
      <c r="I24" s="394"/>
      <c r="J24" s="395"/>
      <c r="K24" s="396"/>
      <c r="L24" s="397"/>
      <c r="M24" s="397"/>
      <c r="N24" s="397"/>
      <c r="O24" s="397"/>
      <c r="P24" s="397"/>
      <c r="Q24" s="397"/>
      <c r="R24" s="397"/>
      <c r="S24" s="397"/>
      <c r="T24" s="397"/>
      <c r="U24" s="397"/>
      <c r="V24" s="397"/>
      <c r="W24" s="397"/>
      <c r="X24" s="397"/>
      <c r="Y24" s="397"/>
      <c r="Z24" s="397"/>
      <c r="AA24" s="397"/>
      <c r="AB24" s="396"/>
      <c r="AC24" s="397"/>
      <c r="AD24" s="397"/>
      <c r="AE24" s="397"/>
      <c r="AF24" s="397"/>
      <c r="AG24" s="397"/>
      <c r="AH24" s="397"/>
      <c r="AI24" s="397"/>
      <c r="AJ24" s="397"/>
      <c r="AK24" s="396"/>
      <c r="AL24" s="397"/>
      <c r="AM24" s="397"/>
      <c r="AN24" s="397"/>
      <c r="AO24" s="397"/>
      <c r="AP24" s="397"/>
      <c r="AQ24" s="397"/>
      <c r="AR24" s="397"/>
      <c r="AS24" s="397"/>
      <c r="AT24" s="397"/>
      <c r="AU24" s="397"/>
      <c r="AV24" s="397"/>
      <c r="AW24" s="397"/>
      <c r="AX24" s="397"/>
      <c r="AY24" s="397"/>
      <c r="AZ24" s="397"/>
      <c r="BA24" s="397"/>
      <c r="BB24" s="398"/>
    </row>
    <row r="25" spans="2:54" ht="9.65" customHeight="1">
      <c r="B25" s="367" t="s">
        <v>20</v>
      </c>
      <c r="C25" s="367"/>
      <c r="D25" s="367"/>
      <c r="E25" s="367"/>
      <c r="F25" s="367"/>
      <c r="G25" s="367"/>
      <c r="H25" s="367"/>
      <c r="I25" s="367"/>
      <c r="J25" s="368"/>
      <c r="K25" s="379"/>
      <c r="L25" s="380"/>
      <c r="M25" s="380"/>
      <c r="N25" s="380"/>
      <c r="O25" s="380"/>
      <c r="P25" s="380"/>
      <c r="Q25" s="380"/>
      <c r="R25" s="380"/>
      <c r="S25" s="380"/>
      <c r="T25" s="380"/>
      <c r="U25" s="380"/>
      <c r="V25" s="380"/>
      <c r="W25" s="380"/>
      <c r="X25" s="380"/>
      <c r="Y25" s="380"/>
      <c r="Z25" s="380"/>
      <c r="AA25" s="381"/>
      <c r="AB25" s="379" t="s">
        <v>2</v>
      </c>
      <c r="AC25" s="380"/>
      <c r="AD25" s="380"/>
      <c r="AE25" s="380"/>
      <c r="AF25" s="380"/>
      <c r="AG25" s="380"/>
      <c r="AH25" s="380"/>
      <c r="AI25" s="380"/>
      <c r="AJ25" s="380"/>
      <c r="AK25" s="379"/>
      <c r="AL25" s="380"/>
      <c r="AM25" s="380"/>
      <c r="AN25" s="380"/>
      <c r="AO25" s="380"/>
      <c r="AP25" s="380"/>
      <c r="AQ25" s="380"/>
      <c r="AR25" s="380"/>
      <c r="AS25" s="380"/>
      <c r="AT25" s="380"/>
      <c r="AU25" s="380"/>
      <c r="AV25" s="380"/>
      <c r="AW25" s="380"/>
      <c r="AX25" s="380"/>
      <c r="AY25" s="380"/>
      <c r="AZ25" s="380"/>
      <c r="BA25" s="380"/>
      <c r="BB25" s="385"/>
    </row>
    <row r="26" spans="2:54" ht="9.65" customHeight="1">
      <c r="B26" s="377"/>
      <c r="C26" s="377"/>
      <c r="D26" s="377"/>
      <c r="E26" s="377"/>
      <c r="F26" s="377"/>
      <c r="G26" s="377"/>
      <c r="H26" s="377"/>
      <c r="I26" s="377"/>
      <c r="J26" s="378"/>
      <c r="K26" s="382"/>
      <c r="L26" s="383"/>
      <c r="M26" s="383"/>
      <c r="N26" s="383"/>
      <c r="O26" s="383"/>
      <c r="P26" s="383"/>
      <c r="Q26" s="383"/>
      <c r="R26" s="383"/>
      <c r="S26" s="383"/>
      <c r="T26" s="383"/>
      <c r="U26" s="383"/>
      <c r="V26" s="383"/>
      <c r="W26" s="383"/>
      <c r="X26" s="383"/>
      <c r="Y26" s="383"/>
      <c r="Z26" s="383"/>
      <c r="AA26" s="384"/>
      <c r="AB26" s="382"/>
      <c r="AC26" s="383"/>
      <c r="AD26" s="383"/>
      <c r="AE26" s="383"/>
      <c r="AF26" s="383"/>
      <c r="AG26" s="383"/>
      <c r="AH26" s="383"/>
      <c r="AI26" s="383"/>
      <c r="AJ26" s="383"/>
      <c r="AK26" s="382"/>
      <c r="AL26" s="383"/>
      <c r="AM26" s="383"/>
      <c r="AN26" s="383"/>
      <c r="AO26" s="383"/>
      <c r="AP26" s="383"/>
      <c r="AQ26" s="383"/>
      <c r="AR26" s="383"/>
      <c r="AS26" s="383"/>
      <c r="AT26" s="383"/>
      <c r="AU26" s="383"/>
      <c r="AV26" s="383"/>
      <c r="AW26" s="383"/>
      <c r="AX26" s="383"/>
      <c r="AY26" s="383"/>
      <c r="AZ26" s="383"/>
      <c r="BA26" s="383"/>
      <c r="BB26" s="386"/>
    </row>
    <row r="27" spans="2:54" ht="9.65" customHeight="1">
      <c r="B27" s="377" t="s">
        <v>1</v>
      </c>
      <c r="C27" s="377"/>
      <c r="D27" s="377"/>
      <c r="E27" s="377"/>
      <c r="F27" s="377"/>
      <c r="G27" s="377"/>
      <c r="H27" s="377"/>
      <c r="I27" s="377"/>
      <c r="J27" s="378"/>
      <c r="K27" s="387"/>
      <c r="L27" s="388"/>
      <c r="M27" s="388"/>
      <c r="N27" s="388"/>
      <c r="O27" s="388"/>
      <c r="P27" s="388"/>
      <c r="Q27" s="388"/>
      <c r="R27" s="388"/>
      <c r="S27" s="388"/>
      <c r="T27" s="388"/>
      <c r="U27" s="388"/>
      <c r="V27" s="388"/>
      <c r="W27" s="388"/>
      <c r="X27" s="388"/>
      <c r="Y27" s="388"/>
      <c r="Z27" s="388"/>
      <c r="AA27" s="389"/>
      <c r="AB27" s="387" t="s">
        <v>0</v>
      </c>
      <c r="AC27" s="388"/>
      <c r="AD27" s="388"/>
      <c r="AE27" s="388"/>
      <c r="AF27" s="388"/>
      <c r="AG27" s="388"/>
      <c r="AH27" s="388"/>
      <c r="AI27" s="388"/>
      <c r="AJ27" s="388"/>
      <c r="AK27" s="387"/>
      <c r="AL27" s="388"/>
      <c r="AM27" s="388"/>
      <c r="AN27" s="388"/>
      <c r="AO27" s="388"/>
      <c r="AP27" s="388"/>
      <c r="AQ27" s="388"/>
      <c r="AR27" s="388"/>
      <c r="AS27" s="388"/>
      <c r="AT27" s="388"/>
      <c r="AU27" s="388"/>
      <c r="AV27" s="388"/>
      <c r="AW27" s="388"/>
      <c r="AX27" s="388"/>
      <c r="AY27" s="388"/>
      <c r="AZ27" s="388"/>
      <c r="BA27" s="388"/>
      <c r="BB27" s="390"/>
    </row>
    <row r="28" spans="2:54" ht="9.65" customHeight="1">
      <c r="B28" s="377"/>
      <c r="C28" s="377"/>
      <c r="D28" s="377"/>
      <c r="E28" s="377"/>
      <c r="F28" s="377"/>
      <c r="G28" s="377"/>
      <c r="H28" s="377"/>
      <c r="I28" s="377"/>
      <c r="J28" s="378"/>
      <c r="K28" s="382"/>
      <c r="L28" s="383"/>
      <c r="M28" s="383"/>
      <c r="N28" s="383"/>
      <c r="O28" s="383"/>
      <c r="P28" s="383"/>
      <c r="Q28" s="383"/>
      <c r="R28" s="383"/>
      <c r="S28" s="383"/>
      <c r="T28" s="383"/>
      <c r="U28" s="383"/>
      <c r="V28" s="383"/>
      <c r="W28" s="383"/>
      <c r="X28" s="383"/>
      <c r="Y28" s="383"/>
      <c r="Z28" s="383"/>
      <c r="AA28" s="384"/>
      <c r="AB28" s="382"/>
      <c r="AC28" s="383"/>
      <c r="AD28" s="383"/>
      <c r="AE28" s="383"/>
      <c r="AF28" s="383"/>
      <c r="AG28" s="383"/>
      <c r="AH28" s="383"/>
      <c r="AI28" s="383"/>
      <c r="AJ28" s="383"/>
      <c r="AK28" s="382"/>
      <c r="AL28" s="383"/>
      <c r="AM28" s="383"/>
      <c r="AN28" s="383"/>
      <c r="AO28" s="383"/>
      <c r="AP28" s="383"/>
      <c r="AQ28" s="383"/>
      <c r="AR28" s="383"/>
      <c r="AS28" s="383"/>
      <c r="AT28" s="383"/>
      <c r="AU28" s="383"/>
      <c r="AV28" s="383"/>
      <c r="AW28" s="383"/>
      <c r="AX28" s="383"/>
      <c r="AY28" s="383"/>
      <c r="AZ28" s="383"/>
      <c r="BA28" s="383"/>
      <c r="BB28" s="386"/>
    </row>
    <row r="29" spans="2:54" ht="9.65" customHeight="1">
      <c r="B29" s="377" t="s">
        <v>3</v>
      </c>
      <c r="C29" s="377"/>
      <c r="D29" s="377"/>
      <c r="E29" s="377"/>
      <c r="F29" s="377"/>
      <c r="G29" s="377"/>
      <c r="H29" s="377"/>
      <c r="I29" s="377"/>
      <c r="J29" s="378"/>
      <c r="K29" s="391"/>
      <c r="L29" s="392"/>
      <c r="M29" s="392"/>
      <c r="N29" s="392"/>
      <c r="O29" s="392"/>
      <c r="P29" s="392"/>
      <c r="Q29" s="392"/>
      <c r="R29" s="392"/>
      <c r="S29" s="392"/>
      <c r="T29" s="392"/>
      <c r="U29" s="392"/>
      <c r="V29" s="392"/>
      <c r="W29" s="392"/>
      <c r="X29" s="392"/>
      <c r="Y29" s="392"/>
      <c r="Z29" s="392"/>
      <c r="AA29" s="392"/>
      <c r="AB29" s="392"/>
      <c r="AC29" s="392"/>
      <c r="AD29" s="392"/>
      <c r="AE29" s="392"/>
      <c r="AF29" s="392"/>
      <c r="AG29" s="392"/>
      <c r="AH29" s="392"/>
      <c r="AI29" s="392"/>
      <c r="AJ29" s="392"/>
      <c r="AK29" s="392"/>
      <c r="AL29" s="392"/>
      <c r="AM29" s="392"/>
      <c r="AN29" s="392"/>
      <c r="AO29" s="392"/>
      <c r="AP29" s="392"/>
      <c r="AQ29" s="392"/>
      <c r="AR29" s="392"/>
      <c r="AS29" s="392"/>
      <c r="AT29" s="392"/>
      <c r="AU29" s="392"/>
      <c r="AV29" s="392"/>
      <c r="AW29" s="392"/>
      <c r="AX29" s="392"/>
      <c r="AY29" s="392"/>
      <c r="AZ29" s="392"/>
      <c r="BA29" s="392"/>
      <c r="BB29" s="393"/>
    </row>
    <row r="30" spans="2:54" ht="9.65" customHeight="1">
      <c r="B30" s="377"/>
      <c r="C30" s="377"/>
      <c r="D30" s="377"/>
      <c r="E30" s="377"/>
      <c r="F30" s="377"/>
      <c r="G30" s="377"/>
      <c r="H30" s="377"/>
      <c r="I30" s="377"/>
      <c r="J30" s="378"/>
      <c r="K30" s="391"/>
      <c r="L30" s="392"/>
      <c r="M30" s="392"/>
      <c r="N30" s="392"/>
      <c r="O30" s="392"/>
      <c r="P30" s="392"/>
      <c r="Q30" s="392"/>
      <c r="R30" s="392"/>
      <c r="S30" s="392"/>
      <c r="T30" s="392"/>
      <c r="U30" s="392"/>
      <c r="V30" s="392"/>
      <c r="W30" s="392"/>
      <c r="X30" s="392"/>
      <c r="Y30" s="392"/>
      <c r="Z30" s="392"/>
      <c r="AA30" s="392"/>
      <c r="AB30" s="392"/>
      <c r="AC30" s="392"/>
      <c r="AD30" s="392"/>
      <c r="AE30" s="392"/>
      <c r="AF30" s="392"/>
      <c r="AG30" s="392"/>
      <c r="AH30" s="392"/>
      <c r="AI30" s="392"/>
      <c r="AJ30" s="392"/>
      <c r="AK30" s="392"/>
      <c r="AL30" s="392"/>
      <c r="AM30" s="392"/>
      <c r="AN30" s="392"/>
      <c r="AO30" s="392"/>
      <c r="AP30" s="392"/>
      <c r="AQ30" s="392"/>
      <c r="AR30" s="392"/>
      <c r="AS30" s="392"/>
      <c r="AT30" s="392"/>
      <c r="AU30" s="392"/>
      <c r="AV30" s="392"/>
      <c r="AW30" s="392"/>
      <c r="AX30" s="392"/>
      <c r="AY30" s="392"/>
      <c r="AZ30" s="392"/>
      <c r="BA30" s="392"/>
      <c r="BB30" s="393"/>
    </row>
    <row r="31" spans="2:54" ht="9.65" customHeight="1">
      <c r="B31" s="377" t="s">
        <v>4</v>
      </c>
      <c r="C31" s="377"/>
      <c r="D31" s="377"/>
      <c r="E31" s="377"/>
      <c r="F31" s="377"/>
      <c r="G31" s="377"/>
      <c r="H31" s="377"/>
      <c r="I31" s="377"/>
      <c r="J31" s="378"/>
      <c r="K31" s="387"/>
      <c r="L31" s="388"/>
      <c r="M31" s="388"/>
      <c r="N31" s="388"/>
      <c r="O31" s="388"/>
      <c r="P31" s="388"/>
      <c r="Q31" s="388"/>
      <c r="R31" s="388"/>
      <c r="S31" s="388"/>
      <c r="T31" s="388"/>
      <c r="U31" s="388"/>
      <c r="V31" s="388"/>
      <c r="W31" s="388"/>
      <c r="X31" s="388"/>
      <c r="Y31" s="388"/>
      <c r="Z31" s="388"/>
      <c r="AA31" s="388"/>
      <c r="AB31" s="387" t="s">
        <v>5</v>
      </c>
      <c r="AC31" s="388"/>
      <c r="AD31" s="388"/>
      <c r="AE31" s="388"/>
      <c r="AF31" s="388"/>
      <c r="AG31" s="388"/>
      <c r="AH31" s="388"/>
      <c r="AI31" s="388"/>
      <c r="AJ31" s="388"/>
      <c r="AK31" s="387"/>
      <c r="AL31" s="388"/>
      <c r="AM31" s="388"/>
      <c r="AN31" s="388"/>
      <c r="AO31" s="388"/>
      <c r="AP31" s="388"/>
      <c r="AQ31" s="388"/>
      <c r="AR31" s="388"/>
      <c r="AS31" s="388"/>
      <c r="AT31" s="388"/>
      <c r="AU31" s="388"/>
      <c r="AV31" s="388"/>
      <c r="AW31" s="388"/>
      <c r="AX31" s="388"/>
      <c r="AY31" s="388"/>
      <c r="AZ31" s="388"/>
      <c r="BA31" s="388"/>
      <c r="BB31" s="390"/>
    </row>
    <row r="32" spans="2:54" ht="9.65" customHeight="1">
      <c r="B32" s="394"/>
      <c r="C32" s="394"/>
      <c r="D32" s="394"/>
      <c r="E32" s="394"/>
      <c r="F32" s="394"/>
      <c r="G32" s="394"/>
      <c r="H32" s="394"/>
      <c r="I32" s="394"/>
      <c r="J32" s="395"/>
      <c r="K32" s="396"/>
      <c r="L32" s="397"/>
      <c r="M32" s="397"/>
      <c r="N32" s="397"/>
      <c r="O32" s="397"/>
      <c r="P32" s="397"/>
      <c r="Q32" s="397"/>
      <c r="R32" s="397"/>
      <c r="S32" s="397"/>
      <c r="T32" s="397"/>
      <c r="U32" s="397"/>
      <c r="V32" s="397"/>
      <c r="W32" s="397"/>
      <c r="X32" s="397"/>
      <c r="Y32" s="397"/>
      <c r="Z32" s="397"/>
      <c r="AA32" s="397"/>
      <c r="AB32" s="396"/>
      <c r="AC32" s="397"/>
      <c r="AD32" s="397"/>
      <c r="AE32" s="397"/>
      <c r="AF32" s="397"/>
      <c r="AG32" s="397"/>
      <c r="AH32" s="397"/>
      <c r="AI32" s="397"/>
      <c r="AJ32" s="397"/>
      <c r="AK32" s="396"/>
      <c r="AL32" s="397"/>
      <c r="AM32" s="397"/>
      <c r="AN32" s="397"/>
      <c r="AO32" s="397"/>
      <c r="AP32" s="397"/>
      <c r="AQ32" s="397"/>
      <c r="AR32" s="397"/>
      <c r="AS32" s="397"/>
      <c r="AT32" s="397"/>
      <c r="AU32" s="397"/>
      <c r="AV32" s="397"/>
      <c r="AW32" s="397"/>
      <c r="AX32" s="397"/>
      <c r="AY32" s="397"/>
      <c r="AZ32" s="397"/>
      <c r="BA32" s="397"/>
      <c r="BB32" s="398"/>
    </row>
    <row r="34" spans="2:54" ht="9.65" customHeight="1">
      <c r="B34" s="366" t="s">
        <v>21</v>
      </c>
      <c r="C34" s="342"/>
      <c r="D34" s="342"/>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342"/>
      <c r="AJ34" s="342"/>
      <c r="AK34" s="342"/>
      <c r="AL34" s="342"/>
      <c r="AM34" s="342"/>
      <c r="AN34" s="342"/>
      <c r="AO34" s="342"/>
      <c r="AP34" s="342"/>
      <c r="AQ34" s="342"/>
      <c r="AR34" s="342"/>
      <c r="AS34" s="342"/>
      <c r="AT34" s="342"/>
      <c r="AU34" s="342"/>
      <c r="AV34" s="342"/>
      <c r="AW34" s="342"/>
      <c r="AX34" s="342"/>
      <c r="AY34" s="342"/>
      <c r="AZ34" s="342"/>
      <c r="BA34" s="342"/>
      <c r="BB34" s="343"/>
    </row>
    <row r="35" spans="2:54" ht="9.65" customHeight="1">
      <c r="B35" s="363"/>
      <c r="C35" s="364"/>
      <c r="D35" s="364"/>
      <c r="E35" s="364"/>
      <c r="F35" s="364"/>
      <c r="G35" s="364"/>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4"/>
      <c r="AY35" s="364"/>
      <c r="AZ35" s="364"/>
      <c r="BA35" s="364"/>
      <c r="BB35" s="365"/>
    </row>
    <row r="36" spans="2:54" ht="9.65" customHeight="1">
      <c r="B36" s="367" t="s">
        <v>16</v>
      </c>
      <c r="C36" s="367"/>
      <c r="D36" s="367"/>
      <c r="E36" s="367"/>
      <c r="F36" s="367"/>
      <c r="G36" s="367"/>
      <c r="H36" s="367"/>
      <c r="I36" s="367"/>
      <c r="J36" s="368"/>
      <c r="K36" s="371"/>
      <c r="L36" s="372"/>
      <c r="M36" s="372"/>
      <c r="N36" s="372"/>
      <c r="O36" s="372"/>
      <c r="P36" s="372"/>
      <c r="Q36" s="372"/>
      <c r="R36" s="372"/>
      <c r="S36" s="372"/>
      <c r="T36" s="372"/>
      <c r="U36" s="372"/>
      <c r="V36" s="372"/>
      <c r="W36" s="372"/>
      <c r="X36" s="372"/>
      <c r="Y36" s="372"/>
      <c r="Z36" s="372"/>
      <c r="AA36" s="372"/>
      <c r="AB36" s="372"/>
      <c r="AC36" s="372"/>
      <c r="AD36" s="372"/>
      <c r="AE36" s="372"/>
      <c r="AF36" s="372"/>
      <c r="AG36" s="372"/>
      <c r="AH36" s="372"/>
      <c r="AI36" s="372"/>
      <c r="AJ36" s="372"/>
      <c r="AK36" s="372"/>
      <c r="AL36" s="372"/>
      <c r="AM36" s="372"/>
      <c r="AN36" s="372"/>
      <c r="AO36" s="372"/>
      <c r="AP36" s="372"/>
      <c r="AQ36" s="372"/>
      <c r="AR36" s="372"/>
      <c r="AS36" s="372"/>
      <c r="AT36" s="372"/>
      <c r="AU36" s="372"/>
      <c r="AV36" s="372"/>
      <c r="AW36" s="372"/>
      <c r="AX36" s="372"/>
      <c r="AY36" s="372"/>
      <c r="AZ36" s="372"/>
      <c r="BA36" s="372"/>
      <c r="BB36" s="373"/>
    </row>
    <row r="37" spans="2:54" ht="9.65" customHeight="1">
      <c r="B37" s="369"/>
      <c r="C37" s="369"/>
      <c r="D37" s="369"/>
      <c r="E37" s="369"/>
      <c r="F37" s="369"/>
      <c r="G37" s="369"/>
      <c r="H37" s="369"/>
      <c r="I37" s="369"/>
      <c r="J37" s="370"/>
      <c r="K37" s="374"/>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375"/>
      <c r="AM37" s="375"/>
      <c r="AN37" s="375"/>
      <c r="AO37" s="375"/>
      <c r="AP37" s="375"/>
      <c r="AQ37" s="375"/>
      <c r="AR37" s="375"/>
      <c r="AS37" s="375"/>
      <c r="AT37" s="375"/>
      <c r="AU37" s="375"/>
      <c r="AV37" s="375"/>
      <c r="AW37" s="375"/>
      <c r="AX37" s="375"/>
      <c r="AY37" s="375"/>
      <c r="AZ37" s="375"/>
      <c r="BA37" s="375"/>
      <c r="BB37" s="376"/>
    </row>
    <row r="38" spans="2:54" ht="9.65" customHeight="1">
      <c r="B38" s="367" t="s">
        <v>19</v>
      </c>
      <c r="C38" s="367"/>
      <c r="D38" s="367"/>
      <c r="E38" s="367"/>
      <c r="F38" s="367"/>
      <c r="G38" s="367"/>
      <c r="H38" s="367"/>
      <c r="I38" s="367"/>
      <c r="J38" s="368"/>
      <c r="K38" s="379"/>
      <c r="L38" s="380"/>
      <c r="M38" s="380"/>
      <c r="N38" s="380"/>
      <c r="O38" s="380"/>
      <c r="P38" s="380"/>
      <c r="Q38" s="380"/>
      <c r="R38" s="380"/>
      <c r="S38" s="380"/>
      <c r="T38" s="380"/>
      <c r="U38" s="380"/>
      <c r="V38" s="380"/>
      <c r="W38" s="380"/>
      <c r="X38" s="380"/>
      <c r="Y38" s="380"/>
      <c r="Z38" s="380"/>
      <c r="AA38" s="381"/>
      <c r="AB38" s="379" t="s">
        <v>2</v>
      </c>
      <c r="AC38" s="380"/>
      <c r="AD38" s="380"/>
      <c r="AE38" s="380"/>
      <c r="AF38" s="380"/>
      <c r="AG38" s="380"/>
      <c r="AH38" s="380"/>
      <c r="AI38" s="380"/>
      <c r="AJ38" s="380"/>
      <c r="AK38" s="379"/>
      <c r="AL38" s="380"/>
      <c r="AM38" s="380"/>
      <c r="AN38" s="380"/>
      <c r="AO38" s="380"/>
      <c r="AP38" s="380"/>
      <c r="AQ38" s="380"/>
      <c r="AR38" s="380"/>
      <c r="AS38" s="380"/>
      <c r="AT38" s="380"/>
      <c r="AU38" s="380"/>
      <c r="AV38" s="380"/>
      <c r="AW38" s="380"/>
      <c r="AX38" s="380"/>
      <c r="AY38" s="380"/>
      <c r="AZ38" s="380"/>
      <c r="BA38" s="380"/>
      <c r="BB38" s="385"/>
    </row>
    <row r="39" spans="2:54" ht="9.65" customHeight="1">
      <c r="B39" s="377"/>
      <c r="C39" s="377"/>
      <c r="D39" s="377"/>
      <c r="E39" s="377"/>
      <c r="F39" s="377"/>
      <c r="G39" s="377"/>
      <c r="H39" s="377"/>
      <c r="I39" s="377"/>
      <c r="J39" s="378"/>
      <c r="K39" s="382"/>
      <c r="L39" s="383"/>
      <c r="M39" s="383"/>
      <c r="N39" s="383"/>
      <c r="O39" s="383"/>
      <c r="P39" s="383"/>
      <c r="Q39" s="383"/>
      <c r="R39" s="383"/>
      <c r="S39" s="383"/>
      <c r="T39" s="383"/>
      <c r="U39" s="383"/>
      <c r="V39" s="383"/>
      <c r="W39" s="383"/>
      <c r="X39" s="383"/>
      <c r="Y39" s="383"/>
      <c r="Z39" s="383"/>
      <c r="AA39" s="384"/>
      <c r="AB39" s="382"/>
      <c r="AC39" s="383"/>
      <c r="AD39" s="383"/>
      <c r="AE39" s="383"/>
      <c r="AF39" s="383"/>
      <c r="AG39" s="383"/>
      <c r="AH39" s="383"/>
      <c r="AI39" s="383"/>
      <c r="AJ39" s="383"/>
      <c r="AK39" s="382"/>
      <c r="AL39" s="383"/>
      <c r="AM39" s="383"/>
      <c r="AN39" s="383"/>
      <c r="AO39" s="383"/>
      <c r="AP39" s="383"/>
      <c r="AQ39" s="383"/>
      <c r="AR39" s="383"/>
      <c r="AS39" s="383"/>
      <c r="AT39" s="383"/>
      <c r="AU39" s="383"/>
      <c r="AV39" s="383"/>
      <c r="AW39" s="383"/>
      <c r="AX39" s="383"/>
      <c r="AY39" s="383"/>
      <c r="AZ39" s="383"/>
      <c r="BA39" s="383"/>
      <c r="BB39" s="386"/>
    </row>
    <row r="40" spans="2:54" ht="9.65" customHeight="1">
      <c r="B40" s="377" t="s">
        <v>1</v>
      </c>
      <c r="C40" s="377"/>
      <c r="D40" s="377"/>
      <c r="E40" s="377"/>
      <c r="F40" s="377"/>
      <c r="G40" s="377"/>
      <c r="H40" s="377"/>
      <c r="I40" s="377"/>
      <c r="J40" s="378"/>
      <c r="K40" s="387"/>
      <c r="L40" s="388"/>
      <c r="M40" s="388"/>
      <c r="N40" s="388"/>
      <c r="O40" s="388"/>
      <c r="P40" s="388"/>
      <c r="Q40" s="388"/>
      <c r="R40" s="388"/>
      <c r="S40" s="388"/>
      <c r="T40" s="388"/>
      <c r="U40" s="388"/>
      <c r="V40" s="388"/>
      <c r="W40" s="388"/>
      <c r="X40" s="388"/>
      <c r="Y40" s="388"/>
      <c r="Z40" s="388"/>
      <c r="AA40" s="389"/>
      <c r="AB40" s="387" t="s">
        <v>0</v>
      </c>
      <c r="AC40" s="388"/>
      <c r="AD40" s="388"/>
      <c r="AE40" s="388"/>
      <c r="AF40" s="388"/>
      <c r="AG40" s="388"/>
      <c r="AH40" s="388"/>
      <c r="AI40" s="388"/>
      <c r="AJ40" s="388"/>
      <c r="AK40" s="387"/>
      <c r="AL40" s="388"/>
      <c r="AM40" s="388"/>
      <c r="AN40" s="388"/>
      <c r="AO40" s="388"/>
      <c r="AP40" s="388"/>
      <c r="AQ40" s="388"/>
      <c r="AR40" s="388"/>
      <c r="AS40" s="388"/>
      <c r="AT40" s="388"/>
      <c r="AU40" s="388"/>
      <c r="AV40" s="388"/>
      <c r="AW40" s="388"/>
      <c r="AX40" s="388"/>
      <c r="AY40" s="388"/>
      <c r="AZ40" s="388"/>
      <c r="BA40" s="388"/>
      <c r="BB40" s="390"/>
    </row>
    <row r="41" spans="2:54" ht="9.65" customHeight="1">
      <c r="B41" s="377"/>
      <c r="C41" s="377"/>
      <c r="D41" s="377"/>
      <c r="E41" s="377"/>
      <c r="F41" s="377"/>
      <c r="G41" s="377"/>
      <c r="H41" s="377"/>
      <c r="I41" s="377"/>
      <c r="J41" s="378"/>
      <c r="K41" s="382"/>
      <c r="L41" s="383"/>
      <c r="M41" s="383"/>
      <c r="N41" s="383"/>
      <c r="O41" s="383"/>
      <c r="P41" s="383"/>
      <c r="Q41" s="383"/>
      <c r="R41" s="383"/>
      <c r="S41" s="383"/>
      <c r="T41" s="383"/>
      <c r="U41" s="383"/>
      <c r="V41" s="383"/>
      <c r="W41" s="383"/>
      <c r="X41" s="383"/>
      <c r="Y41" s="383"/>
      <c r="Z41" s="383"/>
      <c r="AA41" s="384"/>
      <c r="AB41" s="382"/>
      <c r="AC41" s="383"/>
      <c r="AD41" s="383"/>
      <c r="AE41" s="383"/>
      <c r="AF41" s="383"/>
      <c r="AG41" s="383"/>
      <c r="AH41" s="383"/>
      <c r="AI41" s="383"/>
      <c r="AJ41" s="383"/>
      <c r="AK41" s="382"/>
      <c r="AL41" s="383"/>
      <c r="AM41" s="383"/>
      <c r="AN41" s="383"/>
      <c r="AO41" s="383"/>
      <c r="AP41" s="383"/>
      <c r="AQ41" s="383"/>
      <c r="AR41" s="383"/>
      <c r="AS41" s="383"/>
      <c r="AT41" s="383"/>
      <c r="AU41" s="383"/>
      <c r="AV41" s="383"/>
      <c r="AW41" s="383"/>
      <c r="AX41" s="383"/>
      <c r="AY41" s="383"/>
      <c r="AZ41" s="383"/>
      <c r="BA41" s="383"/>
      <c r="BB41" s="386"/>
    </row>
    <row r="42" spans="2:54" ht="9.65" customHeight="1">
      <c r="B42" s="377" t="s">
        <v>3</v>
      </c>
      <c r="C42" s="377"/>
      <c r="D42" s="377"/>
      <c r="E42" s="377"/>
      <c r="F42" s="377"/>
      <c r="G42" s="377"/>
      <c r="H42" s="377"/>
      <c r="I42" s="377"/>
      <c r="J42" s="378"/>
      <c r="K42" s="391"/>
      <c r="L42" s="392"/>
      <c r="M42" s="392"/>
      <c r="N42" s="392"/>
      <c r="O42" s="392"/>
      <c r="P42" s="392"/>
      <c r="Q42" s="392"/>
      <c r="R42" s="392"/>
      <c r="S42" s="392"/>
      <c r="T42" s="392"/>
      <c r="U42" s="392"/>
      <c r="V42" s="392"/>
      <c r="W42" s="392"/>
      <c r="X42" s="392"/>
      <c r="Y42" s="392"/>
      <c r="Z42" s="392"/>
      <c r="AA42" s="392"/>
      <c r="AB42" s="392"/>
      <c r="AC42" s="392"/>
      <c r="AD42" s="392"/>
      <c r="AE42" s="392"/>
      <c r="AF42" s="392"/>
      <c r="AG42" s="392"/>
      <c r="AH42" s="392"/>
      <c r="AI42" s="392"/>
      <c r="AJ42" s="392"/>
      <c r="AK42" s="392"/>
      <c r="AL42" s="392"/>
      <c r="AM42" s="392"/>
      <c r="AN42" s="392"/>
      <c r="AO42" s="392"/>
      <c r="AP42" s="392"/>
      <c r="AQ42" s="392"/>
      <c r="AR42" s="392"/>
      <c r="AS42" s="392"/>
      <c r="AT42" s="392"/>
      <c r="AU42" s="392"/>
      <c r="AV42" s="392"/>
      <c r="AW42" s="392"/>
      <c r="AX42" s="392"/>
      <c r="AY42" s="392"/>
      <c r="AZ42" s="392"/>
      <c r="BA42" s="392"/>
      <c r="BB42" s="393"/>
    </row>
    <row r="43" spans="2:54" ht="9.65" customHeight="1">
      <c r="B43" s="377"/>
      <c r="C43" s="377"/>
      <c r="D43" s="377"/>
      <c r="E43" s="377"/>
      <c r="F43" s="377"/>
      <c r="G43" s="377"/>
      <c r="H43" s="377"/>
      <c r="I43" s="377"/>
      <c r="J43" s="378"/>
      <c r="K43" s="391"/>
      <c r="L43" s="392"/>
      <c r="M43" s="392"/>
      <c r="N43" s="392"/>
      <c r="O43" s="392"/>
      <c r="P43" s="392"/>
      <c r="Q43" s="392"/>
      <c r="R43" s="392"/>
      <c r="S43" s="392"/>
      <c r="T43" s="392"/>
      <c r="U43" s="392"/>
      <c r="V43" s="392"/>
      <c r="W43" s="392"/>
      <c r="X43" s="392"/>
      <c r="Y43" s="392"/>
      <c r="Z43" s="392"/>
      <c r="AA43" s="392"/>
      <c r="AB43" s="392"/>
      <c r="AC43" s="392"/>
      <c r="AD43" s="392"/>
      <c r="AE43" s="392"/>
      <c r="AF43" s="392"/>
      <c r="AG43" s="392"/>
      <c r="AH43" s="392"/>
      <c r="AI43" s="392"/>
      <c r="AJ43" s="392"/>
      <c r="AK43" s="392"/>
      <c r="AL43" s="392"/>
      <c r="AM43" s="392"/>
      <c r="AN43" s="392"/>
      <c r="AO43" s="392"/>
      <c r="AP43" s="392"/>
      <c r="AQ43" s="392"/>
      <c r="AR43" s="392"/>
      <c r="AS43" s="392"/>
      <c r="AT43" s="392"/>
      <c r="AU43" s="392"/>
      <c r="AV43" s="392"/>
      <c r="AW43" s="392"/>
      <c r="AX43" s="392"/>
      <c r="AY43" s="392"/>
      <c r="AZ43" s="392"/>
      <c r="BA43" s="392"/>
      <c r="BB43" s="393"/>
    </row>
    <row r="44" spans="2:54" ht="9.65" customHeight="1">
      <c r="B44" s="377" t="s">
        <v>4</v>
      </c>
      <c r="C44" s="377"/>
      <c r="D44" s="377"/>
      <c r="E44" s="377"/>
      <c r="F44" s="377"/>
      <c r="G44" s="377"/>
      <c r="H44" s="377"/>
      <c r="I44" s="377"/>
      <c r="J44" s="378"/>
      <c r="K44" s="387"/>
      <c r="L44" s="388"/>
      <c r="M44" s="388"/>
      <c r="N44" s="388"/>
      <c r="O44" s="388"/>
      <c r="P44" s="388"/>
      <c r="Q44" s="388"/>
      <c r="R44" s="388"/>
      <c r="S44" s="388"/>
      <c r="T44" s="388"/>
      <c r="U44" s="388"/>
      <c r="V44" s="388"/>
      <c r="W44" s="388"/>
      <c r="X44" s="388"/>
      <c r="Y44" s="388"/>
      <c r="Z44" s="388"/>
      <c r="AA44" s="388"/>
      <c r="AB44" s="387" t="s">
        <v>5</v>
      </c>
      <c r="AC44" s="388"/>
      <c r="AD44" s="388"/>
      <c r="AE44" s="388"/>
      <c r="AF44" s="388"/>
      <c r="AG44" s="388"/>
      <c r="AH44" s="388"/>
      <c r="AI44" s="388"/>
      <c r="AJ44" s="388"/>
      <c r="AK44" s="387"/>
      <c r="AL44" s="388"/>
      <c r="AM44" s="388"/>
      <c r="AN44" s="388"/>
      <c r="AO44" s="388"/>
      <c r="AP44" s="388"/>
      <c r="AQ44" s="388"/>
      <c r="AR44" s="388"/>
      <c r="AS44" s="388"/>
      <c r="AT44" s="388"/>
      <c r="AU44" s="388"/>
      <c r="AV44" s="388"/>
      <c r="AW44" s="388"/>
      <c r="AX44" s="388"/>
      <c r="AY44" s="388"/>
      <c r="AZ44" s="388"/>
      <c r="BA44" s="388"/>
      <c r="BB44" s="390"/>
    </row>
    <row r="45" spans="2:54" ht="9" customHeight="1">
      <c r="B45" s="394"/>
      <c r="C45" s="394"/>
      <c r="D45" s="394"/>
      <c r="E45" s="394"/>
      <c r="F45" s="394"/>
      <c r="G45" s="394"/>
      <c r="H45" s="394"/>
      <c r="I45" s="394"/>
      <c r="J45" s="395"/>
      <c r="K45" s="396"/>
      <c r="L45" s="397"/>
      <c r="M45" s="397"/>
      <c r="N45" s="397"/>
      <c r="O45" s="397"/>
      <c r="P45" s="397"/>
      <c r="Q45" s="397"/>
      <c r="R45" s="397"/>
      <c r="S45" s="397"/>
      <c r="T45" s="397"/>
      <c r="U45" s="397"/>
      <c r="V45" s="397"/>
      <c r="W45" s="397"/>
      <c r="X45" s="397"/>
      <c r="Y45" s="397"/>
      <c r="Z45" s="397"/>
      <c r="AA45" s="397"/>
      <c r="AB45" s="396"/>
      <c r="AC45" s="397"/>
      <c r="AD45" s="397"/>
      <c r="AE45" s="397"/>
      <c r="AF45" s="397"/>
      <c r="AG45" s="397"/>
      <c r="AH45" s="397"/>
      <c r="AI45" s="397"/>
      <c r="AJ45" s="397"/>
      <c r="AK45" s="396"/>
      <c r="AL45" s="397"/>
      <c r="AM45" s="397"/>
      <c r="AN45" s="397"/>
      <c r="AO45" s="397"/>
      <c r="AP45" s="397"/>
      <c r="AQ45" s="397"/>
      <c r="AR45" s="397"/>
      <c r="AS45" s="397"/>
      <c r="AT45" s="397"/>
      <c r="AU45" s="397"/>
      <c r="AV45" s="397"/>
      <c r="AW45" s="397"/>
      <c r="AX45" s="397"/>
      <c r="AY45" s="397"/>
      <c r="AZ45" s="397"/>
      <c r="BA45" s="397"/>
      <c r="BB45" s="398"/>
    </row>
    <row r="46" spans="2:54" ht="9.65" customHeight="1">
      <c r="B46" s="367" t="s">
        <v>20</v>
      </c>
      <c r="C46" s="367"/>
      <c r="D46" s="367"/>
      <c r="E46" s="367"/>
      <c r="F46" s="367"/>
      <c r="G46" s="367"/>
      <c r="H46" s="367"/>
      <c r="I46" s="367"/>
      <c r="J46" s="368"/>
      <c r="K46" s="379"/>
      <c r="L46" s="380"/>
      <c r="M46" s="380"/>
      <c r="N46" s="380"/>
      <c r="O46" s="380"/>
      <c r="P46" s="380"/>
      <c r="Q46" s="380"/>
      <c r="R46" s="380"/>
      <c r="S46" s="380"/>
      <c r="T46" s="380"/>
      <c r="U46" s="380"/>
      <c r="V46" s="380"/>
      <c r="W46" s="380"/>
      <c r="X46" s="380"/>
      <c r="Y46" s="380"/>
      <c r="Z46" s="380"/>
      <c r="AA46" s="381"/>
      <c r="AB46" s="379" t="s">
        <v>2</v>
      </c>
      <c r="AC46" s="380"/>
      <c r="AD46" s="380"/>
      <c r="AE46" s="380"/>
      <c r="AF46" s="380"/>
      <c r="AG46" s="380"/>
      <c r="AH46" s="380"/>
      <c r="AI46" s="380"/>
      <c r="AJ46" s="380"/>
      <c r="AK46" s="379"/>
      <c r="AL46" s="380"/>
      <c r="AM46" s="380"/>
      <c r="AN46" s="380"/>
      <c r="AO46" s="380"/>
      <c r="AP46" s="380"/>
      <c r="AQ46" s="380"/>
      <c r="AR46" s="380"/>
      <c r="AS46" s="380"/>
      <c r="AT46" s="380"/>
      <c r="AU46" s="380"/>
      <c r="AV46" s="380"/>
      <c r="AW46" s="380"/>
      <c r="AX46" s="380"/>
      <c r="AY46" s="380"/>
      <c r="AZ46" s="380"/>
      <c r="BA46" s="380"/>
      <c r="BB46" s="385"/>
    </row>
    <row r="47" spans="2:54" ht="9.65" customHeight="1">
      <c r="B47" s="377"/>
      <c r="C47" s="377"/>
      <c r="D47" s="377"/>
      <c r="E47" s="377"/>
      <c r="F47" s="377"/>
      <c r="G47" s="377"/>
      <c r="H47" s="377"/>
      <c r="I47" s="377"/>
      <c r="J47" s="378"/>
      <c r="K47" s="382"/>
      <c r="L47" s="383"/>
      <c r="M47" s="383"/>
      <c r="N47" s="383"/>
      <c r="O47" s="383"/>
      <c r="P47" s="383"/>
      <c r="Q47" s="383"/>
      <c r="R47" s="383"/>
      <c r="S47" s="383"/>
      <c r="T47" s="383"/>
      <c r="U47" s="383"/>
      <c r="V47" s="383"/>
      <c r="W47" s="383"/>
      <c r="X47" s="383"/>
      <c r="Y47" s="383"/>
      <c r="Z47" s="383"/>
      <c r="AA47" s="384"/>
      <c r="AB47" s="382"/>
      <c r="AC47" s="383"/>
      <c r="AD47" s="383"/>
      <c r="AE47" s="383"/>
      <c r="AF47" s="383"/>
      <c r="AG47" s="383"/>
      <c r="AH47" s="383"/>
      <c r="AI47" s="383"/>
      <c r="AJ47" s="383"/>
      <c r="AK47" s="382"/>
      <c r="AL47" s="383"/>
      <c r="AM47" s="383"/>
      <c r="AN47" s="383"/>
      <c r="AO47" s="383"/>
      <c r="AP47" s="383"/>
      <c r="AQ47" s="383"/>
      <c r="AR47" s="383"/>
      <c r="AS47" s="383"/>
      <c r="AT47" s="383"/>
      <c r="AU47" s="383"/>
      <c r="AV47" s="383"/>
      <c r="AW47" s="383"/>
      <c r="AX47" s="383"/>
      <c r="AY47" s="383"/>
      <c r="AZ47" s="383"/>
      <c r="BA47" s="383"/>
      <c r="BB47" s="386"/>
    </row>
    <row r="48" spans="2:54" ht="9.65" customHeight="1">
      <c r="B48" s="377" t="s">
        <v>1</v>
      </c>
      <c r="C48" s="377"/>
      <c r="D48" s="377"/>
      <c r="E48" s="377"/>
      <c r="F48" s="377"/>
      <c r="G48" s="377"/>
      <c r="H48" s="377"/>
      <c r="I48" s="377"/>
      <c r="J48" s="378"/>
      <c r="K48" s="387"/>
      <c r="L48" s="388"/>
      <c r="M48" s="388"/>
      <c r="N48" s="388"/>
      <c r="O48" s="388"/>
      <c r="P48" s="388"/>
      <c r="Q48" s="388"/>
      <c r="R48" s="388"/>
      <c r="S48" s="388"/>
      <c r="T48" s="388"/>
      <c r="U48" s="388"/>
      <c r="V48" s="388"/>
      <c r="W48" s="388"/>
      <c r="X48" s="388"/>
      <c r="Y48" s="388"/>
      <c r="Z48" s="388"/>
      <c r="AA48" s="389"/>
      <c r="AB48" s="387" t="s">
        <v>0</v>
      </c>
      <c r="AC48" s="388"/>
      <c r="AD48" s="388"/>
      <c r="AE48" s="388"/>
      <c r="AF48" s="388"/>
      <c r="AG48" s="388"/>
      <c r="AH48" s="388"/>
      <c r="AI48" s="388"/>
      <c r="AJ48" s="388"/>
      <c r="AK48" s="387"/>
      <c r="AL48" s="388"/>
      <c r="AM48" s="388"/>
      <c r="AN48" s="388"/>
      <c r="AO48" s="388"/>
      <c r="AP48" s="388"/>
      <c r="AQ48" s="388"/>
      <c r="AR48" s="388"/>
      <c r="AS48" s="388"/>
      <c r="AT48" s="388"/>
      <c r="AU48" s="388"/>
      <c r="AV48" s="388"/>
      <c r="AW48" s="388"/>
      <c r="AX48" s="388"/>
      <c r="AY48" s="388"/>
      <c r="AZ48" s="388"/>
      <c r="BA48" s="388"/>
      <c r="BB48" s="390"/>
    </row>
    <row r="49" spans="2:54" ht="9.65" customHeight="1">
      <c r="B49" s="377"/>
      <c r="C49" s="377"/>
      <c r="D49" s="377"/>
      <c r="E49" s="377"/>
      <c r="F49" s="377"/>
      <c r="G49" s="377"/>
      <c r="H49" s="377"/>
      <c r="I49" s="377"/>
      <c r="J49" s="378"/>
      <c r="K49" s="382"/>
      <c r="L49" s="383"/>
      <c r="M49" s="383"/>
      <c r="N49" s="383"/>
      <c r="O49" s="383"/>
      <c r="P49" s="383"/>
      <c r="Q49" s="383"/>
      <c r="R49" s="383"/>
      <c r="S49" s="383"/>
      <c r="T49" s="383"/>
      <c r="U49" s="383"/>
      <c r="V49" s="383"/>
      <c r="W49" s="383"/>
      <c r="X49" s="383"/>
      <c r="Y49" s="383"/>
      <c r="Z49" s="383"/>
      <c r="AA49" s="384"/>
      <c r="AB49" s="382"/>
      <c r="AC49" s="383"/>
      <c r="AD49" s="383"/>
      <c r="AE49" s="383"/>
      <c r="AF49" s="383"/>
      <c r="AG49" s="383"/>
      <c r="AH49" s="383"/>
      <c r="AI49" s="383"/>
      <c r="AJ49" s="383"/>
      <c r="AK49" s="382"/>
      <c r="AL49" s="383"/>
      <c r="AM49" s="383"/>
      <c r="AN49" s="383"/>
      <c r="AO49" s="383"/>
      <c r="AP49" s="383"/>
      <c r="AQ49" s="383"/>
      <c r="AR49" s="383"/>
      <c r="AS49" s="383"/>
      <c r="AT49" s="383"/>
      <c r="AU49" s="383"/>
      <c r="AV49" s="383"/>
      <c r="AW49" s="383"/>
      <c r="AX49" s="383"/>
      <c r="AY49" s="383"/>
      <c r="AZ49" s="383"/>
      <c r="BA49" s="383"/>
      <c r="BB49" s="386"/>
    </row>
    <row r="50" spans="2:54" ht="9.65" customHeight="1">
      <c r="B50" s="377" t="s">
        <v>3</v>
      </c>
      <c r="C50" s="377"/>
      <c r="D50" s="377"/>
      <c r="E50" s="377"/>
      <c r="F50" s="377"/>
      <c r="G50" s="377"/>
      <c r="H50" s="377"/>
      <c r="I50" s="377"/>
      <c r="J50" s="378"/>
      <c r="K50" s="391"/>
      <c r="L50" s="392"/>
      <c r="M50" s="392"/>
      <c r="N50" s="392"/>
      <c r="O50" s="392"/>
      <c r="P50" s="392"/>
      <c r="Q50" s="392"/>
      <c r="R50" s="392"/>
      <c r="S50" s="392"/>
      <c r="T50" s="392"/>
      <c r="U50" s="392"/>
      <c r="V50" s="392"/>
      <c r="W50" s="392"/>
      <c r="X50" s="392"/>
      <c r="Y50" s="392"/>
      <c r="Z50" s="392"/>
      <c r="AA50" s="392"/>
      <c r="AB50" s="392"/>
      <c r="AC50" s="392"/>
      <c r="AD50" s="392"/>
      <c r="AE50" s="392"/>
      <c r="AF50" s="392"/>
      <c r="AG50" s="392"/>
      <c r="AH50" s="392"/>
      <c r="AI50" s="392"/>
      <c r="AJ50" s="392"/>
      <c r="AK50" s="392"/>
      <c r="AL50" s="392"/>
      <c r="AM50" s="392"/>
      <c r="AN50" s="392"/>
      <c r="AO50" s="392"/>
      <c r="AP50" s="392"/>
      <c r="AQ50" s="392"/>
      <c r="AR50" s="392"/>
      <c r="AS50" s="392"/>
      <c r="AT50" s="392"/>
      <c r="AU50" s="392"/>
      <c r="AV50" s="392"/>
      <c r="AW50" s="392"/>
      <c r="AX50" s="392"/>
      <c r="AY50" s="392"/>
      <c r="AZ50" s="392"/>
      <c r="BA50" s="392"/>
      <c r="BB50" s="393"/>
    </row>
    <row r="51" spans="2:54" ht="9.65" customHeight="1">
      <c r="B51" s="377"/>
      <c r="C51" s="377"/>
      <c r="D51" s="377"/>
      <c r="E51" s="377"/>
      <c r="F51" s="377"/>
      <c r="G51" s="377"/>
      <c r="H51" s="377"/>
      <c r="I51" s="377"/>
      <c r="J51" s="378"/>
      <c r="K51" s="391"/>
      <c r="L51" s="392"/>
      <c r="M51" s="392"/>
      <c r="N51" s="392"/>
      <c r="O51" s="392"/>
      <c r="P51" s="392"/>
      <c r="Q51" s="392"/>
      <c r="R51" s="392"/>
      <c r="S51" s="392"/>
      <c r="T51" s="392"/>
      <c r="U51" s="392"/>
      <c r="V51" s="392"/>
      <c r="W51" s="392"/>
      <c r="X51" s="392"/>
      <c r="Y51" s="392"/>
      <c r="Z51" s="392"/>
      <c r="AA51" s="392"/>
      <c r="AB51" s="392"/>
      <c r="AC51" s="392"/>
      <c r="AD51" s="392"/>
      <c r="AE51" s="392"/>
      <c r="AF51" s="392"/>
      <c r="AG51" s="392"/>
      <c r="AH51" s="392"/>
      <c r="AI51" s="392"/>
      <c r="AJ51" s="392"/>
      <c r="AK51" s="392"/>
      <c r="AL51" s="392"/>
      <c r="AM51" s="392"/>
      <c r="AN51" s="392"/>
      <c r="AO51" s="392"/>
      <c r="AP51" s="392"/>
      <c r="AQ51" s="392"/>
      <c r="AR51" s="392"/>
      <c r="AS51" s="392"/>
      <c r="AT51" s="392"/>
      <c r="AU51" s="392"/>
      <c r="AV51" s="392"/>
      <c r="AW51" s="392"/>
      <c r="AX51" s="392"/>
      <c r="AY51" s="392"/>
      <c r="AZ51" s="392"/>
      <c r="BA51" s="392"/>
      <c r="BB51" s="393"/>
    </row>
    <row r="52" spans="2:54" ht="9.65" customHeight="1">
      <c r="B52" s="377" t="s">
        <v>4</v>
      </c>
      <c r="C52" s="377"/>
      <c r="D52" s="377"/>
      <c r="E52" s="377"/>
      <c r="F52" s="377"/>
      <c r="G52" s="377"/>
      <c r="H52" s="377"/>
      <c r="I52" s="377"/>
      <c r="J52" s="378"/>
      <c r="K52" s="387"/>
      <c r="L52" s="388"/>
      <c r="M52" s="388"/>
      <c r="N52" s="388"/>
      <c r="O52" s="388"/>
      <c r="P52" s="388"/>
      <c r="Q52" s="388"/>
      <c r="R52" s="388"/>
      <c r="S52" s="388"/>
      <c r="T52" s="388"/>
      <c r="U52" s="388"/>
      <c r="V52" s="388"/>
      <c r="W52" s="388"/>
      <c r="X52" s="388"/>
      <c r="Y52" s="388"/>
      <c r="Z52" s="388"/>
      <c r="AA52" s="388"/>
      <c r="AB52" s="387" t="s">
        <v>5</v>
      </c>
      <c r="AC52" s="388"/>
      <c r="AD52" s="388"/>
      <c r="AE52" s="388"/>
      <c r="AF52" s="388"/>
      <c r="AG52" s="388"/>
      <c r="AH52" s="388"/>
      <c r="AI52" s="388"/>
      <c r="AJ52" s="388"/>
      <c r="AK52" s="387"/>
      <c r="AL52" s="388"/>
      <c r="AM52" s="388"/>
      <c r="AN52" s="388"/>
      <c r="AO52" s="388"/>
      <c r="AP52" s="388"/>
      <c r="AQ52" s="388"/>
      <c r="AR52" s="388"/>
      <c r="AS52" s="388"/>
      <c r="AT52" s="388"/>
      <c r="AU52" s="388"/>
      <c r="AV52" s="388"/>
      <c r="AW52" s="388"/>
      <c r="AX52" s="388"/>
      <c r="AY52" s="388"/>
      <c r="AZ52" s="388"/>
      <c r="BA52" s="388"/>
      <c r="BB52" s="390"/>
    </row>
    <row r="53" spans="2:54" ht="9.65" customHeight="1">
      <c r="B53" s="394"/>
      <c r="C53" s="394"/>
      <c r="D53" s="394"/>
      <c r="E53" s="394"/>
      <c r="F53" s="394"/>
      <c r="G53" s="394"/>
      <c r="H53" s="394"/>
      <c r="I53" s="394"/>
      <c r="J53" s="395"/>
      <c r="K53" s="396"/>
      <c r="L53" s="397"/>
      <c r="M53" s="397"/>
      <c r="N53" s="397"/>
      <c r="O53" s="397"/>
      <c r="P53" s="397"/>
      <c r="Q53" s="397"/>
      <c r="R53" s="397"/>
      <c r="S53" s="397"/>
      <c r="T53" s="397"/>
      <c r="U53" s="397"/>
      <c r="V53" s="397"/>
      <c r="W53" s="397"/>
      <c r="X53" s="397"/>
      <c r="Y53" s="397"/>
      <c r="Z53" s="397"/>
      <c r="AA53" s="397"/>
      <c r="AB53" s="396"/>
      <c r="AC53" s="397"/>
      <c r="AD53" s="397"/>
      <c r="AE53" s="397"/>
      <c r="AF53" s="397"/>
      <c r="AG53" s="397"/>
      <c r="AH53" s="397"/>
      <c r="AI53" s="397"/>
      <c r="AJ53" s="397"/>
      <c r="AK53" s="396"/>
      <c r="AL53" s="397"/>
      <c r="AM53" s="397"/>
      <c r="AN53" s="397"/>
      <c r="AO53" s="397"/>
      <c r="AP53" s="397"/>
      <c r="AQ53" s="397"/>
      <c r="AR53" s="397"/>
      <c r="AS53" s="397"/>
      <c r="AT53" s="397"/>
      <c r="AU53" s="397"/>
      <c r="AV53" s="397"/>
      <c r="AW53" s="397"/>
      <c r="AX53" s="397"/>
      <c r="AY53" s="397"/>
      <c r="AZ53" s="397"/>
      <c r="BA53" s="397"/>
      <c r="BB53" s="398"/>
    </row>
    <row r="55" spans="2:54" ht="9.65" customHeight="1">
      <c r="B55" s="366" t="s">
        <v>22</v>
      </c>
      <c r="C55" s="342"/>
      <c r="D55" s="342"/>
      <c r="E55" s="342"/>
      <c r="F55" s="342"/>
      <c r="G55" s="342"/>
      <c r="H55" s="342"/>
      <c r="I55" s="342"/>
      <c r="J55" s="342"/>
      <c r="K55" s="342"/>
      <c r="L55" s="342"/>
      <c r="M55" s="342"/>
      <c r="N55" s="342"/>
      <c r="O55" s="342"/>
      <c r="P55" s="342"/>
      <c r="Q55" s="342"/>
      <c r="R55" s="342"/>
      <c r="S55" s="342"/>
      <c r="T55" s="342"/>
      <c r="U55" s="342"/>
      <c r="V55" s="342"/>
      <c r="W55" s="342"/>
      <c r="X55" s="342"/>
      <c r="Y55" s="342"/>
      <c r="Z55" s="342"/>
      <c r="AA55" s="342"/>
      <c r="AB55" s="342"/>
      <c r="AC55" s="342"/>
      <c r="AD55" s="342"/>
      <c r="AE55" s="342"/>
      <c r="AF55" s="342"/>
      <c r="AG55" s="342"/>
      <c r="AH55" s="342"/>
      <c r="AI55" s="342"/>
      <c r="AJ55" s="342"/>
      <c r="AK55" s="342"/>
      <c r="AL55" s="342"/>
      <c r="AM55" s="342"/>
      <c r="AN55" s="342"/>
      <c r="AO55" s="342"/>
      <c r="AP55" s="342"/>
      <c r="AQ55" s="342"/>
      <c r="AR55" s="342"/>
      <c r="AS55" s="342"/>
      <c r="AT55" s="342"/>
      <c r="AU55" s="342"/>
      <c r="AV55" s="342"/>
      <c r="AW55" s="342"/>
      <c r="AX55" s="342"/>
      <c r="AY55" s="342"/>
      <c r="AZ55" s="342"/>
      <c r="BA55" s="342"/>
      <c r="BB55" s="343"/>
    </row>
    <row r="56" spans="2:54" ht="9.65" customHeight="1">
      <c r="B56" s="363"/>
      <c r="C56" s="364"/>
      <c r="D56" s="364"/>
      <c r="E56" s="364"/>
      <c r="F56" s="364"/>
      <c r="G56" s="364"/>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4"/>
      <c r="AY56" s="364"/>
      <c r="AZ56" s="364"/>
      <c r="BA56" s="364"/>
      <c r="BB56" s="365"/>
    </row>
    <row r="57" spans="2:54" ht="9.65" customHeight="1">
      <c r="B57" s="367" t="s">
        <v>16</v>
      </c>
      <c r="C57" s="367"/>
      <c r="D57" s="367"/>
      <c r="E57" s="367"/>
      <c r="F57" s="367"/>
      <c r="G57" s="367"/>
      <c r="H57" s="367"/>
      <c r="I57" s="367"/>
      <c r="J57" s="368"/>
      <c r="K57" s="371"/>
      <c r="L57" s="372"/>
      <c r="M57" s="372"/>
      <c r="N57" s="372"/>
      <c r="O57" s="372"/>
      <c r="P57" s="372"/>
      <c r="Q57" s="372"/>
      <c r="R57" s="372"/>
      <c r="S57" s="372"/>
      <c r="T57" s="372"/>
      <c r="U57" s="372"/>
      <c r="V57" s="372"/>
      <c r="W57" s="372"/>
      <c r="X57" s="372"/>
      <c r="Y57" s="372"/>
      <c r="Z57" s="372"/>
      <c r="AA57" s="372"/>
      <c r="AB57" s="372"/>
      <c r="AC57" s="372"/>
      <c r="AD57" s="372"/>
      <c r="AE57" s="372"/>
      <c r="AF57" s="372"/>
      <c r="AG57" s="372"/>
      <c r="AH57" s="372"/>
      <c r="AI57" s="372"/>
      <c r="AJ57" s="372"/>
      <c r="AK57" s="372"/>
      <c r="AL57" s="372"/>
      <c r="AM57" s="372"/>
      <c r="AN57" s="372"/>
      <c r="AO57" s="372"/>
      <c r="AP57" s="372"/>
      <c r="AQ57" s="372"/>
      <c r="AR57" s="372"/>
      <c r="AS57" s="372"/>
      <c r="AT57" s="372"/>
      <c r="AU57" s="372"/>
      <c r="AV57" s="372"/>
      <c r="AW57" s="372"/>
      <c r="AX57" s="372"/>
      <c r="AY57" s="372"/>
      <c r="AZ57" s="372"/>
      <c r="BA57" s="372"/>
      <c r="BB57" s="373"/>
    </row>
    <row r="58" spans="2:54" ht="9.65" customHeight="1">
      <c r="B58" s="369"/>
      <c r="C58" s="369"/>
      <c r="D58" s="369"/>
      <c r="E58" s="369"/>
      <c r="F58" s="369"/>
      <c r="G58" s="369"/>
      <c r="H58" s="369"/>
      <c r="I58" s="369"/>
      <c r="J58" s="370"/>
      <c r="K58" s="374"/>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M58" s="375"/>
      <c r="AN58" s="375"/>
      <c r="AO58" s="375"/>
      <c r="AP58" s="375"/>
      <c r="AQ58" s="375"/>
      <c r="AR58" s="375"/>
      <c r="AS58" s="375"/>
      <c r="AT58" s="375"/>
      <c r="AU58" s="375"/>
      <c r="AV58" s="375"/>
      <c r="AW58" s="375"/>
      <c r="AX58" s="375"/>
      <c r="AY58" s="375"/>
      <c r="AZ58" s="375"/>
      <c r="BA58" s="375"/>
      <c r="BB58" s="376"/>
    </row>
    <row r="59" spans="2:54" ht="9.65" customHeight="1">
      <c r="B59" s="367" t="s">
        <v>19</v>
      </c>
      <c r="C59" s="367"/>
      <c r="D59" s="367"/>
      <c r="E59" s="367"/>
      <c r="F59" s="367"/>
      <c r="G59" s="367"/>
      <c r="H59" s="367"/>
      <c r="I59" s="367"/>
      <c r="J59" s="368"/>
      <c r="K59" s="379"/>
      <c r="L59" s="380"/>
      <c r="M59" s="380"/>
      <c r="N59" s="380"/>
      <c r="O59" s="380"/>
      <c r="P59" s="380"/>
      <c r="Q59" s="380"/>
      <c r="R59" s="380"/>
      <c r="S59" s="380"/>
      <c r="T59" s="380"/>
      <c r="U59" s="380"/>
      <c r="V59" s="380"/>
      <c r="W59" s="380"/>
      <c r="X59" s="380"/>
      <c r="Y59" s="380"/>
      <c r="Z59" s="380"/>
      <c r="AA59" s="381"/>
      <c r="AB59" s="379" t="s">
        <v>2</v>
      </c>
      <c r="AC59" s="380"/>
      <c r="AD59" s="380"/>
      <c r="AE59" s="380"/>
      <c r="AF59" s="380"/>
      <c r="AG59" s="380"/>
      <c r="AH59" s="380"/>
      <c r="AI59" s="380"/>
      <c r="AJ59" s="380"/>
      <c r="AK59" s="379"/>
      <c r="AL59" s="380"/>
      <c r="AM59" s="380"/>
      <c r="AN59" s="380"/>
      <c r="AO59" s="380"/>
      <c r="AP59" s="380"/>
      <c r="AQ59" s="380"/>
      <c r="AR59" s="380"/>
      <c r="AS59" s="380"/>
      <c r="AT59" s="380"/>
      <c r="AU59" s="380"/>
      <c r="AV59" s="380"/>
      <c r="AW59" s="380"/>
      <c r="AX59" s="380"/>
      <c r="AY59" s="380"/>
      <c r="AZ59" s="380"/>
      <c r="BA59" s="380"/>
      <c r="BB59" s="385"/>
    </row>
    <row r="60" spans="2:54" ht="9.65" customHeight="1">
      <c r="B60" s="377"/>
      <c r="C60" s="377"/>
      <c r="D60" s="377"/>
      <c r="E60" s="377"/>
      <c r="F60" s="377"/>
      <c r="G60" s="377"/>
      <c r="H60" s="377"/>
      <c r="I60" s="377"/>
      <c r="J60" s="378"/>
      <c r="K60" s="382"/>
      <c r="L60" s="383"/>
      <c r="M60" s="383"/>
      <c r="N60" s="383"/>
      <c r="O60" s="383"/>
      <c r="P60" s="383"/>
      <c r="Q60" s="383"/>
      <c r="R60" s="383"/>
      <c r="S60" s="383"/>
      <c r="T60" s="383"/>
      <c r="U60" s="383"/>
      <c r="V60" s="383"/>
      <c r="W60" s="383"/>
      <c r="X60" s="383"/>
      <c r="Y60" s="383"/>
      <c r="Z60" s="383"/>
      <c r="AA60" s="384"/>
      <c r="AB60" s="382"/>
      <c r="AC60" s="383"/>
      <c r="AD60" s="383"/>
      <c r="AE60" s="383"/>
      <c r="AF60" s="383"/>
      <c r="AG60" s="383"/>
      <c r="AH60" s="383"/>
      <c r="AI60" s="383"/>
      <c r="AJ60" s="383"/>
      <c r="AK60" s="382"/>
      <c r="AL60" s="383"/>
      <c r="AM60" s="383"/>
      <c r="AN60" s="383"/>
      <c r="AO60" s="383"/>
      <c r="AP60" s="383"/>
      <c r="AQ60" s="383"/>
      <c r="AR60" s="383"/>
      <c r="AS60" s="383"/>
      <c r="AT60" s="383"/>
      <c r="AU60" s="383"/>
      <c r="AV60" s="383"/>
      <c r="AW60" s="383"/>
      <c r="AX60" s="383"/>
      <c r="AY60" s="383"/>
      <c r="AZ60" s="383"/>
      <c r="BA60" s="383"/>
      <c r="BB60" s="386"/>
    </row>
    <row r="61" spans="2:54" ht="9.65" customHeight="1">
      <c r="B61" s="377" t="s">
        <v>1</v>
      </c>
      <c r="C61" s="377"/>
      <c r="D61" s="377"/>
      <c r="E61" s="377"/>
      <c r="F61" s="377"/>
      <c r="G61" s="377"/>
      <c r="H61" s="377"/>
      <c r="I61" s="377"/>
      <c r="J61" s="378"/>
      <c r="K61" s="387"/>
      <c r="L61" s="388"/>
      <c r="M61" s="388"/>
      <c r="N61" s="388"/>
      <c r="O61" s="388"/>
      <c r="P61" s="388"/>
      <c r="Q61" s="388"/>
      <c r="R61" s="388"/>
      <c r="S61" s="388"/>
      <c r="T61" s="388"/>
      <c r="U61" s="388"/>
      <c r="V61" s="388"/>
      <c r="W61" s="388"/>
      <c r="X61" s="388"/>
      <c r="Y61" s="388"/>
      <c r="Z61" s="388"/>
      <c r="AA61" s="389"/>
      <c r="AB61" s="387" t="s">
        <v>0</v>
      </c>
      <c r="AC61" s="388"/>
      <c r="AD61" s="388"/>
      <c r="AE61" s="388"/>
      <c r="AF61" s="388"/>
      <c r="AG61" s="388"/>
      <c r="AH61" s="388"/>
      <c r="AI61" s="388"/>
      <c r="AJ61" s="388"/>
      <c r="AK61" s="387"/>
      <c r="AL61" s="388"/>
      <c r="AM61" s="388"/>
      <c r="AN61" s="388"/>
      <c r="AO61" s="388"/>
      <c r="AP61" s="388"/>
      <c r="AQ61" s="388"/>
      <c r="AR61" s="388"/>
      <c r="AS61" s="388"/>
      <c r="AT61" s="388"/>
      <c r="AU61" s="388"/>
      <c r="AV61" s="388"/>
      <c r="AW61" s="388"/>
      <c r="AX61" s="388"/>
      <c r="AY61" s="388"/>
      <c r="AZ61" s="388"/>
      <c r="BA61" s="388"/>
      <c r="BB61" s="390"/>
    </row>
    <row r="62" spans="2:54" ht="9.65" customHeight="1">
      <c r="B62" s="377"/>
      <c r="C62" s="377"/>
      <c r="D62" s="377"/>
      <c r="E62" s="377"/>
      <c r="F62" s="377"/>
      <c r="G62" s="377"/>
      <c r="H62" s="377"/>
      <c r="I62" s="377"/>
      <c r="J62" s="378"/>
      <c r="K62" s="382"/>
      <c r="L62" s="383"/>
      <c r="M62" s="383"/>
      <c r="N62" s="383"/>
      <c r="O62" s="383"/>
      <c r="P62" s="383"/>
      <c r="Q62" s="383"/>
      <c r="R62" s="383"/>
      <c r="S62" s="383"/>
      <c r="T62" s="383"/>
      <c r="U62" s="383"/>
      <c r="V62" s="383"/>
      <c r="W62" s="383"/>
      <c r="X62" s="383"/>
      <c r="Y62" s="383"/>
      <c r="Z62" s="383"/>
      <c r="AA62" s="384"/>
      <c r="AB62" s="382"/>
      <c r="AC62" s="383"/>
      <c r="AD62" s="383"/>
      <c r="AE62" s="383"/>
      <c r="AF62" s="383"/>
      <c r="AG62" s="383"/>
      <c r="AH62" s="383"/>
      <c r="AI62" s="383"/>
      <c r="AJ62" s="383"/>
      <c r="AK62" s="382"/>
      <c r="AL62" s="383"/>
      <c r="AM62" s="383"/>
      <c r="AN62" s="383"/>
      <c r="AO62" s="383"/>
      <c r="AP62" s="383"/>
      <c r="AQ62" s="383"/>
      <c r="AR62" s="383"/>
      <c r="AS62" s="383"/>
      <c r="AT62" s="383"/>
      <c r="AU62" s="383"/>
      <c r="AV62" s="383"/>
      <c r="AW62" s="383"/>
      <c r="AX62" s="383"/>
      <c r="AY62" s="383"/>
      <c r="AZ62" s="383"/>
      <c r="BA62" s="383"/>
      <c r="BB62" s="386"/>
    </row>
    <row r="63" spans="2:54" ht="9.65" customHeight="1">
      <c r="B63" s="377" t="s">
        <v>3</v>
      </c>
      <c r="C63" s="377"/>
      <c r="D63" s="377"/>
      <c r="E63" s="377"/>
      <c r="F63" s="377"/>
      <c r="G63" s="377"/>
      <c r="H63" s="377"/>
      <c r="I63" s="377"/>
      <c r="J63" s="378"/>
      <c r="K63" s="391"/>
      <c r="L63" s="392"/>
      <c r="M63" s="392"/>
      <c r="N63" s="392"/>
      <c r="O63" s="392"/>
      <c r="P63" s="392"/>
      <c r="Q63" s="392"/>
      <c r="R63" s="392"/>
      <c r="S63" s="392"/>
      <c r="T63" s="392"/>
      <c r="U63" s="392"/>
      <c r="V63" s="392"/>
      <c r="W63" s="392"/>
      <c r="X63" s="392"/>
      <c r="Y63" s="392"/>
      <c r="Z63" s="392"/>
      <c r="AA63" s="392"/>
      <c r="AB63" s="392"/>
      <c r="AC63" s="392"/>
      <c r="AD63" s="392"/>
      <c r="AE63" s="392"/>
      <c r="AF63" s="392"/>
      <c r="AG63" s="392"/>
      <c r="AH63" s="392"/>
      <c r="AI63" s="392"/>
      <c r="AJ63" s="392"/>
      <c r="AK63" s="392"/>
      <c r="AL63" s="392"/>
      <c r="AM63" s="392"/>
      <c r="AN63" s="392"/>
      <c r="AO63" s="392"/>
      <c r="AP63" s="392"/>
      <c r="AQ63" s="392"/>
      <c r="AR63" s="392"/>
      <c r="AS63" s="392"/>
      <c r="AT63" s="392"/>
      <c r="AU63" s="392"/>
      <c r="AV63" s="392"/>
      <c r="AW63" s="392"/>
      <c r="AX63" s="392"/>
      <c r="AY63" s="392"/>
      <c r="AZ63" s="392"/>
      <c r="BA63" s="392"/>
      <c r="BB63" s="393"/>
    </row>
    <row r="64" spans="2:54" ht="9.65" customHeight="1">
      <c r="B64" s="377"/>
      <c r="C64" s="377"/>
      <c r="D64" s="377"/>
      <c r="E64" s="377"/>
      <c r="F64" s="377"/>
      <c r="G64" s="377"/>
      <c r="H64" s="377"/>
      <c r="I64" s="377"/>
      <c r="J64" s="378"/>
      <c r="K64" s="391"/>
      <c r="L64" s="392"/>
      <c r="M64" s="392"/>
      <c r="N64" s="392"/>
      <c r="O64" s="392"/>
      <c r="P64" s="392"/>
      <c r="Q64" s="392"/>
      <c r="R64" s="392"/>
      <c r="S64" s="392"/>
      <c r="T64" s="392"/>
      <c r="U64" s="392"/>
      <c r="V64" s="392"/>
      <c r="W64" s="392"/>
      <c r="X64" s="392"/>
      <c r="Y64" s="392"/>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2"/>
      <c r="AY64" s="392"/>
      <c r="AZ64" s="392"/>
      <c r="BA64" s="392"/>
      <c r="BB64" s="393"/>
    </row>
    <row r="65" spans="2:54" ht="9.65" customHeight="1">
      <c r="B65" s="377" t="s">
        <v>4</v>
      </c>
      <c r="C65" s="377"/>
      <c r="D65" s="377"/>
      <c r="E65" s="377"/>
      <c r="F65" s="377"/>
      <c r="G65" s="377"/>
      <c r="H65" s="377"/>
      <c r="I65" s="377"/>
      <c r="J65" s="378"/>
      <c r="K65" s="387"/>
      <c r="L65" s="388"/>
      <c r="M65" s="388"/>
      <c r="N65" s="388"/>
      <c r="O65" s="388"/>
      <c r="P65" s="388"/>
      <c r="Q65" s="388"/>
      <c r="R65" s="388"/>
      <c r="S65" s="388"/>
      <c r="T65" s="388"/>
      <c r="U65" s="388"/>
      <c r="V65" s="388"/>
      <c r="W65" s="388"/>
      <c r="X65" s="388"/>
      <c r="Y65" s="388"/>
      <c r="Z65" s="388"/>
      <c r="AA65" s="388"/>
      <c r="AB65" s="387" t="s">
        <v>5</v>
      </c>
      <c r="AC65" s="388"/>
      <c r="AD65" s="388"/>
      <c r="AE65" s="388"/>
      <c r="AF65" s="388"/>
      <c r="AG65" s="388"/>
      <c r="AH65" s="388"/>
      <c r="AI65" s="388"/>
      <c r="AJ65" s="388"/>
      <c r="AK65" s="387"/>
      <c r="AL65" s="388"/>
      <c r="AM65" s="388"/>
      <c r="AN65" s="388"/>
      <c r="AO65" s="388"/>
      <c r="AP65" s="388"/>
      <c r="AQ65" s="388"/>
      <c r="AR65" s="388"/>
      <c r="AS65" s="388"/>
      <c r="AT65" s="388"/>
      <c r="AU65" s="388"/>
      <c r="AV65" s="388"/>
      <c r="AW65" s="388"/>
      <c r="AX65" s="388"/>
      <c r="AY65" s="388"/>
      <c r="AZ65" s="388"/>
      <c r="BA65" s="388"/>
      <c r="BB65" s="390"/>
    </row>
    <row r="66" spans="2:54" ht="9" customHeight="1">
      <c r="B66" s="394"/>
      <c r="C66" s="394"/>
      <c r="D66" s="394"/>
      <c r="E66" s="394"/>
      <c r="F66" s="394"/>
      <c r="G66" s="394"/>
      <c r="H66" s="394"/>
      <c r="I66" s="394"/>
      <c r="J66" s="395"/>
      <c r="K66" s="396"/>
      <c r="L66" s="397"/>
      <c r="M66" s="397"/>
      <c r="N66" s="397"/>
      <c r="O66" s="397"/>
      <c r="P66" s="397"/>
      <c r="Q66" s="397"/>
      <c r="R66" s="397"/>
      <c r="S66" s="397"/>
      <c r="T66" s="397"/>
      <c r="U66" s="397"/>
      <c r="V66" s="397"/>
      <c r="W66" s="397"/>
      <c r="X66" s="397"/>
      <c r="Y66" s="397"/>
      <c r="Z66" s="397"/>
      <c r="AA66" s="397"/>
      <c r="AB66" s="396"/>
      <c r="AC66" s="397"/>
      <c r="AD66" s="397"/>
      <c r="AE66" s="397"/>
      <c r="AF66" s="397"/>
      <c r="AG66" s="397"/>
      <c r="AH66" s="397"/>
      <c r="AI66" s="397"/>
      <c r="AJ66" s="397"/>
      <c r="AK66" s="396"/>
      <c r="AL66" s="397"/>
      <c r="AM66" s="397"/>
      <c r="AN66" s="397"/>
      <c r="AO66" s="397"/>
      <c r="AP66" s="397"/>
      <c r="AQ66" s="397"/>
      <c r="AR66" s="397"/>
      <c r="AS66" s="397"/>
      <c r="AT66" s="397"/>
      <c r="AU66" s="397"/>
      <c r="AV66" s="397"/>
      <c r="AW66" s="397"/>
      <c r="AX66" s="397"/>
      <c r="AY66" s="397"/>
      <c r="AZ66" s="397"/>
      <c r="BA66" s="397"/>
      <c r="BB66" s="398"/>
    </row>
    <row r="67" spans="2:54" ht="9.65" customHeight="1">
      <c r="B67" s="367" t="s">
        <v>20</v>
      </c>
      <c r="C67" s="367"/>
      <c r="D67" s="367"/>
      <c r="E67" s="367"/>
      <c r="F67" s="367"/>
      <c r="G67" s="367"/>
      <c r="H67" s="367"/>
      <c r="I67" s="367"/>
      <c r="J67" s="368"/>
      <c r="K67" s="379"/>
      <c r="L67" s="380"/>
      <c r="M67" s="380"/>
      <c r="N67" s="380"/>
      <c r="O67" s="380"/>
      <c r="P67" s="380"/>
      <c r="Q67" s="380"/>
      <c r="R67" s="380"/>
      <c r="S67" s="380"/>
      <c r="T67" s="380"/>
      <c r="U67" s="380"/>
      <c r="V67" s="380"/>
      <c r="W67" s="380"/>
      <c r="X67" s="380"/>
      <c r="Y67" s="380"/>
      <c r="Z67" s="380"/>
      <c r="AA67" s="381"/>
      <c r="AB67" s="379" t="s">
        <v>2</v>
      </c>
      <c r="AC67" s="380"/>
      <c r="AD67" s="380"/>
      <c r="AE67" s="380"/>
      <c r="AF67" s="380"/>
      <c r="AG67" s="380"/>
      <c r="AH67" s="380"/>
      <c r="AI67" s="380"/>
      <c r="AJ67" s="380"/>
      <c r="AK67" s="379"/>
      <c r="AL67" s="380"/>
      <c r="AM67" s="380"/>
      <c r="AN67" s="380"/>
      <c r="AO67" s="380"/>
      <c r="AP67" s="380"/>
      <c r="AQ67" s="380"/>
      <c r="AR67" s="380"/>
      <c r="AS67" s="380"/>
      <c r="AT67" s="380"/>
      <c r="AU67" s="380"/>
      <c r="AV67" s="380"/>
      <c r="AW67" s="380"/>
      <c r="AX67" s="380"/>
      <c r="AY67" s="380"/>
      <c r="AZ67" s="380"/>
      <c r="BA67" s="380"/>
      <c r="BB67" s="385"/>
    </row>
    <row r="68" spans="2:54" ht="9.65" customHeight="1">
      <c r="B68" s="377"/>
      <c r="C68" s="377"/>
      <c r="D68" s="377"/>
      <c r="E68" s="377"/>
      <c r="F68" s="377"/>
      <c r="G68" s="377"/>
      <c r="H68" s="377"/>
      <c r="I68" s="377"/>
      <c r="J68" s="378"/>
      <c r="K68" s="382"/>
      <c r="L68" s="383"/>
      <c r="M68" s="383"/>
      <c r="N68" s="383"/>
      <c r="O68" s="383"/>
      <c r="P68" s="383"/>
      <c r="Q68" s="383"/>
      <c r="R68" s="383"/>
      <c r="S68" s="383"/>
      <c r="T68" s="383"/>
      <c r="U68" s="383"/>
      <c r="V68" s="383"/>
      <c r="W68" s="383"/>
      <c r="X68" s="383"/>
      <c r="Y68" s="383"/>
      <c r="Z68" s="383"/>
      <c r="AA68" s="384"/>
      <c r="AB68" s="382"/>
      <c r="AC68" s="383"/>
      <c r="AD68" s="383"/>
      <c r="AE68" s="383"/>
      <c r="AF68" s="383"/>
      <c r="AG68" s="383"/>
      <c r="AH68" s="383"/>
      <c r="AI68" s="383"/>
      <c r="AJ68" s="383"/>
      <c r="AK68" s="382"/>
      <c r="AL68" s="383"/>
      <c r="AM68" s="383"/>
      <c r="AN68" s="383"/>
      <c r="AO68" s="383"/>
      <c r="AP68" s="383"/>
      <c r="AQ68" s="383"/>
      <c r="AR68" s="383"/>
      <c r="AS68" s="383"/>
      <c r="AT68" s="383"/>
      <c r="AU68" s="383"/>
      <c r="AV68" s="383"/>
      <c r="AW68" s="383"/>
      <c r="AX68" s="383"/>
      <c r="AY68" s="383"/>
      <c r="AZ68" s="383"/>
      <c r="BA68" s="383"/>
      <c r="BB68" s="386"/>
    </row>
    <row r="69" spans="2:54" ht="9.65" customHeight="1">
      <c r="B69" s="377" t="s">
        <v>1</v>
      </c>
      <c r="C69" s="377"/>
      <c r="D69" s="377"/>
      <c r="E69" s="377"/>
      <c r="F69" s="377"/>
      <c r="G69" s="377"/>
      <c r="H69" s="377"/>
      <c r="I69" s="377"/>
      <c r="J69" s="378"/>
      <c r="K69" s="387"/>
      <c r="L69" s="388"/>
      <c r="M69" s="388"/>
      <c r="N69" s="388"/>
      <c r="O69" s="388"/>
      <c r="P69" s="388"/>
      <c r="Q69" s="388"/>
      <c r="R69" s="388"/>
      <c r="S69" s="388"/>
      <c r="T69" s="388"/>
      <c r="U69" s="388"/>
      <c r="V69" s="388"/>
      <c r="W69" s="388"/>
      <c r="X69" s="388"/>
      <c r="Y69" s="388"/>
      <c r="Z69" s="388"/>
      <c r="AA69" s="389"/>
      <c r="AB69" s="387" t="s">
        <v>0</v>
      </c>
      <c r="AC69" s="388"/>
      <c r="AD69" s="388"/>
      <c r="AE69" s="388"/>
      <c r="AF69" s="388"/>
      <c r="AG69" s="388"/>
      <c r="AH69" s="388"/>
      <c r="AI69" s="388"/>
      <c r="AJ69" s="388"/>
      <c r="AK69" s="387"/>
      <c r="AL69" s="388"/>
      <c r="AM69" s="388"/>
      <c r="AN69" s="388"/>
      <c r="AO69" s="388"/>
      <c r="AP69" s="388"/>
      <c r="AQ69" s="388"/>
      <c r="AR69" s="388"/>
      <c r="AS69" s="388"/>
      <c r="AT69" s="388"/>
      <c r="AU69" s="388"/>
      <c r="AV69" s="388"/>
      <c r="AW69" s="388"/>
      <c r="AX69" s="388"/>
      <c r="AY69" s="388"/>
      <c r="AZ69" s="388"/>
      <c r="BA69" s="388"/>
      <c r="BB69" s="390"/>
    </row>
    <row r="70" spans="2:54" ht="9.65" customHeight="1">
      <c r="B70" s="377"/>
      <c r="C70" s="377"/>
      <c r="D70" s="377"/>
      <c r="E70" s="377"/>
      <c r="F70" s="377"/>
      <c r="G70" s="377"/>
      <c r="H70" s="377"/>
      <c r="I70" s="377"/>
      <c r="J70" s="378"/>
      <c r="K70" s="382"/>
      <c r="L70" s="383"/>
      <c r="M70" s="383"/>
      <c r="N70" s="383"/>
      <c r="O70" s="383"/>
      <c r="P70" s="383"/>
      <c r="Q70" s="383"/>
      <c r="R70" s="383"/>
      <c r="S70" s="383"/>
      <c r="T70" s="383"/>
      <c r="U70" s="383"/>
      <c r="V70" s="383"/>
      <c r="W70" s="383"/>
      <c r="X70" s="383"/>
      <c r="Y70" s="383"/>
      <c r="Z70" s="383"/>
      <c r="AA70" s="384"/>
      <c r="AB70" s="382"/>
      <c r="AC70" s="383"/>
      <c r="AD70" s="383"/>
      <c r="AE70" s="383"/>
      <c r="AF70" s="383"/>
      <c r="AG70" s="383"/>
      <c r="AH70" s="383"/>
      <c r="AI70" s="383"/>
      <c r="AJ70" s="383"/>
      <c r="AK70" s="382"/>
      <c r="AL70" s="383"/>
      <c r="AM70" s="383"/>
      <c r="AN70" s="383"/>
      <c r="AO70" s="383"/>
      <c r="AP70" s="383"/>
      <c r="AQ70" s="383"/>
      <c r="AR70" s="383"/>
      <c r="AS70" s="383"/>
      <c r="AT70" s="383"/>
      <c r="AU70" s="383"/>
      <c r="AV70" s="383"/>
      <c r="AW70" s="383"/>
      <c r="AX70" s="383"/>
      <c r="AY70" s="383"/>
      <c r="AZ70" s="383"/>
      <c r="BA70" s="383"/>
      <c r="BB70" s="386"/>
    </row>
    <row r="71" spans="2:54" ht="9.65" customHeight="1">
      <c r="B71" s="377" t="s">
        <v>3</v>
      </c>
      <c r="C71" s="377"/>
      <c r="D71" s="377"/>
      <c r="E71" s="377"/>
      <c r="F71" s="377"/>
      <c r="G71" s="377"/>
      <c r="H71" s="377"/>
      <c r="I71" s="377"/>
      <c r="J71" s="378"/>
      <c r="K71" s="391"/>
      <c r="L71" s="392"/>
      <c r="M71" s="392"/>
      <c r="N71" s="392"/>
      <c r="O71" s="392"/>
      <c r="P71" s="392"/>
      <c r="Q71" s="392"/>
      <c r="R71" s="392"/>
      <c r="S71" s="392"/>
      <c r="T71" s="392"/>
      <c r="U71" s="392"/>
      <c r="V71" s="392"/>
      <c r="W71" s="392"/>
      <c r="X71" s="392"/>
      <c r="Y71" s="392"/>
      <c r="Z71" s="392"/>
      <c r="AA71" s="392"/>
      <c r="AB71" s="392"/>
      <c r="AC71" s="392"/>
      <c r="AD71" s="392"/>
      <c r="AE71" s="392"/>
      <c r="AF71" s="392"/>
      <c r="AG71" s="392"/>
      <c r="AH71" s="392"/>
      <c r="AI71" s="392"/>
      <c r="AJ71" s="392"/>
      <c r="AK71" s="392"/>
      <c r="AL71" s="392"/>
      <c r="AM71" s="392"/>
      <c r="AN71" s="392"/>
      <c r="AO71" s="392"/>
      <c r="AP71" s="392"/>
      <c r="AQ71" s="392"/>
      <c r="AR71" s="392"/>
      <c r="AS71" s="392"/>
      <c r="AT71" s="392"/>
      <c r="AU71" s="392"/>
      <c r="AV71" s="392"/>
      <c r="AW71" s="392"/>
      <c r="AX71" s="392"/>
      <c r="AY71" s="392"/>
      <c r="AZ71" s="392"/>
      <c r="BA71" s="392"/>
      <c r="BB71" s="393"/>
    </row>
    <row r="72" spans="2:54" ht="9.65" customHeight="1">
      <c r="B72" s="377"/>
      <c r="C72" s="377"/>
      <c r="D72" s="377"/>
      <c r="E72" s="377"/>
      <c r="F72" s="377"/>
      <c r="G72" s="377"/>
      <c r="H72" s="377"/>
      <c r="I72" s="377"/>
      <c r="J72" s="378"/>
      <c r="K72" s="391"/>
      <c r="L72" s="392"/>
      <c r="M72" s="392"/>
      <c r="N72" s="392"/>
      <c r="O72" s="392"/>
      <c r="P72" s="392"/>
      <c r="Q72" s="392"/>
      <c r="R72" s="392"/>
      <c r="S72" s="392"/>
      <c r="T72" s="392"/>
      <c r="U72" s="392"/>
      <c r="V72" s="392"/>
      <c r="W72" s="392"/>
      <c r="X72" s="392"/>
      <c r="Y72" s="392"/>
      <c r="Z72" s="392"/>
      <c r="AA72" s="392"/>
      <c r="AB72" s="392"/>
      <c r="AC72" s="392"/>
      <c r="AD72" s="392"/>
      <c r="AE72" s="392"/>
      <c r="AF72" s="392"/>
      <c r="AG72" s="392"/>
      <c r="AH72" s="392"/>
      <c r="AI72" s="392"/>
      <c r="AJ72" s="392"/>
      <c r="AK72" s="392"/>
      <c r="AL72" s="392"/>
      <c r="AM72" s="392"/>
      <c r="AN72" s="392"/>
      <c r="AO72" s="392"/>
      <c r="AP72" s="392"/>
      <c r="AQ72" s="392"/>
      <c r="AR72" s="392"/>
      <c r="AS72" s="392"/>
      <c r="AT72" s="392"/>
      <c r="AU72" s="392"/>
      <c r="AV72" s="392"/>
      <c r="AW72" s="392"/>
      <c r="AX72" s="392"/>
      <c r="AY72" s="392"/>
      <c r="AZ72" s="392"/>
      <c r="BA72" s="392"/>
      <c r="BB72" s="393"/>
    </row>
    <row r="73" spans="2:54" ht="9.65" customHeight="1">
      <c r="B73" s="377" t="s">
        <v>4</v>
      </c>
      <c r="C73" s="377"/>
      <c r="D73" s="377"/>
      <c r="E73" s="377"/>
      <c r="F73" s="377"/>
      <c r="G73" s="377"/>
      <c r="H73" s="377"/>
      <c r="I73" s="377"/>
      <c r="J73" s="378"/>
      <c r="K73" s="387"/>
      <c r="L73" s="388"/>
      <c r="M73" s="388"/>
      <c r="N73" s="388"/>
      <c r="O73" s="388"/>
      <c r="P73" s="388"/>
      <c r="Q73" s="388"/>
      <c r="R73" s="388"/>
      <c r="S73" s="388"/>
      <c r="T73" s="388"/>
      <c r="U73" s="388"/>
      <c r="V73" s="388"/>
      <c r="W73" s="388"/>
      <c r="X73" s="388"/>
      <c r="Y73" s="388"/>
      <c r="Z73" s="388"/>
      <c r="AA73" s="388"/>
      <c r="AB73" s="387" t="s">
        <v>5</v>
      </c>
      <c r="AC73" s="388"/>
      <c r="AD73" s="388"/>
      <c r="AE73" s="388"/>
      <c r="AF73" s="388"/>
      <c r="AG73" s="388"/>
      <c r="AH73" s="388"/>
      <c r="AI73" s="388"/>
      <c r="AJ73" s="388"/>
      <c r="AK73" s="387"/>
      <c r="AL73" s="388"/>
      <c r="AM73" s="388"/>
      <c r="AN73" s="388"/>
      <c r="AO73" s="388"/>
      <c r="AP73" s="388"/>
      <c r="AQ73" s="388"/>
      <c r="AR73" s="388"/>
      <c r="AS73" s="388"/>
      <c r="AT73" s="388"/>
      <c r="AU73" s="388"/>
      <c r="AV73" s="388"/>
      <c r="AW73" s="388"/>
      <c r="AX73" s="388"/>
      <c r="AY73" s="388"/>
      <c r="AZ73" s="388"/>
      <c r="BA73" s="388"/>
      <c r="BB73" s="390"/>
    </row>
    <row r="74" spans="2:54" ht="9.65" customHeight="1">
      <c r="B74" s="394"/>
      <c r="C74" s="394"/>
      <c r="D74" s="394"/>
      <c r="E74" s="394"/>
      <c r="F74" s="394"/>
      <c r="G74" s="394"/>
      <c r="H74" s="394"/>
      <c r="I74" s="394"/>
      <c r="J74" s="395"/>
      <c r="K74" s="396"/>
      <c r="L74" s="397"/>
      <c r="M74" s="397"/>
      <c r="N74" s="397"/>
      <c r="O74" s="397"/>
      <c r="P74" s="397"/>
      <c r="Q74" s="397"/>
      <c r="R74" s="397"/>
      <c r="S74" s="397"/>
      <c r="T74" s="397"/>
      <c r="U74" s="397"/>
      <c r="V74" s="397"/>
      <c r="W74" s="397"/>
      <c r="X74" s="397"/>
      <c r="Y74" s="397"/>
      <c r="Z74" s="397"/>
      <c r="AA74" s="397"/>
      <c r="AB74" s="396"/>
      <c r="AC74" s="397"/>
      <c r="AD74" s="397"/>
      <c r="AE74" s="397"/>
      <c r="AF74" s="397"/>
      <c r="AG74" s="397"/>
      <c r="AH74" s="397"/>
      <c r="AI74" s="397"/>
      <c r="AJ74" s="397"/>
      <c r="AK74" s="396"/>
      <c r="AL74" s="397"/>
      <c r="AM74" s="397"/>
      <c r="AN74" s="397"/>
      <c r="AO74" s="397"/>
      <c r="AP74" s="397"/>
      <c r="AQ74" s="397"/>
      <c r="AR74" s="397"/>
      <c r="AS74" s="397"/>
      <c r="AT74" s="397"/>
      <c r="AU74" s="397"/>
      <c r="AV74" s="397"/>
      <c r="AW74" s="397"/>
      <c r="AX74" s="397"/>
      <c r="AY74" s="397"/>
      <c r="AZ74" s="397"/>
      <c r="BA74" s="397"/>
      <c r="BB74" s="398"/>
    </row>
  </sheetData>
  <sheetProtection formatCells="0" formatColumns="0" formatRows="0" insertColumns="0" insertRows="0" insertHyperlinks="0" deleteColumns="0" deleteRows="0" selectLockedCells="1" sort="0" autoFilter="0" pivotTables="0"/>
  <mergeCells count="99">
    <mergeCell ref="B73:J74"/>
    <mergeCell ref="K73:AA74"/>
    <mergeCell ref="AB73:AJ74"/>
    <mergeCell ref="AK73:BB74"/>
    <mergeCell ref="B69:J70"/>
    <mergeCell ref="K69:AA70"/>
    <mergeCell ref="AB69:AJ70"/>
    <mergeCell ref="AK69:BB70"/>
    <mergeCell ref="B71:J72"/>
    <mergeCell ref="K71:BB72"/>
    <mergeCell ref="B65:J66"/>
    <mergeCell ref="K65:AA66"/>
    <mergeCell ref="AB65:AJ66"/>
    <mergeCell ref="AK65:BB66"/>
    <mergeCell ref="B67:J68"/>
    <mergeCell ref="K67:AA68"/>
    <mergeCell ref="AB67:AJ68"/>
    <mergeCell ref="AK67:BB68"/>
    <mergeCell ref="B61:J62"/>
    <mergeCell ref="K61:AA62"/>
    <mergeCell ref="AB61:AJ62"/>
    <mergeCell ref="AK61:BB62"/>
    <mergeCell ref="B63:J64"/>
    <mergeCell ref="K63:BB64"/>
    <mergeCell ref="B55:BB56"/>
    <mergeCell ref="B57:J58"/>
    <mergeCell ref="K57:BB58"/>
    <mergeCell ref="B59:J60"/>
    <mergeCell ref="K59:AA60"/>
    <mergeCell ref="AB59:AJ60"/>
    <mergeCell ref="AK59:BB60"/>
    <mergeCell ref="B50:J51"/>
    <mergeCell ref="K50:BB51"/>
    <mergeCell ref="B52:J53"/>
    <mergeCell ref="K52:AA53"/>
    <mergeCell ref="AB52:AJ53"/>
    <mergeCell ref="AK52:BB53"/>
    <mergeCell ref="B46:J47"/>
    <mergeCell ref="K46:AA47"/>
    <mergeCell ref="AB46:AJ47"/>
    <mergeCell ref="AK46:BB47"/>
    <mergeCell ref="B48:J49"/>
    <mergeCell ref="K48:AA49"/>
    <mergeCell ref="AB48:AJ49"/>
    <mergeCell ref="AK48:BB49"/>
    <mergeCell ref="B42:J43"/>
    <mergeCell ref="K42:BB43"/>
    <mergeCell ref="B44:J45"/>
    <mergeCell ref="K44:AA45"/>
    <mergeCell ref="AB44:AJ45"/>
    <mergeCell ref="AK44:BB45"/>
    <mergeCell ref="B38:J39"/>
    <mergeCell ref="K38:AA39"/>
    <mergeCell ref="AB38:AJ39"/>
    <mergeCell ref="AK38:BB39"/>
    <mergeCell ref="B40:J41"/>
    <mergeCell ref="K40:AA41"/>
    <mergeCell ref="AB40:AJ41"/>
    <mergeCell ref="AK40:BB41"/>
    <mergeCell ref="B36:J37"/>
    <mergeCell ref="K36:BB37"/>
    <mergeCell ref="B27:J28"/>
    <mergeCell ref="K27:AA28"/>
    <mergeCell ref="AB27:AJ28"/>
    <mergeCell ref="AK27:BB28"/>
    <mergeCell ref="B29:J30"/>
    <mergeCell ref="K29:BB30"/>
    <mergeCell ref="B31:J32"/>
    <mergeCell ref="K31:AA32"/>
    <mergeCell ref="AB31:AJ32"/>
    <mergeCell ref="AK31:BB32"/>
    <mergeCell ref="B34:BB35"/>
    <mergeCell ref="B23:J24"/>
    <mergeCell ref="K23:AA24"/>
    <mergeCell ref="AB23:AJ24"/>
    <mergeCell ref="AK23:BB24"/>
    <mergeCell ref="B25:J26"/>
    <mergeCell ref="K25:AA26"/>
    <mergeCell ref="AB25:AJ26"/>
    <mergeCell ref="AK25:BB26"/>
    <mergeCell ref="B19:J20"/>
    <mergeCell ref="K19:AA20"/>
    <mergeCell ref="AB19:AJ20"/>
    <mergeCell ref="AK19:BB20"/>
    <mergeCell ref="B21:J22"/>
    <mergeCell ref="K21:BB22"/>
    <mergeCell ref="B13:BB14"/>
    <mergeCell ref="B15:J16"/>
    <mergeCell ref="K15:BB16"/>
    <mergeCell ref="B17:J18"/>
    <mergeCell ref="K17:AA18"/>
    <mergeCell ref="AB17:AJ18"/>
    <mergeCell ref="AK17:BB18"/>
    <mergeCell ref="BE1:BU1"/>
    <mergeCell ref="A2:N3"/>
    <mergeCell ref="A4:BB8"/>
    <mergeCell ref="B9:J11"/>
    <mergeCell ref="K9:BB9"/>
    <mergeCell ref="K10:BB11"/>
  </mergeCells>
  <phoneticPr fontId="1"/>
  <conditionalFormatting sqref="K9:K10 K15:BB16">
    <cfRule type="cellIs" dxfId="23" priority="30" operator="equal">
      <formula>""</formula>
    </cfRule>
  </conditionalFormatting>
  <conditionalFormatting sqref="K17 K19 K21:BB22 K23">
    <cfRule type="cellIs" dxfId="22" priority="24" operator="equal">
      <formula>""</formula>
    </cfRule>
  </conditionalFormatting>
  <conditionalFormatting sqref="K25 K27 K29:BB30 K31">
    <cfRule type="cellIs" dxfId="21" priority="21" operator="equal">
      <formula>""</formula>
    </cfRule>
  </conditionalFormatting>
  <conditionalFormatting sqref="K38 K40 K42:BB43 K44">
    <cfRule type="cellIs" dxfId="20" priority="17" operator="equal">
      <formula>""</formula>
    </cfRule>
  </conditionalFormatting>
  <conditionalFormatting sqref="K46 K48 K50:BB51 K52">
    <cfRule type="cellIs" dxfId="19" priority="14" operator="equal">
      <formula>""</formula>
    </cfRule>
  </conditionalFormatting>
  <conditionalFormatting sqref="K59 K61 K63:BB64 K65">
    <cfRule type="cellIs" dxfId="18" priority="7" operator="equal">
      <formula>""</formula>
    </cfRule>
  </conditionalFormatting>
  <conditionalFormatting sqref="K67 K69 K71:BB72 K73">
    <cfRule type="cellIs" dxfId="17" priority="4" operator="equal">
      <formula>""</formula>
    </cfRule>
  </conditionalFormatting>
  <conditionalFormatting sqref="K36:BB37">
    <cfRule type="cellIs" dxfId="16" priority="18" operator="equal">
      <formula>""</formula>
    </cfRule>
  </conditionalFormatting>
  <conditionalFormatting sqref="K57:BB58">
    <cfRule type="cellIs" dxfId="15" priority="8" operator="equal">
      <formula>""</formula>
    </cfRule>
  </conditionalFormatting>
  <conditionalFormatting sqref="AK17:BB20">
    <cfRule type="cellIs" dxfId="14" priority="23" operator="equal">
      <formula>""</formula>
    </cfRule>
  </conditionalFormatting>
  <conditionalFormatting sqref="AK23:BB28">
    <cfRule type="cellIs" dxfId="13" priority="20" operator="equal">
      <formula>""</formula>
    </cfRule>
  </conditionalFormatting>
  <conditionalFormatting sqref="AK31:BB32">
    <cfRule type="cellIs" dxfId="12" priority="19" operator="equal">
      <formula>""</formula>
    </cfRule>
  </conditionalFormatting>
  <conditionalFormatting sqref="AK38:BB41">
    <cfRule type="cellIs" dxfId="11" priority="16" operator="equal">
      <formula>""</formula>
    </cfRule>
  </conditionalFormatting>
  <conditionalFormatting sqref="AK44:BB49">
    <cfRule type="cellIs" dxfId="10" priority="13" operator="equal">
      <formula>""</formula>
    </cfRule>
  </conditionalFormatting>
  <conditionalFormatting sqref="AK52:BB53">
    <cfRule type="cellIs" dxfId="9" priority="12" operator="equal">
      <formula>""</formula>
    </cfRule>
  </conditionalFormatting>
  <conditionalFormatting sqref="AK59:BB62">
    <cfRule type="cellIs" dxfId="8" priority="6" operator="equal">
      <formula>""</formula>
    </cfRule>
  </conditionalFormatting>
  <conditionalFormatting sqref="AK65:BB70">
    <cfRule type="cellIs" dxfId="7" priority="3" operator="equal">
      <formula>""</formula>
    </cfRule>
  </conditionalFormatting>
  <conditionalFormatting sqref="AK73:BB74">
    <cfRule type="cellIs" dxfId="6" priority="2" operator="equal">
      <formula>""</formula>
    </cfRule>
  </conditionalFormatting>
  <pageMargins left="0.70866141732283472" right="0.59055118110236227" top="0.74803149606299213" bottom="0.74803149606299213" header="0.31496062992125984" footer="0.31496062992125984"/>
  <pageSetup paperSize="9" fitToHeight="0" orientation="portrait" r:id="rId1"/>
  <headerFooter>
    <oddHeader xml:space="preserve">&amp;R&amp;"Yu Gothic Medium,標準"&amp;10&amp;KFF0000※ここに事業者名を入れてくさい。&amp;K00-013
</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8402E-1EF7-48CE-B2A0-C952BD293909}">
  <sheetPr>
    <tabColor rgb="FFFF0000"/>
  </sheetPr>
  <dimension ref="A1:B44"/>
  <sheetViews>
    <sheetView view="pageBreakPreview" topLeftCell="A17" zoomScale="70" zoomScaleNormal="80" zoomScaleSheetLayoutView="70" workbookViewId="0">
      <selection activeCell="A43" sqref="A43"/>
    </sheetView>
  </sheetViews>
  <sheetFormatPr defaultColWidth="15.7265625" defaultRowHeight="16"/>
  <cols>
    <col min="1" max="1" width="103.26953125" style="8" customWidth="1"/>
    <col min="2" max="16384" width="15.7265625" style="9"/>
  </cols>
  <sheetData>
    <row r="1" spans="1:2" ht="7" customHeight="1"/>
    <row r="2" spans="1:2" ht="62.15" customHeight="1">
      <c r="A2" s="10" t="s">
        <v>259</v>
      </c>
      <c r="B2" s="11"/>
    </row>
    <row r="3" spans="1:2" ht="15.75" customHeight="1">
      <c r="A3" s="12"/>
    </row>
    <row r="4" spans="1:2" ht="31.75" customHeight="1">
      <c r="A4" s="13" t="s">
        <v>24</v>
      </c>
    </row>
    <row r="5" spans="1:2" ht="15.5">
      <c r="A5" s="14" t="s">
        <v>25</v>
      </c>
    </row>
    <row r="6" spans="1:2" ht="15.5">
      <c r="A6" s="14" t="s">
        <v>26</v>
      </c>
    </row>
    <row r="7" spans="1:2" ht="15.5">
      <c r="A7" s="15"/>
    </row>
    <row r="8" spans="1:2">
      <c r="A8" s="16" t="s">
        <v>267</v>
      </c>
    </row>
    <row r="9" spans="1:2" ht="15.75" customHeight="1">
      <c r="A9" s="17" t="s">
        <v>117</v>
      </c>
    </row>
    <row r="10" spans="1:2" ht="15.75" customHeight="1">
      <c r="A10" s="14"/>
    </row>
    <row r="11" spans="1:2" ht="15.75" customHeight="1">
      <c r="A11" s="16" t="s">
        <v>100</v>
      </c>
    </row>
    <row r="12" spans="1:2" ht="15.75" customHeight="1">
      <c r="A12" s="17" t="s">
        <v>99</v>
      </c>
    </row>
    <row r="13" spans="1:2" ht="15.75" customHeight="1">
      <c r="A13" s="14"/>
    </row>
    <row r="14" spans="1:2" ht="15.5">
      <c r="A14" s="14" t="s">
        <v>268</v>
      </c>
    </row>
    <row r="15" spans="1:2" ht="15.75" customHeight="1">
      <c r="A15" s="17" t="s">
        <v>27</v>
      </c>
    </row>
    <row r="16" spans="1:2" ht="15.5">
      <c r="A16" s="14"/>
    </row>
    <row r="17" spans="1:1" ht="15.5">
      <c r="A17" s="14" t="s">
        <v>101</v>
      </c>
    </row>
    <row r="18" spans="1:1" ht="15.75" customHeight="1">
      <c r="A18" s="17" t="s">
        <v>27</v>
      </c>
    </row>
    <row r="19" spans="1:1" ht="15.5">
      <c r="A19" s="14"/>
    </row>
    <row r="20" spans="1:1" ht="15">
      <c r="A20" s="19" t="s">
        <v>28</v>
      </c>
    </row>
    <row r="21" spans="1:1" ht="15">
      <c r="A21" s="19" t="s">
        <v>45</v>
      </c>
    </row>
    <row r="22" spans="1:1" ht="10" customHeight="1">
      <c r="A22" s="19"/>
    </row>
    <row r="23" spans="1:1" ht="15">
      <c r="A23" s="19" t="s">
        <v>38</v>
      </c>
    </row>
    <row r="24" spans="1:1" ht="15">
      <c r="A24" s="19" t="s">
        <v>102</v>
      </c>
    </row>
    <row r="25" spans="1:1" ht="10" customHeight="1">
      <c r="A25" s="19"/>
    </row>
    <row r="26" spans="1:1" ht="15">
      <c r="A26" s="19" t="s">
        <v>39</v>
      </c>
    </row>
    <row r="27" spans="1:1" ht="15">
      <c r="A27" s="19" t="s">
        <v>29</v>
      </c>
    </row>
    <row r="28" spans="1:1" ht="15">
      <c r="A28" s="19" t="s">
        <v>30</v>
      </c>
    </row>
    <row r="29" spans="1:1" ht="10" customHeight="1">
      <c r="A29" s="19"/>
    </row>
    <row r="30" spans="1:1" ht="15">
      <c r="A30" s="19" t="s">
        <v>40</v>
      </c>
    </row>
    <row r="31" spans="1:1" ht="75">
      <c r="A31" s="20" t="s">
        <v>270</v>
      </c>
    </row>
    <row r="32" spans="1:1" ht="10" customHeight="1">
      <c r="A32" s="20"/>
    </row>
    <row r="33" spans="1:1" ht="15">
      <c r="A33" s="20" t="s">
        <v>41</v>
      </c>
    </row>
    <row r="34" spans="1:1" ht="18" customHeight="1">
      <c r="A34" s="20" t="s">
        <v>42</v>
      </c>
    </row>
    <row r="35" spans="1:1" ht="35.5" customHeight="1">
      <c r="A35" s="59" t="s">
        <v>103</v>
      </c>
    </row>
    <row r="36" spans="1:1" ht="17.149999999999999" customHeight="1">
      <c r="A36" s="21" t="s">
        <v>269</v>
      </c>
    </row>
    <row r="37" spans="1:1" ht="17.149999999999999" customHeight="1">
      <c r="A37" s="19" t="s">
        <v>31</v>
      </c>
    </row>
    <row r="38" spans="1:1" ht="15">
      <c r="A38" s="21" t="s">
        <v>122</v>
      </c>
    </row>
    <row r="39" spans="1:1" ht="15.5">
      <c r="A39" s="14" t="s">
        <v>32</v>
      </c>
    </row>
    <row r="40" spans="1:1" ht="81" customHeight="1">
      <c r="A40" s="18" t="s">
        <v>33</v>
      </c>
    </row>
    <row r="41" spans="1:1" ht="16" customHeight="1">
      <c r="A41" s="19" t="s">
        <v>34</v>
      </c>
    </row>
    <row r="42" spans="1:1" ht="27" customHeight="1">
      <c r="A42" s="22" t="s">
        <v>35</v>
      </c>
    </row>
    <row r="43" spans="1:1" ht="84" customHeight="1">
      <c r="A43" s="14"/>
    </row>
    <row r="44" spans="1:1" ht="23.15" customHeight="1"/>
  </sheetData>
  <sheetProtection selectLockedCells="1" selectUnlockedCells="1"/>
  <phoneticPr fontId="1"/>
  <pageMargins left="0.7" right="0.7" top="0.75" bottom="0.75" header="0.3" footer="0.3"/>
  <pageSetup paperSize="9" scale="93"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E86FE-EA39-441A-8F72-12C12A6D8B91}">
  <dimension ref="A1:L73"/>
  <sheetViews>
    <sheetView view="pageBreakPreview" zoomScale="60" zoomScaleNormal="85" workbookViewId="0">
      <selection activeCell="B42" sqref="B42:L43"/>
    </sheetView>
  </sheetViews>
  <sheetFormatPr defaultRowHeight="13"/>
  <sheetData>
    <row r="1" spans="1:12" ht="14">
      <c r="A1" s="415" t="s">
        <v>129</v>
      </c>
      <c r="B1" s="415"/>
      <c r="C1" s="415"/>
      <c r="D1" s="415"/>
      <c r="E1" s="415"/>
      <c r="F1" s="415"/>
      <c r="G1" s="415"/>
      <c r="H1" s="415"/>
      <c r="I1" s="415"/>
      <c r="J1" s="415"/>
      <c r="K1" s="415"/>
      <c r="L1" s="415"/>
    </row>
    <row r="2" spans="1:12">
      <c r="A2" s="108"/>
      <c r="B2" s="108"/>
      <c r="C2" s="108"/>
      <c r="D2" s="108"/>
      <c r="E2" s="108"/>
      <c r="F2" s="108"/>
      <c r="G2" s="108"/>
      <c r="H2" s="108"/>
      <c r="I2" s="108"/>
      <c r="J2" s="108"/>
      <c r="K2" s="108"/>
      <c r="L2" s="108"/>
    </row>
    <row r="3" spans="1:12" ht="21">
      <c r="A3" s="416" t="s">
        <v>130</v>
      </c>
      <c r="B3" s="416"/>
      <c r="C3" s="416"/>
      <c r="D3" s="416"/>
      <c r="E3" s="416"/>
      <c r="F3" s="416"/>
      <c r="G3" s="416"/>
      <c r="H3" s="416"/>
      <c r="I3" s="416"/>
      <c r="J3" s="416"/>
      <c r="K3" s="416"/>
      <c r="L3" s="416"/>
    </row>
    <row r="4" spans="1:12">
      <c r="A4" s="108"/>
      <c r="B4" s="108"/>
      <c r="C4" s="108"/>
      <c r="D4" s="108"/>
      <c r="E4" s="108"/>
      <c r="F4" s="108"/>
      <c r="G4" s="108"/>
      <c r="H4" s="108"/>
      <c r="I4" s="108"/>
      <c r="J4" s="108"/>
      <c r="K4" s="108"/>
      <c r="L4" s="108"/>
    </row>
    <row r="5" spans="1:12">
      <c r="A5" s="417" t="s">
        <v>131</v>
      </c>
      <c r="B5" s="418"/>
      <c r="C5" s="418"/>
      <c r="D5" s="418"/>
      <c r="E5" s="418"/>
      <c r="F5" s="418"/>
      <c r="G5" s="418"/>
      <c r="H5" s="418"/>
      <c r="I5" s="418"/>
      <c r="J5" s="418"/>
      <c r="K5" s="418"/>
      <c r="L5" s="419"/>
    </row>
    <row r="6" spans="1:12">
      <c r="A6" s="420"/>
      <c r="B6" s="421"/>
      <c r="C6" s="421"/>
      <c r="D6" s="421"/>
      <c r="E6" s="421"/>
      <c r="F6" s="421"/>
      <c r="G6" s="421"/>
      <c r="H6" s="421"/>
      <c r="I6" s="421"/>
      <c r="J6" s="421"/>
      <c r="K6" s="421"/>
      <c r="L6" s="422"/>
    </row>
    <row r="7" spans="1:12" ht="13.5" thickBot="1">
      <c r="A7" s="109"/>
      <c r="B7" s="109"/>
      <c r="C7" s="109"/>
      <c r="D7" s="109"/>
      <c r="E7" s="109"/>
      <c r="F7" s="109"/>
      <c r="G7" s="109"/>
      <c r="H7" s="109"/>
      <c r="I7" s="109"/>
      <c r="J7" s="109"/>
      <c r="K7" s="109"/>
      <c r="L7" s="109"/>
    </row>
    <row r="8" spans="1:12" ht="13.5" thickBot="1">
      <c r="A8" s="423" t="s">
        <v>132</v>
      </c>
      <c r="B8" s="424"/>
      <c r="C8" s="425"/>
      <c r="D8" s="426"/>
      <c r="E8" s="426"/>
      <c r="F8" s="426"/>
      <c r="G8" s="426"/>
      <c r="H8" s="426"/>
      <c r="I8" s="426"/>
      <c r="J8" s="426"/>
      <c r="K8" s="426"/>
      <c r="L8" s="427"/>
    </row>
    <row r="9" spans="1:12">
      <c r="A9" s="108"/>
      <c r="B9" s="108"/>
      <c r="C9" s="108"/>
      <c r="D9" s="108"/>
      <c r="E9" s="108"/>
      <c r="F9" s="108"/>
      <c r="G9" s="108"/>
      <c r="H9" s="108"/>
      <c r="I9" s="108"/>
      <c r="J9" s="108"/>
      <c r="K9" s="108"/>
      <c r="L9" s="108"/>
    </row>
    <row r="10" spans="1:12">
      <c r="A10" s="428" t="s">
        <v>133</v>
      </c>
      <c r="B10" s="428"/>
      <c r="C10" s="428"/>
      <c r="D10" s="428"/>
      <c r="E10" s="428"/>
      <c r="F10" s="428"/>
      <c r="G10" s="428"/>
      <c r="H10" s="428"/>
      <c r="I10" s="428"/>
      <c r="J10" s="428"/>
      <c r="K10" s="428"/>
      <c r="L10" s="428"/>
    </row>
    <row r="11" spans="1:12" ht="13.5" thickBot="1">
      <c r="A11" s="108"/>
      <c r="B11" s="108"/>
      <c r="C11" s="108"/>
      <c r="D11" s="108"/>
      <c r="E11" s="108"/>
      <c r="F11" s="108"/>
      <c r="G11" s="108"/>
      <c r="H11" s="108"/>
      <c r="I11" s="108"/>
      <c r="J11" s="108"/>
      <c r="K11" s="108"/>
      <c r="L11" s="108"/>
    </row>
    <row r="12" spans="1:12">
      <c r="A12" s="399" t="s">
        <v>134</v>
      </c>
      <c r="B12" s="400"/>
      <c r="C12" s="110"/>
      <c r="D12" s="429"/>
      <c r="E12" s="429"/>
      <c r="F12" s="111"/>
      <c r="G12" s="111"/>
      <c r="H12" s="111"/>
      <c r="I12" s="111"/>
      <c r="J12" s="111"/>
      <c r="K12" s="111"/>
      <c r="L12" s="112"/>
    </row>
    <row r="13" spans="1:12" ht="13.5" thickBot="1">
      <c r="A13" s="401"/>
      <c r="B13" s="402"/>
      <c r="C13" s="430"/>
      <c r="D13" s="431"/>
      <c r="E13" s="431"/>
      <c r="F13" s="431"/>
      <c r="G13" s="431"/>
      <c r="H13" s="431"/>
      <c r="I13" s="431"/>
      <c r="J13" s="431"/>
      <c r="K13" s="431"/>
      <c r="L13" s="432"/>
    </row>
    <row r="14" spans="1:12" ht="13.5" thickBot="1">
      <c r="A14" s="113"/>
      <c r="B14" s="114"/>
      <c r="C14" s="115"/>
      <c r="D14" s="116"/>
      <c r="E14" s="116"/>
      <c r="F14" s="116"/>
      <c r="G14" s="116"/>
      <c r="H14" s="116"/>
      <c r="I14" s="116"/>
      <c r="J14" s="116"/>
      <c r="K14" s="116"/>
      <c r="L14" s="116"/>
    </row>
    <row r="15" spans="1:12">
      <c r="A15" s="399" t="s">
        <v>136</v>
      </c>
      <c r="B15" s="400"/>
      <c r="C15" s="403" t="s">
        <v>137</v>
      </c>
      <c r="D15" s="404"/>
      <c r="E15" s="404"/>
      <c r="F15" s="404"/>
      <c r="G15" s="405"/>
      <c r="H15" s="108"/>
      <c r="I15" s="409" t="s">
        <v>138</v>
      </c>
      <c r="J15" s="410"/>
      <c r="K15" s="410"/>
      <c r="L15" s="411"/>
    </row>
    <row r="16" spans="1:12" ht="13.5" thickBot="1">
      <c r="A16" s="401"/>
      <c r="B16" s="402"/>
      <c r="C16" s="406"/>
      <c r="D16" s="407"/>
      <c r="E16" s="407"/>
      <c r="F16" s="407"/>
      <c r="G16" s="408"/>
      <c r="H16" s="108"/>
      <c r="I16" s="412"/>
      <c r="J16" s="413"/>
      <c r="K16" s="413"/>
      <c r="L16" s="414"/>
    </row>
    <row r="17" spans="1:12" ht="13.5" thickBot="1">
      <c r="A17" s="113"/>
      <c r="B17" s="114"/>
      <c r="C17" s="115"/>
      <c r="D17" s="116"/>
      <c r="E17" s="116"/>
      <c r="F17" s="116"/>
      <c r="G17" s="116"/>
      <c r="H17" s="108"/>
      <c r="I17" s="117"/>
      <c r="J17" s="118"/>
      <c r="K17" s="118"/>
      <c r="L17" s="119"/>
    </row>
    <row r="18" spans="1:12">
      <c r="A18" s="399" t="s">
        <v>139</v>
      </c>
      <c r="B18" s="400"/>
      <c r="C18" s="403"/>
      <c r="D18" s="429"/>
      <c r="E18" s="429"/>
      <c r="F18" s="429"/>
      <c r="G18" s="433"/>
      <c r="H18" s="108"/>
      <c r="I18" s="409" t="s">
        <v>140</v>
      </c>
      <c r="J18" s="410"/>
      <c r="K18" s="410"/>
      <c r="L18" s="411"/>
    </row>
    <row r="19" spans="1:12" ht="13.5" thickBot="1">
      <c r="A19" s="401"/>
      <c r="B19" s="402"/>
      <c r="C19" s="430"/>
      <c r="D19" s="431"/>
      <c r="E19" s="431"/>
      <c r="F19" s="431"/>
      <c r="G19" s="432"/>
      <c r="H19" s="108"/>
      <c r="I19" s="412"/>
      <c r="J19" s="413"/>
      <c r="K19" s="413"/>
      <c r="L19" s="414"/>
    </row>
    <row r="20" spans="1:12" ht="13.5" thickBot="1">
      <c r="A20" s="108"/>
      <c r="B20" s="108"/>
      <c r="C20" s="108"/>
      <c r="D20" s="108"/>
      <c r="E20" s="108"/>
      <c r="F20" s="108"/>
      <c r="G20" s="108"/>
      <c r="H20" s="108"/>
      <c r="I20" s="108"/>
      <c r="J20" s="108"/>
      <c r="K20" s="108"/>
      <c r="L20" s="108"/>
    </row>
    <row r="21" spans="1:12" ht="13.5" thickBot="1">
      <c r="A21" s="434" t="s">
        <v>141</v>
      </c>
      <c r="B21" s="435"/>
      <c r="C21" s="436">
        <f>'別紙１ 年間実績等'!AG29</f>
        <v>0</v>
      </c>
      <c r="D21" s="437"/>
      <c r="E21" s="120" t="s">
        <v>142</v>
      </c>
      <c r="F21" s="438" t="s">
        <v>143</v>
      </c>
      <c r="G21" s="438"/>
      <c r="H21" s="108"/>
      <c r="I21" s="108"/>
      <c r="J21" s="108"/>
      <c r="K21" s="108"/>
      <c r="L21" s="108"/>
    </row>
    <row r="22" spans="1:12">
      <c r="A22" s="122"/>
      <c r="B22" s="122"/>
      <c r="C22" s="122"/>
      <c r="D22" s="122"/>
      <c r="E22" s="122"/>
      <c r="F22" s="122"/>
      <c r="G22" s="122"/>
      <c r="H22" s="108"/>
      <c r="I22" s="108"/>
      <c r="J22" s="108"/>
      <c r="K22" s="108"/>
      <c r="L22" s="108"/>
    </row>
    <row r="23" spans="1:12">
      <c r="A23" s="439" t="s">
        <v>144</v>
      </c>
      <c r="B23" s="439"/>
      <c r="C23" s="439"/>
      <c r="D23" s="439"/>
      <c r="E23" s="439"/>
      <c r="F23" s="439"/>
      <c r="G23" s="439"/>
      <c r="H23" s="439"/>
      <c r="I23" s="439"/>
      <c r="J23" s="439"/>
      <c r="K23" s="439"/>
      <c r="L23" s="439"/>
    </row>
    <row r="24" spans="1:12" ht="13.5" thickBot="1">
      <c r="A24" s="123"/>
      <c r="B24" s="123"/>
      <c r="C24" s="123"/>
      <c r="D24" s="123"/>
      <c r="E24" s="124"/>
      <c r="F24" s="123"/>
      <c r="G24" s="123"/>
      <c r="H24" s="123"/>
      <c r="I24" s="123"/>
      <c r="J24" s="123"/>
      <c r="K24" s="123"/>
      <c r="L24" s="123"/>
    </row>
    <row r="25" spans="1:12" ht="13.5" thickBot="1">
      <c r="A25" s="434" t="s">
        <v>145</v>
      </c>
      <c r="B25" s="435"/>
      <c r="C25" s="440"/>
      <c r="D25" s="441"/>
      <c r="E25" s="125" t="s">
        <v>146</v>
      </c>
      <c r="F25" s="123"/>
      <c r="G25" s="440" t="s">
        <v>147</v>
      </c>
      <c r="H25" s="441"/>
      <c r="I25" s="123"/>
      <c r="J25" s="123"/>
      <c r="K25" s="123"/>
      <c r="L25" s="123"/>
    </row>
    <row r="26" spans="1:12">
      <c r="A26" s="122"/>
      <c r="B26" s="122"/>
      <c r="C26" s="122"/>
      <c r="D26" s="122"/>
      <c r="E26" s="122"/>
      <c r="F26" s="123"/>
      <c r="G26" s="123"/>
      <c r="H26" s="123"/>
      <c r="I26" s="123"/>
      <c r="J26" s="123"/>
      <c r="K26" s="123"/>
      <c r="L26" s="123"/>
    </row>
    <row r="27" spans="1:12">
      <c r="A27" s="439" t="s">
        <v>148</v>
      </c>
      <c r="B27" s="439"/>
      <c r="C27" s="439"/>
      <c r="D27" s="439"/>
      <c r="E27" s="439"/>
      <c r="F27" s="439"/>
      <c r="G27" s="439"/>
      <c r="H27" s="439"/>
      <c r="I27" s="439"/>
      <c r="J27" s="439"/>
      <c r="K27" s="439"/>
      <c r="L27" s="439"/>
    </row>
    <row r="28" spans="1:12">
      <c r="A28" s="108"/>
      <c r="B28" s="108"/>
      <c r="C28" s="108"/>
      <c r="D28" s="108"/>
      <c r="E28" s="108"/>
      <c r="F28" s="108"/>
      <c r="G28" s="108"/>
      <c r="H28" s="108"/>
      <c r="I28" s="108"/>
      <c r="J28" s="108"/>
      <c r="K28" s="108"/>
      <c r="L28" s="108"/>
    </row>
    <row r="29" spans="1:12">
      <c r="A29" s="428" t="s">
        <v>149</v>
      </c>
      <c r="B29" s="428"/>
      <c r="C29" s="428"/>
      <c r="D29" s="428"/>
      <c r="E29" s="428"/>
      <c r="F29" s="428"/>
      <c r="G29" s="428"/>
      <c r="H29" s="428"/>
      <c r="I29" s="428"/>
      <c r="J29" s="428"/>
      <c r="K29" s="428"/>
      <c r="L29" s="428"/>
    </row>
    <row r="30" spans="1:12">
      <c r="A30" s="108"/>
      <c r="B30" s="108"/>
      <c r="C30" s="108"/>
      <c r="D30" s="108"/>
      <c r="E30" s="108"/>
      <c r="F30" s="108"/>
      <c r="G30" s="108"/>
      <c r="H30" s="108"/>
      <c r="I30" s="108"/>
      <c r="J30" s="108"/>
      <c r="K30" s="108"/>
      <c r="L30" s="108"/>
    </row>
    <row r="31" spans="1:12">
      <c r="A31" s="108" t="s">
        <v>150</v>
      </c>
      <c r="B31" s="108"/>
      <c r="C31" s="108"/>
      <c r="D31" s="108"/>
      <c r="E31" s="108"/>
      <c r="F31" s="108"/>
      <c r="G31" s="108"/>
      <c r="H31" s="108"/>
      <c r="I31" s="108"/>
      <c r="J31" s="108"/>
      <c r="K31" s="108"/>
      <c r="L31" s="108"/>
    </row>
    <row r="32" spans="1:12" ht="13.5" thickBot="1">
      <c r="A32" s="108"/>
      <c r="B32" s="108"/>
      <c r="C32" s="108"/>
      <c r="D32" s="108"/>
      <c r="E32" s="108"/>
      <c r="F32" s="108"/>
      <c r="G32" s="108"/>
      <c r="H32" s="108"/>
      <c r="I32" s="108"/>
      <c r="J32" s="108"/>
      <c r="K32" s="108"/>
      <c r="L32" s="108"/>
    </row>
    <row r="33" spans="1:12" ht="13.5" thickBot="1">
      <c r="A33" s="442" t="s">
        <v>151</v>
      </c>
      <c r="B33" s="443"/>
      <c r="C33" s="126"/>
      <c r="D33" s="127" t="s">
        <v>152</v>
      </c>
      <c r="E33" s="108"/>
      <c r="F33" s="409" t="s">
        <v>153</v>
      </c>
      <c r="G33" s="410"/>
      <c r="H33" s="410"/>
      <c r="I33" s="410"/>
      <c r="J33" s="410"/>
      <c r="K33" s="410"/>
      <c r="L33" s="411"/>
    </row>
    <row r="34" spans="1:12">
      <c r="A34" s="128"/>
      <c r="B34" s="128"/>
      <c r="C34" s="128"/>
      <c r="D34" s="129"/>
      <c r="E34" s="129"/>
      <c r="F34" s="412"/>
      <c r="G34" s="413"/>
      <c r="H34" s="413"/>
      <c r="I34" s="413"/>
      <c r="J34" s="413"/>
      <c r="K34" s="413"/>
      <c r="L34" s="414"/>
    </row>
    <row r="35" spans="1:12">
      <c r="A35" s="108"/>
      <c r="B35" s="108"/>
      <c r="C35" s="108"/>
      <c r="D35" s="108"/>
      <c r="E35" s="108"/>
      <c r="F35" s="108"/>
      <c r="G35" s="108"/>
      <c r="H35" s="108"/>
      <c r="I35" s="108"/>
      <c r="J35" s="108"/>
      <c r="K35" s="108"/>
      <c r="L35" s="108"/>
    </row>
    <row r="36" spans="1:12">
      <c r="A36" s="435" t="s">
        <v>154</v>
      </c>
      <c r="B36" s="444"/>
      <c r="C36" s="445"/>
      <c r="D36" s="130">
        <f>'別紙１ 年間実績等'!$AL14</f>
        <v>0</v>
      </c>
      <c r="E36" s="446" t="s">
        <v>155</v>
      </c>
      <c r="F36" s="446"/>
      <c r="G36" s="108"/>
      <c r="H36" s="108"/>
      <c r="I36" s="108"/>
      <c r="J36" s="108"/>
      <c r="K36" s="108"/>
      <c r="L36" s="108"/>
    </row>
    <row r="37" spans="1:12">
      <c r="A37" s="108"/>
      <c r="B37" s="108"/>
      <c r="C37" s="108"/>
      <c r="D37" s="108"/>
      <c r="E37" s="108"/>
      <c r="F37" s="108"/>
      <c r="G37" s="108"/>
      <c r="H37" s="108"/>
      <c r="I37" s="108"/>
      <c r="J37" s="108"/>
      <c r="K37" s="108"/>
      <c r="L37" s="108"/>
    </row>
    <row r="38" spans="1:12">
      <c r="A38" s="442" t="s">
        <v>156</v>
      </c>
      <c r="B38" s="443"/>
      <c r="C38" s="447"/>
      <c r="D38" s="131">
        <v>0.57899999999999996</v>
      </c>
      <c r="E38" s="448" t="s">
        <v>157</v>
      </c>
      <c r="F38" s="449"/>
      <c r="G38" s="108"/>
      <c r="H38" s="108"/>
      <c r="I38" s="108"/>
      <c r="J38" s="108"/>
      <c r="K38" s="108"/>
      <c r="L38" s="108"/>
    </row>
    <row r="39" spans="1:12">
      <c r="A39" s="108"/>
      <c r="B39" s="108"/>
      <c r="C39" s="108"/>
      <c r="D39" s="108"/>
      <c r="E39" s="108"/>
      <c r="F39" s="108"/>
      <c r="G39" s="108"/>
      <c r="H39" s="108"/>
      <c r="I39" s="108"/>
      <c r="J39" s="108"/>
      <c r="K39" s="108"/>
      <c r="L39" s="108"/>
    </row>
    <row r="40" spans="1:12">
      <c r="A40" s="435" t="s">
        <v>158</v>
      </c>
      <c r="B40" s="444"/>
      <c r="C40" s="445"/>
      <c r="D40" s="130">
        <f>$D$36*$D$38</f>
        <v>0</v>
      </c>
      <c r="E40" s="438" t="s">
        <v>159</v>
      </c>
      <c r="F40" s="438"/>
      <c r="G40" s="108"/>
      <c r="H40" s="108"/>
      <c r="I40" s="108"/>
      <c r="J40" s="108"/>
      <c r="K40" s="108"/>
      <c r="L40" s="108"/>
    </row>
    <row r="41" spans="1:12" ht="13.5" thickBot="1">
      <c r="A41" s="132"/>
      <c r="B41" s="132"/>
      <c r="C41" s="132"/>
      <c r="D41" s="132"/>
      <c r="E41" s="132"/>
      <c r="F41" s="132"/>
      <c r="G41" s="132"/>
      <c r="H41" s="132"/>
      <c r="I41" s="132"/>
      <c r="J41" s="133"/>
      <c r="K41" s="134"/>
      <c r="L41" s="134"/>
    </row>
    <row r="42" spans="1:12">
      <c r="A42" s="442" t="s">
        <v>160</v>
      </c>
      <c r="B42" s="450"/>
      <c r="C42" s="451"/>
      <c r="D42" s="451"/>
      <c r="E42" s="451"/>
      <c r="F42" s="451"/>
      <c r="G42" s="451"/>
      <c r="H42" s="451"/>
      <c r="I42" s="451"/>
      <c r="J42" s="451"/>
      <c r="K42" s="451"/>
      <c r="L42" s="452"/>
    </row>
    <row r="43" spans="1:12" ht="13.5" thickBot="1">
      <c r="A43" s="442"/>
      <c r="B43" s="453"/>
      <c r="C43" s="454"/>
      <c r="D43" s="454"/>
      <c r="E43" s="454"/>
      <c r="F43" s="454"/>
      <c r="G43" s="454"/>
      <c r="H43" s="454"/>
      <c r="I43" s="454"/>
      <c r="J43" s="454"/>
      <c r="K43" s="454"/>
      <c r="L43" s="455"/>
    </row>
    <row r="44" spans="1:12">
      <c r="A44" s="108"/>
      <c r="B44" s="108"/>
      <c r="C44" s="108"/>
      <c r="D44" s="108"/>
      <c r="E44" s="108"/>
      <c r="F44" s="108"/>
      <c r="G44" s="108"/>
      <c r="H44" s="108"/>
      <c r="I44" s="108"/>
      <c r="J44" s="108"/>
      <c r="K44" s="108"/>
      <c r="L44" s="108"/>
    </row>
    <row r="45" spans="1:12">
      <c r="A45" s="409" t="s">
        <v>163</v>
      </c>
      <c r="B45" s="456"/>
      <c r="C45" s="456"/>
      <c r="D45" s="456"/>
      <c r="E45" s="456"/>
      <c r="F45" s="456"/>
      <c r="G45" s="456"/>
      <c r="H45" s="456"/>
      <c r="I45" s="456"/>
      <c r="J45" s="456"/>
      <c r="K45" s="456"/>
      <c r="L45" s="457"/>
    </row>
    <row r="46" spans="1:12">
      <c r="A46" s="458"/>
      <c r="B46" s="459"/>
      <c r="C46" s="459"/>
      <c r="D46" s="459"/>
      <c r="E46" s="459"/>
      <c r="F46" s="459"/>
      <c r="G46" s="459"/>
      <c r="H46" s="459"/>
      <c r="I46" s="459"/>
      <c r="J46" s="459"/>
      <c r="K46" s="459"/>
      <c r="L46" s="460"/>
    </row>
    <row r="47" spans="1:12">
      <c r="A47" s="108"/>
      <c r="B47" s="108"/>
      <c r="C47" s="108"/>
      <c r="D47" s="108"/>
      <c r="E47" s="108"/>
      <c r="F47" s="108"/>
      <c r="G47" s="108"/>
      <c r="H47" s="108"/>
      <c r="I47" s="108"/>
      <c r="J47" s="108"/>
      <c r="K47" s="108"/>
      <c r="L47" s="108"/>
    </row>
    <row r="48" spans="1:12" ht="13.5" hidden="1" thickBot="1">
      <c r="A48" s="480" t="s">
        <v>165</v>
      </c>
      <c r="B48" s="480"/>
      <c r="C48" s="480"/>
      <c r="D48" s="480"/>
      <c r="E48" s="480"/>
      <c r="F48" s="480"/>
      <c r="G48" s="480"/>
      <c r="H48" s="480"/>
      <c r="I48" s="480"/>
      <c r="J48" s="480"/>
      <c r="K48" s="480"/>
      <c r="L48" s="480"/>
    </row>
    <row r="49" spans="1:12" ht="13.5" hidden="1" thickBot="1">
      <c r="A49" s="461" t="s">
        <v>166</v>
      </c>
      <c r="B49" s="462"/>
      <c r="C49" s="463"/>
      <c r="D49" s="135">
        <v>0</v>
      </c>
      <c r="E49" s="127" t="s">
        <v>152</v>
      </c>
      <c r="F49" s="107"/>
      <c r="G49" s="464" t="s">
        <v>167</v>
      </c>
      <c r="H49" s="465"/>
      <c r="I49" s="465"/>
      <c r="J49" s="465"/>
      <c r="K49" s="465"/>
      <c r="L49" s="466"/>
    </row>
    <row r="50" spans="1:12" hidden="1">
      <c r="A50" s="108"/>
      <c r="B50" s="108"/>
      <c r="C50" s="108"/>
      <c r="D50" s="108"/>
      <c r="E50" s="108"/>
      <c r="F50" s="108"/>
      <c r="G50" s="108"/>
      <c r="H50" s="108"/>
      <c r="I50" s="108"/>
      <c r="J50" s="108"/>
      <c r="K50" s="108"/>
      <c r="L50" s="129"/>
    </row>
    <row r="51" spans="1:12" hidden="1">
      <c r="A51" s="409" t="s">
        <v>168</v>
      </c>
      <c r="B51" s="410"/>
      <c r="C51" s="410"/>
      <c r="D51" s="410"/>
      <c r="E51" s="410"/>
      <c r="F51" s="411"/>
      <c r="G51" s="409" t="s">
        <v>169</v>
      </c>
      <c r="H51" s="410"/>
      <c r="I51" s="410"/>
      <c r="J51" s="410"/>
      <c r="K51" s="410"/>
      <c r="L51" s="411"/>
    </row>
    <row r="52" spans="1:12" hidden="1">
      <c r="A52" s="412"/>
      <c r="B52" s="413"/>
      <c r="C52" s="413"/>
      <c r="D52" s="413"/>
      <c r="E52" s="413"/>
      <c r="F52" s="414"/>
      <c r="G52" s="412"/>
      <c r="H52" s="413"/>
      <c r="I52" s="413"/>
      <c r="J52" s="413"/>
      <c r="K52" s="413"/>
      <c r="L52" s="414"/>
    </row>
    <row r="53" spans="1:12" hidden="1">
      <c r="A53" s="108"/>
      <c r="B53" s="108"/>
      <c r="C53" s="108"/>
      <c r="D53" s="108"/>
      <c r="E53" s="108"/>
      <c r="F53" s="108"/>
      <c r="G53" s="108"/>
      <c r="H53" s="108"/>
      <c r="I53" s="108"/>
      <c r="J53" s="108"/>
      <c r="K53" s="108"/>
      <c r="L53" s="108"/>
    </row>
    <row r="54" spans="1:12" ht="13.5" hidden="1" thickBot="1">
      <c r="A54" s="462" t="s">
        <v>170</v>
      </c>
      <c r="B54" s="462"/>
      <c r="C54" s="467"/>
      <c r="D54" s="468">
        <f>$D$16</f>
        <v>0</v>
      </c>
      <c r="E54" s="469"/>
      <c r="F54" s="107"/>
      <c r="G54" s="462" t="s">
        <v>171</v>
      </c>
      <c r="H54" s="462"/>
      <c r="I54" s="463"/>
      <c r="J54" s="470" t="s">
        <v>161</v>
      </c>
      <c r="K54" s="471"/>
      <c r="L54" s="472"/>
    </row>
    <row r="55" spans="1:12" ht="13.5" hidden="1" thickBot="1">
      <c r="A55" s="108"/>
      <c r="B55" s="108"/>
      <c r="C55" s="108"/>
      <c r="D55" s="108"/>
      <c r="E55" s="129"/>
      <c r="F55" s="129"/>
      <c r="G55" s="129"/>
      <c r="H55" s="129"/>
      <c r="I55" s="129"/>
      <c r="J55" s="129"/>
      <c r="K55" s="129"/>
      <c r="L55" s="129"/>
    </row>
    <row r="56" spans="1:12" ht="13.5" hidden="1" thickBot="1">
      <c r="A56" s="462" t="str">
        <f>IF($E$55="選択してください","利用したバイオマス・一般廃棄物",$E$55)&amp;"の年間燃料総消費量"</f>
        <v>の年間燃料総消費量</v>
      </c>
      <c r="B56" s="462"/>
      <c r="C56" s="463"/>
      <c r="D56" s="137">
        <v>0</v>
      </c>
      <c r="E56" s="138" t="s">
        <v>142</v>
      </c>
      <c r="F56" s="139"/>
      <c r="G56" s="476" t="s">
        <v>172</v>
      </c>
      <c r="H56" s="462"/>
      <c r="I56" s="463"/>
      <c r="J56" s="137">
        <v>0</v>
      </c>
      <c r="K56" s="477" t="e">
        <f>"["&amp;VLOOKUP($K$55,$Q$43:$U$50,5,FALSE)&amp;"]"</f>
        <v>#N/A</v>
      </c>
      <c r="L56" s="478"/>
    </row>
    <row r="57" spans="1:12" ht="13.5" hidden="1" thickBot="1">
      <c r="A57" s="129"/>
      <c r="B57" s="129"/>
      <c r="C57" s="129"/>
      <c r="D57" s="129"/>
      <c r="E57" s="140"/>
      <c r="F57" s="129"/>
      <c r="G57" s="108"/>
      <c r="H57" s="129"/>
      <c r="I57" s="129"/>
      <c r="J57" s="129"/>
      <c r="K57" s="129"/>
      <c r="L57" s="129"/>
    </row>
    <row r="58" spans="1:12" ht="13.5" hidden="1" thickBot="1">
      <c r="A58" s="462" t="str">
        <f>IF($E$55="選択してください","利用したバイオマス・一般廃棄物",$E$55)&amp;"の排出係数"</f>
        <v>の排出係数</v>
      </c>
      <c r="B58" s="462"/>
      <c r="C58" s="463"/>
      <c r="D58" s="141">
        <v>0</v>
      </c>
      <c r="E58" s="479" t="str">
        <f>"[kgCO2/"&amp;F56&amp;"]"</f>
        <v>[kgCO2/]</v>
      </c>
      <c r="F58" s="449"/>
      <c r="G58" s="461" t="s">
        <v>173</v>
      </c>
      <c r="H58" s="462"/>
      <c r="I58" s="467"/>
      <c r="J58" s="142" t="e">
        <f>VLOOKUP($K$55,$Q$43:$U$50,2,FALSE)</f>
        <v>#N/A</v>
      </c>
      <c r="K58" s="448" t="e">
        <f>"[kgCO2/"&amp;VLOOKUP($K$55,$Q$43:$U$50,5,FALSE)&amp;"]"</f>
        <v>#N/A</v>
      </c>
      <c r="L58" s="449"/>
    </row>
    <row r="59" spans="1:12" ht="13.5" hidden="1" thickBot="1">
      <c r="A59" s="109"/>
      <c r="B59" s="109"/>
      <c r="C59" s="109"/>
      <c r="D59" s="109"/>
      <c r="E59" s="109"/>
      <c r="F59" s="109"/>
      <c r="G59" s="109"/>
      <c r="H59" s="109"/>
      <c r="I59" s="109"/>
      <c r="J59" s="109"/>
      <c r="K59" s="109"/>
      <c r="L59" s="109"/>
    </row>
    <row r="60" spans="1:12" ht="13.5" hidden="1" thickBot="1">
      <c r="A60" s="462" t="str">
        <f>IF($E$55="選択してください","利用したバイオマス・一般廃棄物",$E$55)&amp;"の排出係数の設定根拠"</f>
        <v>の排出係数の設定根拠</v>
      </c>
      <c r="B60" s="462"/>
      <c r="C60" s="462"/>
      <c r="D60" s="463"/>
      <c r="E60" s="490"/>
      <c r="F60" s="491"/>
      <c r="G60" s="491"/>
      <c r="H60" s="491"/>
      <c r="I60" s="491"/>
      <c r="J60" s="491"/>
      <c r="K60" s="491"/>
      <c r="L60" s="492"/>
    </row>
    <row r="61" spans="1:12" hidden="1">
      <c r="A61" s="109"/>
      <c r="B61" s="109"/>
      <c r="C61" s="109"/>
      <c r="D61" s="109"/>
      <c r="E61" s="109"/>
      <c r="F61" s="109"/>
      <c r="G61" s="109"/>
      <c r="H61" s="109"/>
      <c r="I61" s="109"/>
      <c r="J61" s="109"/>
      <c r="K61" s="109"/>
      <c r="L61" s="109"/>
    </row>
    <row r="62" spans="1:12" hidden="1">
      <c r="A62" s="464" t="str">
        <f>IF($E$55="選択してください","利用したバイオマス・一般廃棄物",$E$55)&amp;"のCO2排出係数を記入し、設定根拠を記載してください。不明である場合、「不明」と記載してください。"</f>
        <v>のCO2排出係数を記入し、設定根拠を記載してください。不明である場合、「不明」と記載してください。</v>
      </c>
      <c r="B62" s="465"/>
      <c r="C62" s="465"/>
      <c r="D62" s="465"/>
      <c r="E62" s="465"/>
      <c r="F62" s="465"/>
      <c r="G62" s="465"/>
      <c r="H62" s="465"/>
      <c r="I62" s="465"/>
      <c r="J62" s="465"/>
      <c r="K62" s="465"/>
      <c r="L62" s="466"/>
    </row>
    <row r="63" spans="1:12" hidden="1">
      <c r="A63" s="108"/>
      <c r="B63" s="129"/>
      <c r="C63" s="129"/>
      <c r="D63" s="129"/>
      <c r="E63" s="129"/>
      <c r="F63" s="129"/>
      <c r="G63" s="108"/>
      <c r="H63" s="129"/>
      <c r="I63" s="129"/>
      <c r="J63" s="143"/>
      <c r="K63" s="129"/>
      <c r="L63" s="129"/>
    </row>
    <row r="64" spans="1:12" hidden="1">
      <c r="A64" s="462" t="str">
        <f>IF($E$55="選択してください","利用したバイオマス・一般廃棄物",$E$55)&amp;"のCO2排出量"</f>
        <v>のCO2排出量</v>
      </c>
      <c r="B64" s="462"/>
      <c r="C64" s="467"/>
      <c r="D64" s="144">
        <f>$E$57*$E$59</f>
        <v>0</v>
      </c>
      <c r="E64" s="448" t="str">
        <f>"[kgCO2/"&amp;F56&amp;"]"</f>
        <v>[kgCO2/]</v>
      </c>
      <c r="F64" s="449"/>
      <c r="G64" s="473" t="s">
        <v>174</v>
      </c>
      <c r="H64" s="474"/>
      <c r="I64" s="475"/>
      <c r="J64" s="144" t="e">
        <f>J56*J58</f>
        <v>#N/A</v>
      </c>
      <c r="K64" s="448" t="e">
        <f>"[kgCO2/"&amp;VLOOKUP($K$55,$Q$43:$U$50,5,FALSE)&amp;"]"</f>
        <v>#N/A</v>
      </c>
      <c r="L64" s="449"/>
    </row>
    <row r="65" spans="1:12" hidden="1">
      <c r="A65" s="108"/>
      <c r="B65" s="145"/>
      <c r="C65" s="129"/>
      <c r="D65" s="129"/>
      <c r="E65" s="129"/>
      <c r="F65" s="129"/>
      <c r="G65" s="108"/>
      <c r="H65" s="129"/>
      <c r="I65" s="129"/>
      <c r="J65" s="129"/>
      <c r="K65" s="129"/>
      <c r="L65" s="129"/>
    </row>
    <row r="66" spans="1:12" hidden="1">
      <c r="A66" s="462" t="str">
        <f>IF($E$55="選択してください","利用したバイオマス・一般廃棄物",$E$55)&amp;"のCO2排出原単位"</f>
        <v>のCO2排出原単位</v>
      </c>
      <c r="B66" s="462"/>
      <c r="C66" s="467"/>
      <c r="D66" s="146" t="str">
        <f>IF(ISERROR($E$65/$D$22),"",$E$65/$D$22)</f>
        <v/>
      </c>
      <c r="E66" s="448" t="s">
        <v>175</v>
      </c>
      <c r="F66" s="449"/>
      <c r="G66" s="473" t="s">
        <v>176</v>
      </c>
      <c r="H66" s="474"/>
      <c r="I66" s="475"/>
      <c r="J66" s="146">
        <f>IF(ISERROR($K$65/$D$22),0,$K$65/$D$22)</f>
        <v>0</v>
      </c>
      <c r="K66" s="448" t="s">
        <v>175</v>
      </c>
      <c r="L66" s="449"/>
    </row>
    <row r="67" spans="1:12">
      <c r="A67" s="108"/>
      <c r="B67" s="108"/>
      <c r="C67" s="108"/>
      <c r="D67" s="108"/>
      <c r="E67" s="108"/>
      <c r="F67" s="108"/>
      <c r="G67" s="108"/>
      <c r="H67" s="108"/>
      <c r="I67" s="108"/>
      <c r="J67" s="108"/>
      <c r="K67" s="108"/>
      <c r="L67" s="108"/>
    </row>
    <row r="68" spans="1:12">
      <c r="A68" s="108"/>
      <c r="B68" s="108"/>
      <c r="C68" s="108"/>
      <c r="D68" s="108"/>
      <c r="E68" s="108"/>
      <c r="F68" s="108"/>
      <c r="G68" s="487" t="s">
        <v>177</v>
      </c>
      <c r="H68" s="488"/>
      <c r="I68" s="489"/>
      <c r="J68" s="147">
        <f>$D$40-(IF(ISERROR($E$67+$K$67),0,($E$67+$K$67)))</f>
        <v>0</v>
      </c>
      <c r="K68" s="448" t="s">
        <v>175</v>
      </c>
      <c r="L68" s="449"/>
    </row>
    <row r="69" spans="1:12">
      <c r="A69" s="108"/>
      <c r="B69" s="108"/>
      <c r="C69" s="108"/>
      <c r="D69" s="108"/>
      <c r="E69" s="108"/>
      <c r="F69" s="108"/>
      <c r="G69" s="108"/>
      <c r="H69" s="108"/>
      <c r="I69" s="108"/>
      <c r="J69" s="108"/>
      <c r="K69" s="108"/>
      <c r="L69" s="108"/>
    </row>
    <row r="70" spans="1:12">
      <c r="A70" s="428" t="s">
        <v>178</v>
      </c>
      <c r="B70" s="428"/>
      <c r="C70" s="428"/>
      <c r="D70" s="428"/>
      <c r="E70" s="428"/>
      <c r="F70" s="428"/>
      <c r="G70" s="428"/>
      <c r="H70" s="428"/>
      <c r="I70" s="428"/>
      <c r="J70" s="428"/>
      <c r="K70" s="428"/>
      <c r="L70" s="428"/>
    </row>
    <row r="71" spans="1:12">
      <c r="A71" s="108"/>
      <c r="B71" s="108"/>
      <c r="C71" s="108"/>
      <c r="D71" s="108"/>
      <c r="E71" s="108"/>
      <c r="F71" s="108"/>
      <c r="G71" s="108"/>
      <c r="H71" s="108"/>
      <c r="I71" s="108"/>
      <c r="J71" s="108"/>
      <c r="K71" s="108"/>
      <c r="L71" s="108"/>
    </row>
    <row r="72" spans="1:12" ht="25.5">
      <c r="A72" s="481" t="s">
        <v>179</v>
      </c>
      <c r="B72" s="482"/>
      <c r="C72" s="483">
        <f>$J68*$C21</f>
        <v>0</v>
      </c>
      <c r="D72" s="483"/>
      <c r="E72" s="172" t="s">
        <v>180</v>
      </c>
      <c r="F72" s="484" t="s">
        <v>181</v>
      </c>
      <c r="G72" s="485"/>
      <c r="H72" s="481" t="s">
        <v>179</v>
      </c>
      <c r="I72" s="482"/>
      <c r="J72" s="486">
        <f>C72/1000</f>
        <v>0</v>
      </c>
      <c r="K72" s="486"/>
      <c r="L72" s="172" t="s">
        <v>182</v>
      </c>
    </row>
    <row r="73" spans="1:12">
      <c r="A73" s="109"/>
      <c r="B73" s="109"/>
      <c r="C73" s="109"/>
      <c r="D73" s="109"/>
      <c r="E73" s="109"/>
      <c r="F73" s="109"/>
      <c r="G73" s="109"/>
      <c r="H73" s="109"/>
      <c r="I73" s="109"/>
      <c r="J73" s="109"/>
      <c r="K73" s="109"/>
      <c r="L73" s="109"/>
    </row>
  </sheetData>
  <mergeCells count="72">
    <mergeCell ref="A48:L48"/>
    <mergeCell ref="A70:L70"/>
    <mergeCell ref="A72:B72"/>
    <mergeCell ref="C72:D72"/>
    <mergeCell ref="F72:G72"/>
    <mergeCell ref="H72:I72"/>
    <mergeCell ref="J72:K72"/>
    <mergeCell ref="A66:C66"/>
    <mergeCell ref="E66:F66"/>
    <mergeCell ref="G66:I66"/>
    <mergeCell ref="K66:L66"/>
    <mergeCell ref="G68:I68"/>
    <mergeCell ref="K68:L68"/>
    <mergeCell ref="A60:D60"/>
    <mergeCell ref="E60:L60"/>
    <mergeCell ref="A62:L62"/>
    <mergeCell ref="A64:C64"/>
    <mergeCell ref="E64:F64"/>
    <mergeCell ref="G64:I64"/>
    <mergeCell ref="K64:L64"/>
    <mergeCell ref="A56:C56"/>
    <mergeCell ref="G56:I56"/>
    <mergeCell ref="K56:L56"/>
    <mergeCell ref="A58:C58"/>
    <mergeCell ref="E58:F58"/>
    <mergeCell ref="G58:I58"/>
    <mergeCell ref="K58:L58"/>
    <mergeCell ref="A49:C49"/>
    <mergeCell ref="G49:L49"/>
    <mergeCell ref="A51:F52"/>
    <mergeCell ref="G51:L52"/>
    <mergeCell ref="A54:C54"/>
    <mergeCell ref="D54:E54"/>
    <mergeCell ref="G54:I54"/>
    <mergeCell ref="J54:L54"/>
    <mergeCell ref="A40:C40"/>
    <mergeCell ref="E40:F40"/>
    <mergeCell ref="A42:A43"/>
    <mergeCell ref="B42:L43"/>
    <mergeCell ref="A45:L46"/>
    <mergeCell ref="A33:B33"/>
    <mergeCell ref="F33:L34"/>
    <mergeCell ref="A36:C36"/>
    <mergeCell ref="E36:F36"/>
    <mergeCell ref="A38:C38"/>
    <mergeCell ref="E38:F38"/>
    <mergeCell ref="A29:L29"/>
    <mergeCell ref="A18:B19"/>
    <mergeCell ref="C18:G19"/>
    <mergeCell ref="I18:L19"/>
    <mergeCell ref="A21:B21"/>
    <mergeCell ref="C21:D21"/>
    <mergeCell ref="F21:G21"/>
    <mergeCell ref="A23:L23"/>
    <mergeCell ref="A25:B25"/>
    <mergeCell ref="C25:D25"/>
    <mergeCell ref="G25:H25"/>
    <mergeCell ref="A27:L27"/>
    <mergeCell ref="A15:B16"/>
    <mergeCell ref="C15:G16"/>
    <mergeCell ref="I15:L16"/>
    <mergeCell ref="A1:L1"/>
    <mergeCell ref="A3:L3"/>
    <mergeCell ref="A5:L6"/>
    <mergeCell ref="A8:B8"/>
    <mergeCell ref="C8:L8"/>
    <mergeCell ref="A10:L10"/>
    <mergeCell ref="A12:B13"/>
    <mergeCell ref="D12:E12"/>
    <mergeCell ref="C13:D13"/>
    <mergeCell ref="E13:F13"/>
    <mergeCell ref="G13:L13"/>
  </mergeCells>
  <phoneticPr fontId="1"/>
  <dataValidations count="4">
    <dataValidation type="list" allowBlank="1" showInputMessage="1" showErrorMessage="1" sqref="C17:G17" xr:uid="{DA3B7B26-F9C0-47E8-9E95-05A388B1E3B6}">
      <formula1>"選択してください,太陽光発電,風力発電（陸上）,風力発電（洋上）,地熱発電,バイオマス発電,海洋エネルギー発電,その他"</formula1>
    </dataValidation>
    <dataValidation type="list" allowBlank="1" showInputMessage="1" showErrorMessage="1" sqref="C15:G16" xr:uid="{1196957A-E6F5-4F7E-8F76-82E323895324}">
      <formula1>$Q$20:$Q$35</formula1>
    </dataValidation>
    <dataValidation type="list" allowBlank="1" showInputMessage="1" showErrorMessage="1" sqref="J54" xr:uid="{2DE67706-5DAF-4C0D-A131-230915E06A80}">
      <formula1>$Q$43:$Q$50</formula1>
    </dataValidation>
    <dataValidation type="list" allowBlank="1" showInputMessage="1" showErrorMessage="1" sqref="G25:H25" xr:uid="{CC978375-5608-4013-B357-F56B78434DE5}">
      <formula1>"選択してください,法定耐用年数を記入,想定使用年数を記入"</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675D5-CFBC-457E-9AB5-5BD47578B546}">
  <dimension ref="A1:M83"/>
  <sheetViews>
    <sheetView view="pageBreakPreview" zoomScale="60" zoomScaleNormal="100" workbookViewId="0">
      <selection activeCell="L44" sqref="L44:M44"/>
    </sheetView>
  </sheetViews>
  <sheetFormatPr defaultRowHeight="13"/>
  <cols>
    <col min="1" max="1" width="2.90625" customWidth="1"/>
  </cols>
  <sheetData>
    <row r="1" spans="1:13">
      <c r="A1" s="107"/>
      <c r="B1" s="107"/>
      <c r="C1" s="107"/>
      <c r="D1" s="107"/>
      <c r="E1" s="107"/>
      <c r="F1" s="107"/>
      <c r="G1" s="107"/>
      <c r="H1" s="107"/>
      <c r="I1" s="107"/>
      <c r="J1" s="107"/>
      <c r="K1" s="107"/>
      <c r="L1" s="107"/>
      <c r="M1" s="107"/>
    </row>
    <row r="2" spans="1:13" ht="14">
      <c r="A2" s="107"/>
      <c r="B2" s="415" t="s">
        <v>129</v>
      </c>
      <c r="C2" s="415"/>
      <c r="D2" s="415"/>
      <c r="E2" s="415"/>
      <c r="F2" s="415"/>
      <c r="G2" s="415"/>
      <c r="H2" s="415"/>
      <c r="I2" s="415"/>
      <c r="J2" s="415"/>
      <c r="K2" s="415"/>
      <c r="L2" s="415"/>
      <c r="M2" s="415"/>
    </row>
    <row r="3" spans="1:13">
      <c r="A3" s="107"/>
      <c r="B3" s="108"/>
      <c r="C3" s="108"/>
      <c r="D3" s="108"/>
      <c r="E3" s="108"/>
      <c r="F3" s="108"/>
      <c r="G3" s="108"/>
      <c r="H3" s="108"/>
      <c r="I3" s="108"/>
      <c r="J3" s="108"/>
      <c r="K3" s="108"/>
      <c r="L3" s="108"/>
      <c r="M3" s="108"/>
    </row>
    <row r="4" spans="1:13" ht="21">
      <c r="A4" s="107"/>
      <c r="B4" s="416" t="s">
        <v>186</v>
      </c>
      <c r="C4" s="416"/>
      <c r="D4" s="416"/>
      <c r="E4" s="416"/>
      <c r="F4" s="416"/>
      <c r="G4" s="416"/>
      <c r="H4" s="416"/>
      <c r="I4" s="416"/>
      <c r="J4" s="416"/>
      <c r="K4" s="416"/>
      <c r="L4" s="416"/>
      <c r="M4" s="416"/>
    </row>
    <row r="5" spans="1:13">
      <c r="A5" s="107"/>
      <c r="B5" s="108"/>
      <c r="C5" s="108"/>
      <c r="D5" s="108"/>
      <c r="E5" s="108"/>
      <c r="F5" s="108"/>
      <c r="G5" s="108"/>
      <c r="H5" s="108"/>
      <c r="I5" s="108"/>
      <c r="J5" s="108"/>
      <c r="K5" s="108"/>
      <c r="L5" s="108"/>
      <c r="M5" s="108"/>
    </row>
    <row r="6" spans="1:13">
      <c r="A6" s="107"/>
      <c r="B6" s="417" t="s">
        <v>131</v>
      </c>
      <c r="C6" s="418"/>
      <c r="D6" s="418"/>
      <c r="E6" s="418"/>
      <c r="F6" s="418"/>
      <c r="G6" s="418"/>
      <c r="H6" s="418"/>
      <c r="I6" s="418"/>
      <c r="J6" s="418"/>
      <c r="K6" s="418"/>
      <c r="L6" s="418"/>
      <c r="M6" s="419"/>
    </row>
    <row r="7" spans="1:13">
      <c r="A7" s="107"/>
      <c r="B7" s="420"/>
      <c r="C7" s="421"/>
      <c r="D7" s="421"/>
      <c r="E7" s="421"/>
      <c r="F7" s="421"/>
      <c r="G7" s="421"/>
      <c r="H7" s="421"/>
      <c r="I7" s="421"/>
      <c r="J7" s="421"/>
      <c r="K7" s="421"/>
      <c r="L7" s="421"/>
      <c r="M7" s="422"/>
    </row>
    <row r="8" spans="1:13" ht="13.5" thickBot="1">
      <c r="A8" s="107"/>
      <c r="B8" s="108"/>
      <c r="C8" s="108"/>
      <c r="D8" s="108"/>
      <c r="E8" s="108"/>
      <c r="F8" s="108"/>
      <c r="G8" s="108"/>
      <c r="H8" s="108"/>
      <c r="I8" s="108"/>
      <c r="J8" s="108"/>
      <c r="K8" s="108"/>
      <c r="L8" s="108"/>
      <c r="M8" s="108"/>
    </row>
    <row r="9" spans="1:13" ht="13.5" thickBot="1">
      <c r="A9" s="107"/>
      <c r="B9" s="500" t="s">
        <v>132</v>
      </c>
      <c r="C9" s="501"/>
      <c r="D9" s="425"/>
      <c r="E9" s="426"/>
      <c r="F9" s="426"/>
      <c r="G9" s="426"/>
      <c r="H9" s="426"/>
      <c r="I9" s="426"/>
      <c r="J9" s="426"/>
      <c r="K9" s="426"/>
      <c r="L9" s="426"/>
      <c r="M9" s="427"/>
    </row>
    <row r="10" spans="1:13">
      <c r="A10" s="107"/>
      <c r="B10" s="108"/>
      <c r="C10" s="108"/>
      <c r="D10" s="108"/>
      <c r="E10" s="108"/>
      <c r="F10" s="108"/>
      <c r="G10" s="108"/>
      <c r="H10" s="108"/>
      <c r="I10" s="108"/>
      <c r="J10" s="108"/>
      <c r="K10" s="108"/>
      <c r="L10" s="108"/>
      <c r="M10" s="108"/>
    </row>
    <row r="11" spans="1:13">
      <c r="A11" s="107"/>
      <c r="B11" s="428" t="s">
        <v>133</v>
      </c>
      <c r="C11" s="428"/>
      <c r="D11" s="428"/>
      <c r="E11" s="428"/>
      <c r="F11" s="428"/>
      <c r="G11" s="428"/>
      <c r="H11" s="428"/>
      <c r="I11" s="428"/>
      <c r="J11" s="428"/>
      <c r="K11" s="428"/>
      <c r="L11" s="428"/>
      <c r="M11" s="428"/>
    </row>
    <row r="12" spans="1:13" ht="13.5" thickBot="1">
      <c r="A12" s="107"/>
      <c r="B12" s="108"/>
      <c r="C12" s="108"/>
      <c r="D12" s="108"/>
      <c r="E12" s="108"/>
      <c r="F12" s="108"/>
      <c r="G12" s="108"/>
      <c r="H12" s="108"/>
      <c r="I12" s="108"/>
      <c r="J12" s="108"/>
      <c r="K12" s="108"/>
      <c r="L12" s="108"/>
      <c r="M12" s="108"/>
    </row>
    <row r="13" spans="1:13">
      <c r="A13" s="107"/>
      <c r="B13" s="493" t="s">
        <v>134</v>
      </c>
      <c r="C13" s="494"/>
      <c r="D13" s="110" t="s">
        <v>135</v>
      </c>
      <c r="E13" s="429"/>
      <c r="F13" s="429"/>
      <c r="G13" s="111"/>
      <c r="H13" s="111"/>
      <c r="I13" s="111"/>
      <c r="J13" s="111"/>
      <c r="K13" s="111"/>
      <c r="L13" s="111"/>
      <c r="M13" s="112"/>
    </row>
    <row r="14" spans="1:13" ht="13.5" thickBot="1">
      <c r="A14" s="107"/>
      <c r="B14" s="487"/>
      <c r="C14" s="495"/>
      <c r="D14" s="430"/>
      <c r="E14" s="431"/>
      <c r="F14" s="431"/>
      <c r="G14" s="431"/>
      <c r="H14" s="431"/>
      <c r="I14" s="431"/>
      <c r="J14" s="431"/>
      <c r="K14" s="431"/>
      <c r="L14" s="431"/>
      <c r="M14" s="432"/>
    </row>
    <row r="15" spans="1:13" ht="13.5" thickBot="1">
      <c r="A15" s="107"/>
      <c r="B15" s="149"/>
      <c r="C15" s="114"/>
      <c r="D15" s="150"/>
      <c r="E15" s="116"/>
      <c r="F15" s="116"/>
      <c r="G15" s="116"/>
      <c r="H15" s="116"/>
      <c r="I15" s="116"/>
      <c r="J15" s="116"/>
      <c r="K15" s="116"/>
      <c r="L15" s="116"/>
      <c r="M15" s="116"/>
    </row>
    <row r="16" spans="1:13" ht="13.5" thickBot="1">
      <c r="A16" s="107"/>
      <c r="B16" s="496" t="s">
        <v>187</v>
      </c>
      <c r="C16" s="497"/>
      <c r="D16" s="498"/>
      <c r="E16" s="499"/>
      <c r="F16" s="116"/>
      <c r="G16" s="464" t="s">
        <v>188</v>
      </c>
      <c r="H16" s="465"/>
      <c r="I16" s="465"/>
      <c r="J16" s="465"/>
      <c r="K16" s="465"/>
      <c r="L16" s="465"/>
      <c r="M16" s="466"/>
    </row>
    <row r="17" spans="1:13" ht="13.5" thickBot="1">
      <c r="A17" s="107"/>
      <c r="B17" s="114"/>
      <c r="C17" s="114"/>
      <c r="D17" s="116"/>
      <c r="E17" s="116"/>
      <c r="F17" s="116"/>
      <c r="G17" s="116"/>
      <c r="H17" s="116"/>
      <c r="I17" s="116"/>
      <c r="J17" s="116"/>
      <c r="K17" s="116"/>
      <c r="L17" s="116"/>
      <c r="M17" s="116"/>
    </row>
    <row r="18" spans="1:13">
      <c r="A18" s="107"/>
      <c r="B18" s="493" t="s">
        <v>189</v>
      </c>
      <c r="C18" s="494"/>
      <c r="D18" s="502"/>
      <c r="E18" s="503"/>
      <c r="F18" s="503"/>
      <c r="G18" s="503"/>
      <c r="H18" s="504"/>
      <c r="I18" s="108"/>
      <c r="J18" s="409" t="s">
        <v>190</v>
      </c>
      <c r="K18" s="410"/>
      <c r="L18" s="410"/>
      <c r="M18" s="411"/>
    </row>
    <row r="19" spans="1:13" ht="13.5" thickBot="1">
      <c r="A19" s="107"/>
      <c r="B19" s="487"/>
      <c r="C19" s="495"/>
      <c r="D19" s="505"/>
      <c r="E19" s="506"/>
      <c r="F19" s="506"/>
      <c r="G19" s="506"/>
      <c r="H19" s="507"/>
      <c r="I19" s="108"/>
      <c r="J19" s="508"/>
      <c r="K19" s="509"/>
      <c r="L19" s="509"/>
      <c r="M19" s="510"/>
    </row>
    <row r="20" spans="1:13" ht="13.5" thickBot="1">
      <c r="A20" s="107"/>
      <c r="B20" s="108"/>
      <c r="C20" s="108"/>
      <c r="D20" s="108"/>
      <c r="E20" s="108"/>
      <c r="F20" s="108"/>
      <c r="G20" s="108"/>
      <c r="H20" s="108"/>
      <c r="I20" s="108"/>
      <c r="J20" s="508"/>
      <c r="K20" s="509"/>
      <c r="L20" s="509"/>
      <c r="M20" s="510"/>
    </row>
    <row r="21" spans="1:13">
      <c r="A21" s="107"/>
      <c r="B21" s="493" t="s">
        <v>191</v>
      </c>
      <c r="C21" s="494"/>
      <c r="D21" s="502"/>
      <c r="E21" s="503"/>
      <c r="F21" s="503"/>
      <c r="G21" s="503"/>
      <c r="H21" s="504"/>
      <c r="I21" s="108"/>
      <c r="J21" s="508"/>
      <c r="K21" s="509"/>
      <c r="L21" s="509"/>
      <c r="M21" s="510"/>
    </row>
    <row r="22" spans="1:13" ht="13.5" thickBot="1">
      <c r="A22" s="107"/>
      <c r="B22" s="487"/>
      <c r="C22" s="495"/>
      <c r="D22" s="505"/>
      <c r="E22" s="506"/>
      <c r="F22" s="506"/>
      <c r="G22" s="506"/>
      <c r="H22" s="507"/>
      <c r="I22" s="108"/>
      <c r="J22" s="508"/>
      <c r="K22" s="509"/>
      <c r="L22" s="509"/>
      <c r="M22" s="510"/>
    </row>
    <row r="23" spans="1:13" ht="13.5" thickBot="1">
      <c r="A23" s="107"/>
      <c r="B23" s="108"/>
      <c r="C23" s="108"/>
      <c r="D23" s="108"/>
      <c r="E23" s="108"/>
      <c r="F23" s="108"/>
      <c r="G23" s="108"/>
      <c r="H23" s="108"/>
      <c r="I23" s="108"/>
      <c r="J23" s="508"/>
      <c r="K23" s="509"/>
      <c r="L23" s="509"/>
      <c r="M23" s="510"/>
    </row>
    <row r="24" spans="1:13">
      <c r="A24" s="107"/>
      <c r="B24" s="511" t="s">
        <v>192</v>
      </c>
      <c r="C24" s="511"/>
      <c r="D24" s="513">
        <f>'別紙１ 年間実績等'!$L30</f>
        <v>0</v>
      </c>
      <c r="E24" s="515" t="s">
        <v>142</v>
      </c>
      <c r="F24" s="516" t="s">
        <v>193</v>
      </c>
      <c r="G24" s="518" t="s">
        <v>194</v>
      </c>
      <c r="H24" s="516" t="s">
        <v>195</v>
      </c>
      <c r="I24" s="108"/>
      <c r="J24" s="412"/>
      <c r="K24" s="413"/>
      <c r="L24" s="413"/>
      <c r="M24" s="414"/>
    </row>
    <row r="25" spans="1:13" ht="13.5" thickBot="1">
      <c r="A25" s="107"/>
      <c r="B25" s="512"/>
      <c r="C25" s="512"/>
      <c r="D25" s="514"/>
      <c r="E25" s="512"/>
      <c r="F25" s="517"/>
      <c r="G25" s="519"/>
      <c r="H25" s="532"/>
      <c r="I25" s="108"/>
      <c r="J25" s="118"/>
      <c r="K25" s="118"/>
      <c r="L25" s="118"/>
      <c r="M25" s="118"/>
    </row>
    <row r="26" spans="1:13">
      <c r="A26" s="107"/>
      <c r="B26" s="122"/>
      <c r="C26" s="122"/>
      <c r="D26" s="122"/>
      <c r="E26" s="107"/>
      <c r="F26" s="122"/>
      <c r="G26" s="122"/>
      <c r="H26" s="122"/>
      <c r="I26" s="108"/>
      <c r="J26" s="108"/>
      <c r="K26" s="108"/>
      <c r="L26" s="108"/>
      <c r="M26" s="108"/>
    </row>
    <row r="27" spans="1:13">
      <c r="A27" s="107"/>
      <c r="B27" s="439" t="s">
        <v>196</v>
      </c>
      <c r="C27" s="439"/>
      <c r="D27" s="439"/>
      <c r="E27" s="439"/>
      <c r="F27" s="439"/>
      <c r="G27" s="439"/>
      <c r="H27" s="439"/>
      <c r="I27" s="439"/>
      <c r="J27" s="439"/>
      <c r="K27" s="439"/>
      <c r="L27" s="439"/>
      <c r="M27" s="439"/>
    </row>
    <row r="28" spans="1:13">
      <c r="A28" s="107"/>
      <c r="B28" s="439"/>
      <c r="C28" s="439"/>
      <c r="D28" s="439"/>
      <c r="E28" s="439"/>
      <c r="F28" s="439"/>
      <c r="G28" s="439"/>
      <c r="H28" s="439"/>
      <c r="I28" s="439"/>
      <c r="J28" s="439"/>
      <c r="K28" s="439"/>
      <c r="L28" s="439"/>
      <c r="M28" s="439"/>
    </row>
    <row r="29" spans="1:13" ht="13.5" thickBot="1">
      <c r="A29" s="107"/>
      <c r="B29" s="123"/>
      <c r="C29" s="123"/>
      <c r="D29" s="123"/>
      <c r="E29" s="123"/>
      <c r="F29" s="124"/>
      <c r="G29" s="123"/>
      <c r="H29" s="123"/>
      <c r="I29" s="123"/>
      <c r="J29" s="123"/>
      <c r="K29" s="123"/>
      <c r="L29" s="123"/>
      <c r="M29" s="123"/>
    </row>
    <row r="30" spans="1:13" ht="13.5" thickBot="1">
      <c r="A30" s="107"/>
      <c r="B30" s="531" t="s">
        <v>145</v>
      </c>
      <c r="C30" s="533"/>
      <c r="D30" s="440"/>
      <c r="E30" s="441"/>
      <c r="F30" s="125" t="s">
        <v>146</v>
      </c>
      <c r="G30" s="440"/>
      <c r="H30" s="441"/>
      <c r="I30" s="123"/>
      <c r="J30" s="123"/>
      <c r="K30" s="123"/>
      <c r="L30" s="123"/>
      <c r="M30" s="123"/>
    </row>
    <row r="31" spans="1:13">
      <c r="A31" s="107"/>
      <c r="B31" s="122"/>
      <c r="C31" s="122"/>
      <c r="D31" s="122"/>
      <c r="E31" s="122"/>
      <c r="F31" s="122"/>
      <c r="G31" s="123"/>
      <c r="H31" s="123"/>
      <c r="I31" s="123"/>
      <c r="J31" s="123"/>
      <c r="K31" s="123"/>
      <c r="L31" s="123"/>
      <c r="M31" s="123"/>
    </row>
    <row r="32" spans="1:13">
      <c r="A32" s="107"/>
      <c r="B32" s="439" t="s">
        <v>197</v>
      </c>
      <c r="C32" s="439"/>
      <c r="D32" s="439"/>
      <c r="E32" s="439"/>
      <c r="F32" s="439"/>
      <c r="G32" s="439"/>
      <c r="H32" s="439"/>
      <c r="I32" s="439"/>
      <c r="J32" s="439"/>
      <c r="K32" s="439"/>
      <c r="L32" s="439"/>
      <c r="M32" s="439"/>
    </row>
    <row r="33" spans="1:13">
      <c r="A33" s="107"/>
      <c r="B33" s="108"/>
      <c r="C33" s="108"/>
      <c r="D33" s="108"/>
      <c r="E33" s="108"/>
      <c r="F33" s="108"/>
      <c r="G33" s="108"/>
      <c r="H33" s="108"/>
      <c r="I33" s="108"/>
      <c r="J33" s="108"/>
      <c r="K33" s="108"/>
      <c r="L33" s="108"/>
      <c r="M33" s="108"/>
    </row>
    <row r="34" spans="1:13">
      <c r="A34" s="107"/>
      <c r="B34" s="428" t="s">
        <v>198</v>
      </c>
      <c r="C34" s="428"/>
      <c r="D34" s="428"/>
      <c r="E34" s="428"/>
      <c r="F34" s="428"/>
      <c r="G34" s="428"/>
      <c r="H34" s="428"/>
      <c r="I34" s="428"/>
      <c r="J34" s="428"/>
      <c r="K34" s="428"/>
      <c r="L34" s="428"/>
      <c r="M34" s="428"/>
    </row>
    <row r="35" spans="1:13">
      <c r="A35" s="107"/>
      <c r="B35" s="108"/>
      <c r="C35" s="108"/>
      <c r="D35" s="108"/>
      <c r="E35" s="108"/>
      <c r="F35" s="108"/>
      <c r="G35" s="108"/>
      <c r="H35" s="108"/>
      <c r="I35" s="108"/>
      <c r="J35" s="108"/>
      <c r="K35" s="108"/>
      <c r="L35" s="108"/>
      <c r="M35" s="108"/>
    </row>
    <row r="36" spans="1:13">
      <c r="A36" s="107"/>
      <c r="B36" s="439" t="s">
        <v>199</v>
      </c>
      <c r="C36" s="439"/>
      <c r="D36" s="439"/>
      <c r="E36" s="439" t="s">
        <v>200</v>
      </c>
      <c r="F36" s="439"/>
      <c r="G36" s="439"/>
      <c r="H36" s="108"/>
      <c r="I36" s="108"/>
      <c r="J36" s="108"/>
      <c r="K36" s="108"/>
      <c r="L36" s="108"/>
      <c r="M36" s="108"/>
    </row>
    <row r="37" spans="1:13">
      <c r="A37" s="107"/>
      <c r="B37" s="439"/>
      <c r="C37" s="439"/>
      <c r="D37" s="439"/>
      <c r="E37" s="439"/>
      <c r="F37" s="439"/>
      <c r="G37" s="439"/>
      <c r="H37" s="108"/>
      <c r="I37" s="108"/>
      <c r="J37" s="108"/>
      <c r="K37" s="108"/>
      <c r="L37" s="108"/>
      <c r="M37" s="108"/>
    </row>
    <row r="38" spans="1:13">
      <c r="A38" s="107"/>
      <c r="B38" s="108"/>
      <c r="C38" s="108"/>
      <c r="D38" s="108"/>
      <c r="E38" s="108"/>
      <c r="F38" s="108"/>
      <c r="G38" s="108"/>
      <c r="H38" s="108"/>
      <c r="I38" s="108"/>
      <c r="J38" s="108"/>
      <c r="K38" s="108"/>
      <c r="L38" s="108"/>
      <c r="M38" s="108"/>
    </row>
    <row r="39" spans="1:13">
      <c r="A39" s="107"/>
      <c r="B39" s="520" t="s">
        <v>201</v>
      </c>
      <c r="C39" s="496"/>
      <c r="D39" s="523" t="s">
        <v>202</v>
      </c>
      <c r="E39" s="524"/>
      <c r="F39" s="525"/>
      <c r="G39" s="526" t="s">
        <v>203</v>
      </c>
      <c r="H39" s="527"/>
      <c r="I39" s="526" t="s">
        <v>179</v>
      </c>
      <c r="J39" s="527"/>
      <c r="K39" s="530" t="s">
        <v>204</v>
      </c>
      <c r="L39" s="531"/>
      <c r="M39" s="531"/>
    </row>
    <row r="40" spans="1:13" ht="13.5" thickBot="1">
      <c r="A40" s="107"/>
      <c r="B40" s="521"/>
      <c r="C40" s="522"/>
      <c r="D40" s="151" t="s">
        <v>205</v>
      </c>
      <c r="E40" s="151" t="s">
        <v>206</v>
      </c>
      <c r="F40" s="152" t="s">
        <v>207</v>
      </c>
      <c r="G40" s="528"/>
      <c r="H40" s="529"/>
      <c r="I40" s="528"/>
      <c r="J40" s="529"/>
      <c r="K40" s="530"/>
      <c r="L40" s="531"/>
      <c r="M40" s="531"/>
    </row>
    <row r="41" spans="1:13">
      <c r="A41" s="107"/>
      <c r="B41" s="536" t="s">
        <v>208</v>
      </c>
      <c r="C41" s="537"/>
      <c r="D41" s="183"/>
      <c r="E41" s="153" t="str">
        <f>'別紙１ 年間実績等'!$S$30</f>
        <v/>
      </c>
      <c r="F41" s="136" t="s">
        <v>209</v>
      </c>
      <c r="G41" s="131">
        <v>0.57899999999999996</v>
      </c>
      <c r="H41" s="121" t="s">
        <v>210</v>
      </c>
      <c r="I41" s="154" t="e">
        <f>($D$41-$E$41)*$G$41</f>
        <v>#VALUE!</v>
      </c>
      <c r="J41" s="121" t="s">
        <v>211</v>
      </c>
      <c r="K41" s="155">
        <f>IF(ISERROR($I$41/$D$24),0,$I$41/$D$24)</f>
        <v>0</v>
      </c>
      <c r="L41" s="448" t="str">
        <f>"kgCO2/年/"&amp;IF($F$24="選択してください","XX",IF($F$24=$T$22,$H$24,$F$24))</f>
        <v>kgCO2/年/台</v>
      </c>
      <c r="M41" s="449"/>
    </row>
    <row r="42" spans="1:13" ht="15.5">
      <c r="A42" s="107"/>
      <c r="B42" s="536" t="s">
        <v>55</v>
      </c>
      <c r="C42" s="537"/>
      <c r="D42" s="187">
        <v>0</v>
      </c>
      <c r="E42" s="188">
        <v>0</v>
      </c>
      <c r="F42" s="136" t="s">
        <v>212</v>
      </c>
      <c r="G42" s="157">
        <f>ROUND(44.8*0.0136*44/12,2)</f>
        <v>2.23</v>
      </c>
      <c r="H42" s="121" t="s">
        <v>213</v>
      </c>
      <c r="I42" s="154">
        <f>($D$42-$E$42)*$G$42</f>
        <v>0</v>
      </c>
      <c r="J42" s="121" t="s">
        <v>211</v>
      </c>
      <c r="K42" s="155">
        <f>IF(ISERROR($I$42/$D$24),0,$I$42/$D$24)</f>
        <v>0</v>
      </c>
      <c r="L42" s="448" t="str">
        <f t="shared" ref="L42:L56" si="0">"kgCO2/年/"&amp;IF($F$24="選択してください","XX",IF($F$24=$T$22,$H$24,$F$24))</f>
        <v>kgCO2/年/台</v>
      </c>
      <c r="M42" s="449"/>
    </row>
    <row r="43" spans="1:13">
      <c r="A43" s="107"/>
      <c r="B43" s="536" t="s">
        <v>214</v>
      </c>
      <c r="C43" s="537"/>
      <c r="D43" s="187">
        <v>0</v>
      </c>
      <c r="E43" s="188">
        <v>0</v>
      </c>
      <c r="F43" s="136" t="s">
        <v>215</v>
      </c>
      <c r="G43" s="157">
        <v>2.33</v>
      </c>
      <c r="H43" s="121" t="s">
        <v>216</v>
      </c>
      <c r="I43" s="154">
        <f>($D$43-$E$43)*$G$43</f>
        <v>0</v>
      </c>
      <c r="J43" s="121" t="s">
        <v>211</v>
      </c>
      <c r="K43" s="155">
        <f>IF(ISERROR($I$43/$D$24),0,$I$43/$D$24)</f>
        <v>0</v>
      </c>
      <c r="L43" s="448" t="str">
        <f t="shared" si="0"/>
        <v>kgCO2/年/台</v>
      </c>
      <c r="M43" s="449"/>
    </row>
    <row r="44" spans="1:13">
      <c r="A44" s="107"/>
      <c r="B44" s="534" t="s">
        <v>217</v>
      </c>
      <c r="C44" s="535"/>
      <c r="D44" s="187">
        <v>0</v>
      </c>
      <c r="E44" s="188">
        <v>0</v>
      </c>
      <c r="F44" s="136" t="s">
        <v>218</v>
      </c>
      <c r="G44" s="157">
        <f>ROUND(50.8*0.0161*44/12,2)</f>
        <v>3</v>
      </c>
      <c r="H44" s="121" t="s">
        <v>216</v>
      </c>
      <c r="I44" s="154">
        <f>($D$44-$E$44)*$G$44</f>
        <v>0</v>
      </c>
      <c r="J44" s="121" t="s">
        <v>211</v>
      </c>
      <c r="K44" s="155">
        <f>IF(ISERROR($I$44/$D$24),0,$I$44/$D$24)</f>
        <v>0</v>
      </c>
      <c r="L44" s="448" t="str">
        <f t="shared" si="0"/>
        <v>kgCO2/年/台</v>
      </c>
      <c r="M44" s="449"/>
    </row>
    <row r="45" spans="1:13" ht="15.5">
      <c r="A45" s="107"/>
      <c r="B45" s="534" t="s">
        <v>219</v>
      </c>
      <c r="C45" s="535"/>
      <c r="D45" s="187">
        <v>0</v>
      </c>
      <c r="E45" s="188">
        <v>0</v>
      </c>
      <c r="F45" s="136" t="s">
        <v>220</v>
      </c>
      <c r="G45" s="157">
        <f>G44*1000/458</f>
        <v>6.5502183406113534</v>
      </c>
      <c r="H45" s="121" t="s">
        <v>221</v>
      </c>
      <c r="I45" s="154">
        <f>($D$45-$E$45)*$G$45</f>
        <v>0</v>
      </c>
      <c r="J45" s="121" t="s">
        <v>211</v>
      </c>
      <c r="K45" s="155">
        <f>IF(ISERROR($I$45/$D$24),0,$I$45/$D$24)</f>
        <v>0</v>
      </c>
      <c r="L45" s="448" t="str">
        <f t="shared" si="0"/>
        <v>kgCO2/年/台</v>
      </c>
      <c r="M45" s="449"/>
    </row>
    <row r="46" spans="1:13">
      <c r="A46" s="107"/>
      <c r="B46" s="536" t="s">
        <v>222</v>
      </c>
      <c r="C46" s="537"/>
      <c r="D46" s="187">
        <v>0</v>
      </c>
      <c r="E46" s="188">
        <v>0</v>
      </c>
      <c r="F46" s="136" t="s">
        <v>218</v>
      </c>
      <c r="G46" s="157">
        <v>2.7</v>
      </c>
      <c r="H46" s="121" t="s">
        <v>216</v>
      </c>
      <c r="I46" s="154">
        <f>($D$46-$E$46)*$G$46</f>
        <v>0</v>
      </c>
      <c r="J46" s="121" t="s">
        <v>211</v>
      </c>
      <c r="K46" s="155">
        <f>IF(ISERROR($I$46/$D$24),0,$I$46/$D$24)</f>
        <v>0</v>
      </c>
      <c r="L46" s="448" t="str">
        <f t="shared" si="0"/>
        <v>kgCO2/年/台</v>
      </c>
      <c r="M46" s="449"/>
    </row>
    <row r="47" spans="1:13">
      <c r="A47" s="107"/>
      <c r="B47" s="536" t="s">
        <v>75</v>
      </c>
      <c r="C47" s="537"/>
      <c r="D47" s="187">
        <v>0</v>
      </c>
      <c r="E47" s="188">
        <v>0</v>
      </c>
      <c r="F47" s="136" t="s">
        <v>223</v>
      </c>
      <c r="G47" s="157">
        <f>ROUND(36.7*0.0185*44/12,2)</f>
        <v>2.4900000000000002</v>
      </c>
      <c r="H47" s="121" t="s">
        <v>224</v>
      </c>
      <c r="I47" s="154">
        <f>($D$47-$E$47)*$G$47</f>
        <v>0</v>
      </c>
      <c r="J47" s="121" t="s">
        <v>211</v>
      </c>
      <c r="K47" s="155">
        <f>IF(ISERROR($I$47/$D$24),0,$I$47/$D$24)</f>
        <v>0</v>
      </c>
      <c r="L47" s="448" t="str">
        <f t="shared" si="0"/>
        <v>kgCO2/年/台</v>
      </c>
      <c r="M47" s="449"/>
    </row>
    <row r="48" spans="1:13">
      <c r="A48" s="107"/>
      <c r="B48" s="536" t="s">
        <v>164</v>
      </c>
      <c r="C48" s="537"/>
      <c r="D48" s="187">
        <v>0</v>
      </c>
      <c r="E48" s="188">
        <v>0</v>
      </c>
      <c r="F48" s="136" t="s">
        <v>223</v>
      </c>
      <c r="G48" s="158">
        <f>ROUND(39.1*0.0189*44/12,2)</f>
        <v>2.71</v>
      </c>
      <c r="H48" s="121" t="s">
        <v>224</v>
      </c>
      <c r="I48" s="154">
        <f>($D$48-$E$48)*$G$48</f>
        <v>0</v>
      </c>
      <c r="J48" s="121" t="s">
        <v>211</v>
      </c>
      <c r="K48" s="155">
        <f>IF(ISERROR($I$48/$D$24),0,$I$48/$D$24)</f>
        <v>0</v>
      </c>
      <c r="L48" s="448" t="str">
        <f t="shared" si="0"/>
        <v>kgCO2/年/台</v>
      </c>
      <c r="M48" s="449"/>
    </row>
    <row r="49" spans="1:13">
      <c r="A49" s="107"/>
      <c r="B49" s="536" t="s">
        <v>225</v>
      </c>
      <c r="C49" s="537"/>
      <c r="D49" s="187">
        <v>0</v>
      </c>
      <c r="E49" s="188">
        <v>0</v>
      </c>
      <c r="F49" s="136" t="s">
        <v>223</v>
      </c>
      <c r="G49" s="158">
        <f>ROUND(41.9*0.0195*44/12,2)</f>
        <v>3</v>
      </c>
      <c r="H49" s="121" t="s">
        <v>224</v>
      </c>
      <c r="I49" s="154">
        <f>($D$49-$E$49)*$G$49</f>
        <v>0</v>
      </c>
      <c r="J49" s="121" t="s">
        <v>211</v>
      </c>
      <c r="K49" s="155">
        <f>IF(ISERROR($I$49/$D$24),0,$I$49/$D$24)</f>
        <v>0</v>
      </c>
      <c r="L49" s="448" t="str">
        <f t="shared" si="0"/>
        <v>kgCO2/年/台</v>
      </c>
      <c r="M49" s="449"/>
    </row>
    <row r="50" spans="1:13">
      <c r="A50" s="107"/>
      <c r="B50" s="536" t="s">
        <v>226</v>
      </c>
      <c r="C50" s="537"/>
      <c r="D50" s="187">
        <v>0</v>
      </c>
      <c r="E50" s="188">
        <v>0</v>
      </c>
      <c r="F50" s="136" t="s">
        <v>223</v>
      </c>
      <c r="G50" s="157">
        <f>ROUND(34.6*0.0183*44/12,2)</f>
        <v>2.3199999999999998</v>
      </c>
      <c r="H50" s="121" t="s">
        <v>224</v>
      </c>
      <c r="I50" s="154">
        <f>($D$50-$E$50)*$G$50</f>
        <v>0</v>
      </c>
      <c r="J50" s="121" t="s">
        <v>211</v>
      </c>
      <c r="K50" s="155">
        <f>IF(ISERROR($I$50/$D$24),0,$I$50/$D$24)</f>
        <v>0</v>
      </c>
      <c r="L50" s="448" t="str">
        <f t="shared" si="0"/>
        <v>kgCO2/年/台</v>
      </c>
      <c r="M50" s="449"/>
    </row>
    <row r="51" spans="1:13">
      <c r="A51" s="107"/>
      <c r="B51" s="536" t="s">
        <v>162</v>
      </c>
      <c r="C51" s="537"/>
      <c r="D51" s="187">
        <v>0</v>
      </c>
      <c r="E51" s="188">
        <v>0</v>
      </c>
      <c r="F51" s="136" t="s">
        <v>223</v>
      </c>
      <c r="G51" s="157">
        <f>ROUND(37.7*0.0187*44/12,2)</f>
        <v>2.58</v>
      </c>
      <c r="H51" s="121" t="s">
        <v>224</v>
      </c>
      <c r="I51" s="154">
        <f>($D$51-$E$51)*$G$51</f>
        <v>0</v>
      </c>
      <c r="J51" s="121" t="s">
        <v>211</v>
      </c>
      <c r="K51" s="155">
        <f>IF(ISERROR($I$51/$D$24),0,$I$51/$D$24)</f>
        <v>0</v>
      </c>
      <c r="L51" s="448" t="str">
        <f t="shared" si="0"/>
        <v>kgCO2/年/台</v>
      </c>
      <c r="M51" s="449"/>
    </row>
    <row r="52" spans="1:13" ht="13.5" thickBot="1">
      <c r="A52" s="107"/>
      <c r="B52" s="536" t="s">
        <v>227</v>
      </c>
      <c r="C52" s="537"/>
      <c r="D52" s="187">
        <v>0</v>
      </c>
      <c r="E52" s="188">
        <v>0</v>
      </c>
      <c r="F52" s="136" t="s">
        <v>223</v>
      </c>
      <c r="G52" s="159">
        <v>2.46</v>
      </c>
      <c r="H52" s="121" t="s">
        <v>224</v>
      </c>
      <c r="I52" s="154">
        <f>($D$52-$E$52)*$G$52</f>
        <v>0</v>
      </c>
      <c r="J52" s="121" t="s">
        <v>211</v>
      </c>
      <c r="K52" s="155">
        <f>IF(ISERROR($I$52/$D$24),0,$I$52/$D$24)</f>
        <v>0</v>
      </c>
      <c r="L52" s="448" t="str">
        <f t="shared" si="0"/>
        <v>kgCO2/年/台</v>
      </c>
      <c r="M52" s="449"/>
    </row>
    <row r="53" spans="1:13" ht="13.5" thickBot="1">
      <c r="A53" s="107"/>
      <c r="B53" s="559" t="s">
        <v>228</v>
      </c>
      <c r="C53" s="512"/>
      <c r="D53" s="187">
        <v>0</v>
      </c>
      <c r="E53" s="188">
        <v>0</v>
      </c>
      <c r="F53" s="160" t="s">
        <v>229</v>
      </c>
      <c r="G53" s="161">
        <v>0</v>
      </c>
      <c r="H53" s="162" t="s">
        <v>230</v>
      </c>
      <c r="I53" s="154">
        <f>($D$53-$E$53)*$G$53</f>
        <v>0</v>
      </c>
      <c r="J53" s="121" t="s">
        <v>211</v>
      </c>
      <c r="K53" s="155">
        <f>IF(ISERROR($I$53/$D$24),0,$I$53/$D$24)</f>
        <v>0</v>
      </c>
      <c r="L53" s="448" t="str">
        <f t="shared" si="0"/>
        <v>kgCO2/年/台</v>
      </c>
      <c r="M53" s="449"/>
    </row>
    <row r="54" spans="1:13" ht="13.5" thickBot="1">
      <c r="A54" s="107"/>
      <c r="B54" s="560" t="s">
        <v>231</v>
      </c>
      <c r="C54" s="561"/>
      <c r="D54" s="156">
        <v>0</v>
      </c>
      <c r="E54" s="156">
        <v>0</v>
      </c>
      <c r="F54" s="163" t="s">
        <v>232</v>
      </c>
      <c r="G54" s="164">
        <v>0</v>
      </c>
      <c r="H54" s="165" t="s">
        <v>233</v>
      </c>
      <c r="I54" s="166">
        <f>($D$54-$E$54)*$G$54</f>
        <v>0</v>
      </c>
      <c r="J54" s="121" t="s">
        <v>211</v>
      </c>
      <c r="K54" s="155">
        <f>IF(ISERROR($I$54/$D$24),0,$I$54/$D$24)</f>
        <v>0</v>
      </c>
      <c r="L54" s="448" t="str">
        <f t="shared" si="0"/>
        <v>kgCO2/年/台</v>
      </c>
      <c r="M54" s="449"/>
    </row>
    <row r="55" spans="1:13" ht="13.5" thickBot="1">
      <c r="A55" s="107"/>
      <c r="B55" s="562" t="s">
        <v>234</v>
      </c>
      <c r="C55" s="563"/>
      <c r="D55" s="167">
        <v>0</v>
      </c>
      <c r="E55" s="167">
        <v>0</v>
      </c>
      <c r="F55" s="168" t="s">
        <v>235</v>
      </c>
      <c r="G55" s="169">
        <v>0</v>
      </c>
      <c r="H55" s="165" t="s">
        <v>236</v>
      </c>
      <c r="I55" s="166">
        <f>($D$55-$E$55)*$G$55</f>
        <v>0</v>
      </c>
      <c r="J55" s="121" t="s">
        <v>211</v>
      </c>
      <c r="K55" s="155">
        <f>IF(ISERROR($I$55/$D$24),0,$I$55/$D$24)</f>
        <v>0</v>
      </c>
      <c r="L55" s="448" t="str">
        <f t="shared" si="0"/>
        <v>kgCO2/年/台</v>
      </c>
      <c r="M55" s="449"/>
    </row>
    <row r="56" spans="1:13">
      <c r="A56" s="107"/>
      <c r="B56" s="538" t="str">
        <f>"削減原単位[kgCO2/年/"&amp;IF($F$24&lt;&gt;"選択してください",$F$24,$H$24)&amp;"]"</f>
        <v>削減原単位[kgCO2/年/台]</v>
      </c>
      <c r="C56" s="538"/>
      <c r="D56" s="538"/>
      <c r="E56" s="538"/>
      <c r="F56" s="538"/>
      <c r="G56" s="539"/>
      <c r="H56" s="538"/>
      <c r="I56" s="539"/>
      <c r="J56" s="539"/>
      <c r="K56" s="170">
        <f>SUM($K$41:$K$55)</f>
        <v>0</v>
      </c>
      <c r="L56" s="448" t="str">
        <f t="shared" si="0"/>
        <v>kgCO2/年/台</v>
      </c>
      <c r="M56" s="449"/>
    </row>
    <row r="57" spans="1:13">
      <c r="A57" s="107"/>
      <c r="B57" s="132"/>
      <c r="C57" s="132"/>
      <c r="D57" s="114"/>
      <c r="E57" s="114"/>
      <c r="F57" s="114"/>
      <c r="G57" s="114"/>
      <c r="H57" s="132"/>
      <c r="I57" s="132"/>
      <c r="J57" s="114"/>
      <c r="K57" s="114"/>
      <c r="L57" s="114"/>
      <c r="M57" s="114"/>
    </row>
    <row r="58" spans="1:13" hidden="1">
      <c r="A58" s="107"/>
      <c r="B58" s="464" t="s">
        <v>237</v>
      </c>
      <c r="C58" s="465"/>
      <c r="D58" s="465"/>
      <c r="E58" s="465"/>
      <c r="F58" s="465"/>
      <c r="G58" s="465"/>
      <c r="H58" s="465"/>
      <c r="I58" s="465"/>
      <c r="J58" s="465"/>
      <c r="K58" s="465"/>
      <c r="L58" s="465"/>
      <c r="M58" s="466"/>
    </row>
    <row r="59" spans="1:13" hidden="1">
      <c r="A59" s="107"/>
      <c r="B59" s="132"/>
      <c r="C59" s="132"/>
      <c r="D59" s="114"/>
      <c r="E59" s="114"/>
      <c r="F59" s="114"/>
      <c r="G59" s="114"/>
      <c r="H59" s="132"/>
      <c r="I59" s="132"/>
      <c r="J59" s="114"/>
      <c r="K59" s="114"/>
      <c r="L59" s="114"/>
      <c r="M59" s="114"/>
    </row>
    <row r="60" spans="1:13" hidden="1">
      <c r="A60" s="107"/>
      <c r="B60" s="116" t="s">
        <v>238</v>
      </c>
      <c r="C60" s="132"/>
      <c r="D60" s="132"/>
      <c r="E60" s="132"/>
      <c r="F60" s="132"/>
      <c r="G60" s="132"/>
      <c r="H60" s="132"/>
      <c r="I60" s="132"/>
      <c r="J60" s="132"/>
      <c r="K60" s="133"/>
      <c r="L60" s="134"/>
      <c r="M60" s="134"/>
    </row>
    <row r="61" spans="1:13" ht="13.5" hidden="1" thickBot="1">
      <c r="A61" s="107"/>
      <c r="B61" s="108"/>
      <c r="C61" s="108"/>
      <c r="D61" s="108"/>
      <c r="E61" s="108"/>
      <c r="F61" s="108"/>
      <c r="G61" s="108"/>
      <c r="H61" s="108"/>
      <c r="I61" s="108"/>
      <c r="J61" s="108"/>
      <c r="K61" s="108"/>
      <c r="L61" s="108"/>
      <c r="M61" s="108"/>
    </row>
    <row r="62" spans="1:13" ht="13.5" hidden="1" thickBot="1">
      <c r="A62" s="107"/>
      <c r="B62" s="540" t="s">
        <v>239</v>
      </c>
      <c r="C62" s="541"/>
      <c r="D62" s="542"/>
      <c r="E62" s="543"/>
      <c r="F62" s="543"/>
      <c r="G62" s="543"/>
      <c r="H62" s="543"/>
      <c r="I62" s="544"/>
      <c r="J62" s="116"/>
      <c r="K62" s="545" t="s">
        <v>240</v>
      </c>
      <c r="L62" s="546"/>
      <c r="M62" s="547"/>
    </row>
    <row r="63" spans="1:13" ht="13.5" hidden="1" thickBot="1">
      <c r="A63" s="107"/>
      <c r="B63" s="116"/>
      <c r="C63" s="132"/>
      <c r="D63" s="132"/>
      <c r="E63" s="132"/>
      <c r="F63" s="132"/>
      <c r="G63" s="132"/>
      <c r="H63" s="132"/>
      <c r="I63" s="132"/>
      <c r="J63" s="116"/>
      <c r="K63" s="548"/>
      <c r="L63" s="549"/>
      <c r="M63" s="550"/>
    </row>
    <row r="64" spans="1:13" ht="13.5" hidden="1" thickBot="1">
      <c r="A64" s="107"/>
      <c r="B64" s="554" t="s">
        <v>241</v>
      </c>
      <c r="C64" s="555"/>
      <c r="D64" s="556"/>
      <c r="E64" s="557"/>
      <c r="F64" s="557"/>
      <c r="G64" s="557"/>
      <c r="H64" s="557"/>
      <c r="I64" s="558"/>
      <c r="J64" s="116"/>
      <c r="K64" s="551"/>
      <c r="L64" s="552"/>
      <c r="M64" s="553"/>
    </row>
    <row r="65" spans="1:13" hidden="1">
      <c r="A65" s="107"/>
      <c r="B65" s="116"/>
      <c r="C65" s="132"/>
      <c r="D65" s="132"/>
      <c r="E65" s="132"/>
      <c r="F65" s="132"/>
      <c r="G65" s="132"/>
      <c r="H65" s="132"/>
      <c r="I65" s="132"/>
      <c r="J65" s="132"/>
      <c r="K65" s="132"/>
      <c r="L65" s="132"/>
      <c r="M65" s="132"/>
    </row>
    <row r="66" spans="1:13" hidden="1">
      <c r="A66" s="107"/>
      <c r="B66" s="570" t="s">
        <v>242</v>
      </c>
      <c r="C66" s="571"/>
      <c r="D66" s="571"/>
      <c r="E66" s="571"/>
      <c r="F66" s="571"/>
      <c r="G66" s="571"/>
      <c r="H66" s="571"/>
      <c r="I66" s="571"/>
      <c r="J66" s="571"/>
      <c r="K66" s="571"/>
      <c r="L66" s="571"/>
      <c r="M66" s="572"/>
    </row>
    <row r="67" spans="1:13">
      <c r="A67" s="107"/>
      <c r="B67" s="116"/>
      <c r="C67" s="132"/>
      <c r="D67" s="132"/>
      <c r="E67" s="132"/>
      <c r="F67" s="132"/>
      <c r="G67" s="132"/>
      <c r="H67" s="132"/>
      <c r="I67" s="132"/>
      <c r="J67" s="132"/>
      <c r="K67" s="133"/>
      <c r="L67" s="134"/>
      <c r="M67" s="134"/>
    </row>
    <row r="68" spans="1:13" ht="13.5" hidden="1" thickBot="1">
      <c r="A68" s="107"/>
      <c r="B68" s="564" t="s">
        <v>243</v>
      </c>
      <c r="C68" s="519" t="s">
        <v>244</v>
      </c>
      <c r="D68" s="573"/>
      <c r="E68" s="567"/>
      <c r="F68" s="568"/>
      <c r="G68" s="568"/>
      <c r="H68" s="568"/>
      <c r="I68" s="569"/>
      <c r="J68" s="116"/>
      <c r="K68" s="409" t="s">
        <v>245</v>
      </c>
      <c r="L68" s="410"/>
      <c r="M68" s="411"/>
    </row>
    <row r="69" spans="1:13" ht="13.5" hidden="1" thickBot="1">
      <c r="A69" s="107"/>
      <c r="B69" s="565"/>
      <c r="C69" s="116"/>
      <c r="D69" s="132"/>
      <c r="E69" s="132"/>
      <c r="F69" s="132"/>
      <c r="G69" s="132"/>
      <c r="H69" s="132"/>
      <c r="I69" s="132"/>
      <c r="J69" s="116"/>
      <c r="K69" s="508"/>
      <c r="L69" s="509"/>
      <c r="M69" s="510"/>
    </row>
    <row r="70" spans="1:13" ht="13.5" hidden="1" thickBot="1">
      <c r="A70" s="107"/>
      <c r="B70" s="565"/>
      <c r="C70" s="566" t="s">
        <v>246</v>
      </c>
      <c r="D70" s="541"/>
      <c r="E70" s="567"/>
      <c r="F70" s="568"/>
      <c r="G70" s="568"/>
      <c r="H70" s="568"/>
      <c r="I70" s="569"/>
      <c r="J70" s="116"/>
      <c r="K70" s="508"/>
      <c r="L70" s="509"/>
      <c r="M70" s="510"/>
    </row>
    <row r="71" spans="1:13" ht="13.5" hidden="1" thickBot="1">
      <c r="A71" s="107"/>
      <c r="B71" s="565"/>
      <c r="C71" s="116"/>
      <c r="D71" s="132"/>
      <c r="E71" s="132"/>
      <c r="F71" s="132"/>
      <c r="G71" s="132"/>
      <c r="H71" s="132"/>
      <c r="I71" s="132"/>
      <c r="J71" s="116"/>
      <c r="K71" s="508"/>
      <c r="L71" s="509"/>
      <c r="M71" s="510"/>
    </row>
    <row r="72" spans="1:13" ht="13.5" hidden="1" thickBot="1">
      <c r="A72" s="107"/>
      <c r="B72" s="565"/>
      <c r="C72" s="519" t="s">
        <v>247</v>
      </c>
      <c r="D72" s="555"/>
      <c r="E72" s="556"/>
      <c r="F72" s="557"/>
      <c r="G72" s="557"/>
      <c r="H72" s="557"/>
      <c r="I72" s="558"/>
      <c r="J72" s="116"/>
      <c r="K72" s="412"/>
      <c r="L72" s="413"/>
      <c r="M72" s="414"/>
    </row>
    <row r="73" spans="1:13" ht="13.5" hidden="1" thickBot="1">
      <c r="A73" s="107"/>
      <c r="B73" s="116"/>
      <c r="C73" s="132"/>
      <c r="D73" s="132"/>
      <c r="E73" s="132"/>
      <c r="F73" s="132"/>
      <c r="G73" s="132"/>
      <c r="H73" s="132"/>
      <c r="I73" s="132"/>
      <c r="J73" s="132"/>
      <c r="K73" s="133"/>
      <c r="L73" s="134"/>
      <c r="M73" s="134"/>
    </row>
    <row r="74" spans="1:13" ht="13.5" hidden="1" thickBot="1">
      <c r="A74" s="107"/>
      <c r="B74" s="564" t="s">
        <v>248</v>
      </c>
      <c r="C74" s="566" t="s">
        <v>246</v>
      </c>
      <c r="D74" s="541"/>
      <c r="E74" s="567"/>
      <c r="F74" s="568"/>
      <c r="G74" s="568"/>
      <c r="H74" s="568"/>
      <c r="I74" s="569"/>
      <c r="J74" s="116"/>
      <c r="K74" s="545" t="s">
        <v>249</v>
      </c>
      <c r="L74" s="546"/>
      <c r="M74" s="547"/>
    </row>
    <row r="75" spans="1:13" ht="13.5" hidden="1" thickBot="1">
      <c r="A75" s="107"/>
      <c r="B75" s="565"/>
      <c r="C75" s="116"/>
      <c r="D75" s="132"/>
      <c r="E75" s="132"/>
      <c r="F75" s="132"/>
      <c r="G75" s="132"/>
      <c r="H75" s="132"/>
      <c r="I75" s="132"/>
      <c r="J75" s="116"/>
      <c r="K75" s="548"/>
      <c r="L75" s="549"/>
      <c r="M75" s="550"/>
    </row>
    <row r="76" spans="1:13" ht="13.5" hidden="1" thickBot="1">
      <c r="A76" s="107"/>
      <c r="B76" s="565"/>
      <c r="C76" s="519" t="s">
        <v>247</v>
      </c>
      <c r="D76" s="555"/>
      <c r="E76" s="556"/>
      <c r="F76" s="557"/>
      <c r="G76" s="557"/>
      <c r="H76" s="557"/>
      <c r="I76" s="558"/>
      <c r="J76" s="116"/>
      <c r="K76" s="551"/>
      <c r="L76" s="552"/>
      <c r="M76" s="553"/>
    </row>
    <row r="77" spans="1:13">
      <c r="A77" s="107"/>
      <c r="B77" s="116"/>
      <c r="C77" s="132"/>
      <c r="D77" s="132"/>
      <c r="E77" s="132"/>
      <c r="F77" s="132"/>
      <c r="G77" s="132"/>
      <c r="H77" s="132"/>
      <c r="I77" s="132"/>
      <c r="J77" s="132"/>
      <c r="K77" s="133"/>
      <c r="L77" s="134"/>
      <c r="M77" s="134"/>
    </row>
    <row r="78" spans="1:13">
      <c r="A78" s="107"/>
      <c r="B78" s="428" t="s">
        <v>178</v>
      </c>
      <c r="C78" s="428"/>
      <c r="D78" s="428"/>
      <c r="E78" s="428"/>
      <c r="F78" s="428"/>
      <c r="G78" s="428"/>
      <c r="H78" s="428"/>
      <c r="I78" s="428"/>
      <c r="J78" s="428"/>
      <c r="K78" s="428"/>
      <c r="L78" s="428"/>
      <c r="M78" s="428"/>
    </row>
    <row r="79" spans="1:13">
      <c r="A79" s="107"/>
      <c r="B79" s="108"/>
      <c r="C79" s="108"/>
      <c r="D79" s="108"/>
      <c r="E79" s="108"/>
      <c r="F79" s="108"/>
      <c r="G79" s="108"/>
      <c r="H79" s="108"/>
      <c r="I79" s="108"/>
      <c r="J79" s="108"/>
      <c r="K79" s="108"/>
      <c r="L79" s="108"/>
      <c r="M79" s="108"/>
    </row>
    <row r="80" spans="1:13" ht="25.5">
      <c r="A80" s="107"/>
      <c r="B80" s="574" t="s">
        <v>179</v>
      </c>
      <c r="C80" s="575"/>
      <c r="D80" s="483">
        <f>$D$24*$K$56</f>
        <v>0</v>
      </c>
      <c r="E80" s="483"/>
      <c r="F80" s="171" t="s">
        <v>180</v>
      </c>
      <c r="G80" s="484" t="s">
        <v>181</v>
      </c>
      <c r="H80" s="485"/>
      <c r="I80" s="574" t="s">
        <v>179</v>
      </c>
      <c r="J80" s="575"/>
      <c r="K80" s="577">
        <f>$D$80/1000</f>
        <v>0</v>
      </c>
      <c r="L80" s="486"/>
      <c r="M80" s="171" t="s">
        <v>182</v>
      </c>
    </row>
    <row r="81" spans="1:13" hidden="1">
      <c r="A81" s="107"/>
      <c r="B81" s="109"/>
      <c r="C81" s="109"/>
      <c r="D81" s="109"/>
      <c r="E81" s="109"/>
      <c r="F81" s="109"/>
      <c r="G81" s="109"/>
      <c r="H81" s="109"/>
      <c r="I81" s="109"/>
      <c r="J81" s="109"/>
      <c r="K81" s="109"/>
      <c r="L81" s="109"/>
      <c r="M81" s="109"/>
    </row>
    <row r="82" spans="1:13" ht="25.5" hidden="1">
      <c r="A82" s="107"/>
      <c r="B82" s="574" t="s">
        <v>183</v>
      </c>
      <c r="C82" s="575"/>
      <c r="D82" s="576">
        <f>$D$80*$D$30</f>
        <v>0</v>
      </c>
      <c r="E82" s="483"/>
      <c r="F82" s="148" t="s">
        <v>184</v>
      </c>
      <c r="G82" s="484" t="s">
        <v>181</v>
      </c>
      <c r="H82" s="485"/>
      <c r="I82" s="574" t="s">
        <v>183</v>
      </c>
      <c r="J82" s="575"/>
      <c r="K82" s="577">
        <f>$K$80*$D$30</f>
        <v>0</v>
      </c>
      <c r="L82" s="486"/>
      <c r="M82" s="148" t="s">
        <v>185</v>
      </c>
    </row>
    <row r="83" spans="1:13">
      <c r="A83" s="107"/>
      <c r="B83" s="109"/>
      <c r="C83" s="109"/>
      <c r="D83" s="109"/>
      <c r="E83" s="109"/>
      <c r="F83" s="109"/>
      <c r="G83" s="109"/>
      <c r="H83" s="109"/>
      <c r="I83" s="109"/>
      <c r="J83" s="109"/>
      <c r="K83" s="109"/>
      <c r="L83" s="109"/>
      <c r="M83" s="109"/>
    </row>
  </sheetData>
  <mergeCells count="102">
    <mergeCell ref="B82:C82"/>
    <mergeCell ref="D82:E82"/>
    <mergeCell ref="G82:H82"/>
    <mergeCell ref="I82:J82"/>
    <mergeCell ref="K82:L82"/>
    <mergeCell ref="B78:M78"/>
    <mergeCell ref="B80:C80"/>
    <mergeCell ref="D80:E80"/>
    <mergeCell ref="G80:H80"/>
    <mergeCell ref="I80:J80"/>
    <mergeCell ref="K80:L80"/>
    <mergeCell ref="B74:B76"/>
    <mergeCell ref="C74:D74"/>
    <mergeCell ref="E74:I74"/>
    <mergeCell ref="K74:M76"/>
    <mergeCell ref="C76:D76"/>
    <mergeCell ref="E76:I76"/>
    <mergeCell ref="B66:M66"/>
    <mergeCell ref="B68:B72"/>
    <mergeCell ref="C68:D68"/>
    <mergeCell ref="E68:I68"/>
    <mergeCell ref="K68:M72"/>
    <mergeCell ref="C70:D70"/>
    <mergeCell ref="E70:I70"/>
    <mergeCell ref="C72:D72"/>
    <mergeCell ref="E72:I72"/>
    <mergeCell ref="B56:J56"/>
    <mergeCell ref="L56:M56"/>
    <mergeCell ref="B58:M58"/>
    <mergeCell ref="B62:C62"/>
    <mergeCell ref="D62:I62"/>
    <mergeCell ref="K62:M64"/>
    <mergeCell ref="B64:C64"/>
    <mergeCell ref="D64:I64"/>
    <mergeCell ref="B53:C53"/>
    <mergeCell ref="L53:M53"/>
    <mergeCell ref="B54:C54"/>
    <mergeCell ref="L54:M54"/>
    <mergeCell ref="B55:C55"/>
    <mergeCell ref="L55:M55"/>
    <mergeCell ref="B50:C50"/>
    <mergeCell ref="L50:M50"/>
    <mergeCell ref="B51:C51"/>
    <mergeCell ref="L51:M51"/>
    <mergeCell ref="B52:C52"/>
    <mergeCell ref="L52:M52"/>
    <mergeCell ref="B47:C47"/>
    <mergeCell ref="L47:M47"/>
    <mergeCell ref="B48:C48"/>
    <mergeCell ref="L48:M48"/>
    <mergeCell ref="B49:C49"/>
    <mergeCell ref="L49:M49"/>
    <mergeCell ref="B44:C44"/>
    <mergeCell ref="L44:M44"/>
    <mergeCell ref="B45:C45"/>
    <mergeCell ref="L45:M45"/>
    <mergeCell ref="B46:C46"/>
    <mergeCell ref="L46:M46"/>
    <mergeCell ref="B41:C41"/>
    <mergeCell ref="L41:M41"/>
    <mergeCell ref="B42:C42"/>
    <mergeCell ref="L42:M42"/>
    <mergeCell ref="B43:C43"/>
    <mergeCell ref="L43:M43"/>
    <mergeCell ref="B34:M34"/>
    <mergeCell ref="B36:D37"/>
    <mergeCell ref="E36:G37"/>
    <mergeCell ref="B39:C40"/>
    <mergeCell ref="D39:F39"/>
    <mergeCell ref="G39:H40"/>
    <mergeCell ref="I39:J40"/>
    <mergeCell ref="K39:M40"/>
    <mergeCell ref="H24:H25"/>
    <mergeCell ref="B27:M28"/>
    <mergeCell ref="B30:C30"/>
    <mergeCell ref="D30:E30"/>
    <mergeCell ref="G30:H30"/>
    <mergeCell ref="B32:M32"/>
    <mergeCell ref="B18:C19"/>
    <mergeCell ref="D18:H19"/>
    <mergeCell ref="J18:M24"/>
    <mergeCell ref="B21:C22"/>
    <mergeCell ref="D21:H22"/>
    <mergeCell ref="B24:C25"/>
    <mergeCell ref="D24:D25"/>
    <mergeCell ref="E24:E25"/>
    <mergeCell ref="F24:F25"/>
    <mergeCell ref="G24:G25"/>
    <mergeCell ref="B13:C14"/>
    <mergeCell ref="E13:F13"/>
    <mergeCell ref="D14:E14"/>
    <mergeCell ref="F14:G14"/>
    <mergeCell ref="H14:M14"/>
    <mergeCell ref="B16:C16"/>
    <mergeCell ref="D16:E16"/>
    <mergeCell ref="G16:M16"/>
    <mergeCell ref="B2:M2"/>
    <mergeCell ref="B4:M4"/>
    <mergeCell ref="B6:M7"/>
    <mergeCell ref="B9:C9"/>
    <mergeCell ref="D9:M9"/>
    <mergeCell ref="B11:M11"/>
  </mergeCells>
  <phoneticPr fontId="1"/>
  <conditionalFormatting sqref="B18:H19">
    <cfRule type="expression" dxfId="5" priority="2" stopIfTrue="1">
      <formula>$D$16="新設"</formula>
    </cfRule>
  </conditionalFormatting>
  <conditionalFormatting sqref="C72:I72">
    <cfRule type="expression" dxfId="4" priority="1" stopIfTrue="1">
      <formula>$E$68="従来設備・施設の実測データ"</formula>
    </cfRule>
  </conditionalFormatting>
  <dataValidations count="4">
    <dataValidation type="list" allowBlank="1" showInputMessage="1" showErrorMessage="1" sqref="E68:I68" xr:uid="{3E718470-749A-43C9-B4C2-C7AD9C9F1D67}">
      <formula1>"選択してください,従来設備・施設の実測データ,従来設備・施設の性能より推計,仮想設備（現在の平均的な販売設備）の性能より推計"</formula1>
    </dataValidation>
    <dataValidation type="list" allowBlank="1" showInputMessage="1" showErrorMessage="1" sqref="G30:H30" xr:uid="{DC3A9E90-BEA4-457E-BA13-29D11D255C9E}">
      <formula1>"法定耐用年数を記入,想定使用年数を記入"</formula1>
    </dataValidation>
    <dataValidation type="list" allowBlank="1" showInputMessage="1" showErrorMessage="1" sqref="F24" xr:uid="{0C7DDF28-9435-4DC9-8E42-7D3FCC700730}">
      <formula1>$T$12:$T$22</formula1>
    </dataValidation>
    <dataValidation type="list" allowBlank="1" showInputMessage="1" showErrorMessage="1" sqref="D16:E16" xr:uid="{36C33D96-CB30-4C9B-A357-668850D0217B}">
      <formula1>"選択してください,新設,入れ替え"</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53C1D-2584-4D46-A829-B0D417664A76}">
  <dimension ref="A1:M81"/>
  <sheetViews>
    <sheetView view="pageBreakPreview" zoomScale="60" zoomScaleNormal="100" workbookViewId="0">
      <selection activeCell="E42" sqref="E42"/>
    </sheetView>
  </sheetViews>
  <sheetFormatPr defaultRowHeight="13"/>
  <cols>
    <col min="1" max="1" width="2.7265625" customWidth="1"/>
  </cols>
  <sheetData>
    <row r="1" spans="1:13">
      <c r="A1" s="107"/>
      <c r="B1" s="107"/>
      <c r="C1" s="107"/>
      <c r="D1" s="107"/>
      <c r="E1" s="107"/>
      <c r="F1" s="107"/>
      <c r="G1" s="107"/>
      <c r="H1" s="107"/>
      <c r="I1" s="107"/>
      <c r="J1" s="107"/>
      <c r="K1" s="107"/>
      <c r="L1" s="107"/>
      <c r="M1" s="107"/>
    </row>
    <row r="2" spans="1:13" ht="14">
      <c r="A2" s="107"/>
      <c r="B2" s="415" t="s">
        <v>129</v>
      </c>
      <c r="C2" s="415"/>
      <c r="D2" s="415"/>
      <c r="E2" s="415"/>
      <c r="F2" s="415"/>
      <c r="G2" s="415"/>
      <c r="H2" s="415"/>
      <c r="I2" s="415"/>
      <c r="J2" s="415"/>
      <c r="K2" s="415"/>
      <c r="L2" s="415"/>
      <c r="M2" s="415"/>
    </row>
    <row r="3" spans="1:13">
      <c r="A3" s="107"/>
      <c r="B3" s="108"/>
      <c r="C3" s="108"/>
      <c r="D3" s="108"/>
      <c r="E3" s="108"/>
      <c r="F3" s="108"/>
      <c r="G3" s="108"/>
      <c r="H3" s="108"/>
      <c r="I3" s="108"/>
      <c r="J3" s="108"/>
      <c r="K3" s="108"/>
      <c r="L3" s="108"/>
      <c r="M3" s="108"/>
    </row>
    <row r="4" spans="1:13" ht="21">
      <c r="A4" s="107"/>
      <c r="B4" s="416" t="s">
        <v>186</v>
      </c>
      <c r="C4" s="416"/>
      <c r="D4" s="416"/>
      <c r="E4" s="416"/>
      <c r="F4" s="416"/>
      <c r="G4" s="416"/>
      <c r="H4" s="416"/>
      <c r="I4" s="416"/>
      <c r="J4" s="416"/>
      <c r="K4" s="416"/>
      <c r="L4" s="416"/>
      <c r="M4" s="416"/>
    </row>
    <row r="5" spans="1:13">
      <c r="A5" s="107"/>
      <c r="B5" s="108"/>
      <c r="C5" s="108"/>
      <c r="D5" s="108"/>
      <c r="E5" s="108"/>
      <c r="F5" s="108"/>
      <c r="G5" s="108"/>
      <c r="H5" s="108"/>
      <c r="I5" s="108"/>
      <c r="J5" s="108"/>
      <c r="K5" s="108"/>
      <c r="L5" s="108"/>
      <c r="M5" s="108"/>
    </row>
    <row r="6" spans="1:13">
      <c r="A6" s="107"/>
      <c r="B6" s="417" t="s">
        <v>131</v>
      </c>
      <c r="C6" s="418"/>
      <c r="D6" s="418"/>
      <c r="E6" s="418"/>
      <c r="F6" s="418"/>
      <c r="G6" s="418"/>
      <c r="H6" s="418"/>
      <c r="I6" s="418"/>
      <c r="J6" s="418"/>
      <c r="K6" s="418"/>
      <c r="L6" s="418"/>
      <c r="M6" s="419"/>
    </row>
    <row r="7" spans="1:13">
      <c r="A7" s="107"/>
      <c r="B7" s="420"/>
      <c r="C7" s="421"/>
      <c r="D7" s="421"/>
      <c r="E7" s="421"/>
      <c r="F7" s="421"/>
      <c r="G7" s="421"/>
      <c r="H7" s="421"/>
      <c r="I7" s="421"/>
      <c r="J7" s="421"/>
      <c r="K7" s="421"/>
      <c r="L7" s="421"/>
      <c r="M7" s="422"/>
    </row>
    <row r="8" spans="1:13" ht="13.5" thickBot="1">
      <c r="A8" s="107"/>
      <c r="B8" s="108"/>
      <c r="C8" s="108"/>
      <c r="D8" s="108"/>
      <c r="E8" s="108"/>
      <c r="F8" s="108"/>
      <c r="G8" s="108"/>
      <c r="H8" s="108"/>
      <c r="I8" s="108"/>
      <c r="J8" s="108"/>
      <c r="K8" s="108"/>
      <c r="L8" s="108"/>
      <c r="M8" s="108"/>
    </row>
    <row r="9" spans="1:13" ht="13.5" thickBot="1">
      <c r="A9" s="107"/>
      <c r="B9" s="500" t="s">
        <v>132</v>
      </c>
      <c r="C9" s="501"/>
      <c r="D9" s="425"/>
      <c r="E9" s="426"/>
      <c r="F9" s="426"/>
      <c r="G9" s="426"/>
      <c r="H9" s="426"/>
      <c r="I9" s="426"/>
      <c r="J9" s="426"/>
      <c r="K9" s="426"/>
      <c r="L9" s="426"/>
      <c r="M9" s="427"/>
    </row>
    <row r="10" spans="1:13">
      <c r="A10" s="107"/>
      <c r="B10" s="108"/>
      <c r="C10" s="108"/>
      <c r="D10" s="108"/>
      <c r="E10" s="108"/>
      <c r="F10" s="108"/>
      <c r="G10" s="108"/>
      <c r="H10" s="108"/>
      <c r="I10" s="108"/>
      <c r="J10" s="108"/>
      <c r="K10" s="108"/>
      <c r="L10" s="108"/>
      <c r="M10" s="108"/>
    </row>
    <row r="11" spans="1:13">
      <c r="A11" s="107"/>
      <c r="B11" s="428" t="s">
        <v>133</v>
      </c>
      <c r="C11" s="428"/>
      <c r="D11" s="428"/>
      <c r="E11" s="428"/>
      <c r="F11" s="428"/>
      <c r="G11" s="428"/>
      <c r="H11" s="428"/>
      <c r="I11" s="428"/>
      <c r="J11" s="428"/>
      <c r="K11" s="428"/>
      <c r="L11" s="428"/>
      <c r="M11" s="428"/>
    </row>
    <row r="12" spans="1:13" ht="13.5" thickBot="1">
      <c r="A12" s="107"/>
      <c r="B12" s="108"/>
      <c r="C12" s="108"/>
      <c r="D12" s="108"/>
      <c r="E12" s="108"/>
      <c r="F12" s="108"/>
      <c r="G12" s="108"/>
      <c r="H12" s="108"/>
      <c r="I12" s="108"/>
      <c r="J12" s="108"/>
      <c r="K12" s="108"/>
      <c r="L12" s="108"/>
      <c r="M12" s="108"/>
    </row>
    <row r="13" spans="1:13">
      <c r="A13" s="107"/>
      <c r="B13" s="493" t="s">
        <v>134</v>
      </c>
      <c r="C13" s="494"/>
      <c r="D13" s="110" t="s">
        <v>135</v>
      </c>
      <c r="E13" s="429"/>
      <c r="F13" s="429"/>
      <c r="G13" s="111"/>
      <c r="H13" s="111"/>
      <c r="I13" s="111"/>
      <c r="J13" s="111"/>
      <c r="K13" s="111"/>
      <c r="L13" s="111"/>
      <c r="M13" s="112"/>
    </row>
    <row r="14" spans="1:13" ht="13.5" thickBot="1">
      <c r="A14" s="107"/>
      <c r="B14" s="487"/>
      <c r="C14" s="495"/>
      <c r="D14" s="430"/>
      <c r="E14" s="431"/>
      <c r="F14" s="431"/>
      <c r="G14" s="431"/>
      <c r="H14" s="431"/>
      <c r="I14" s="431"/>
      <c r="J14" s="431"/>
      <c r="K14" s="431"/>
      <c r="L14" s="431"/>
      <c r="M14" s="432"/>
    </row>
    <row r="15" spans="1:13" ht="13.5" thickBot="1">
      <c r="A15" s="107"/>
      <c r="B15" s="149"/>
      <c r="C15" s="114"/>
      <c r="D15" s="150"/>
      <c r="E15" s="116"/>
      <c r="F15" s="116"/>
      <c r="G15" s="116"/>
      <c r="H15" s="116"/>
      <c r="I15" s="116"/>
      <c r="J15" s="116"/>
      <c r="K15" s="116"/>
      <c r="L15" s="116"/>
      <c r="M15" s="116"/>
    </row>
    <row r="16" spans="1:13" ht="13.5" thickBot="1">
      <c r="A16" s="107"/>
      <c r="B16" s="496" t="s">
        <v>187</v>
      </c>
      <c r="C16" s="497"/>
      <c r="D16" s="498"/>
      <c r="E16" s="499"/>
      <c r="F16" s="116"/>
      <c r="G16" s="464" t="s">
        <v>188</v>
      </c>
      <c r="H16" s="465"/>
      <c r="I16" s="465"/>
      <c r="J16" s="465"/>
      <c r="K16" s="465"/>
      <c r="L16" s="465"/>
      <c r="M16" s="466"/>
    </row>
    <row r="17" spans="1:13" ht="13.5" thickBot="1">
      <c r="A17" s="107"/>
      <c r="B17" s="114"/>
      <c r="C17" s="114"/>
      <c r="D17" s="116"/>
      <c r="E17" s="116"/>
      <c r="F17" s="116"/>
      <c r="G17" s="116"/>
      <c r="H17" s="116"/>
      <c r="I17" s="116"/>
      <c r="J17" s="116"/>
      <c r="K17" s="116"/>
      <c r="L17" s="116"/>
      <c r="M17" s="116"/>
    </row>
    <row r="18" spans="1:13">
      <c r="A18" s="107"/>
      <c r="B18" s="493" t="s">
        <v>189</v>
      </c>
      <c r="C18" s="494"/>
      <c r="D18" s="502"/>
      <c r="E18" s="503"/>
      <c r="F18" s="503"/>
      <c r="G18" s="503"/>
      <c r="H18" s="504"/>
      <c r="I18" s="108"/>
      <c r="J18" s="409" t="s">
        <v>190</v>
      </c>
      <c r="K18" s="410"/>
      <c r="L18" s="410"/>
      <c r="M18" s="411"/>
    </row>
    <row r="19" spans="1:13" ht="13.5" thickBot="1">
      <c r="A19" s="107"/>
      <c r="B19" s="487"/>
      <c r="C19" s="495"/>
      <c r="D19" s="505"/>
      <c r="E19" s="506"/>
      <c r="F19" s="506"/>
      <c r="G19" s="506"/>
      <c r="H19" s="507"/>
      <c r="I19" s="108"/>
      <c r="J19" s="508"/>
      <c r="K19" s="509"/>
      <c r="L19" s="509"/>
      <c r="M19" s="510"/>
    </row>
    <row r="20" spans="1:13" ht="13.5" thickBot="1">
      <c r="A20" s="107"/>
      <c r="B20" s="108"/>
      <c r="C20" s="108"/>
      <c r="D20" s="108"/>
      <c r="E20" s="108"/>
      <c r="F20" s="108"/>
      <c r="G20" s="108"/>
      <c r="H20" s="108"/>
      <c r="I20" s="108"/>
      <c r="J20" s="508"/>
      <c r="K20" s="509"/>
      <c r="L20" s="509"/>
      <c r="M20" s="510"/>
    </row>
    <row r="21" spans="1:13">
      <c r="A21" s="107"/>
      <c r="B21" s="493" t="s">
        <v>191</v>
      </c>
      <c r="C21" s="494"/>
      <c r="D21" s="502"/>
      <c r="E21" s="503"/>
      <c r="F21" s="503"/>
      <c r="G21" s="503"/>
      <c r="H21" s="504"/>
      <c r="I21" s="108"/>
      <c r="J21" s="508"/>
      <c r="K21" s="509"/>
      <c r="L21" s="509"/>
      <c r="M21" s="510"/>
    </row>
    <row r="22" spans="1:13" ht="13.5" thickBot="1">
      <c r="A22" s="107"/>
      <c r="B22" s="487"/>
      <c r="C22" s="495"/>
      <c r="D22" s="505"/>
      <c r="E22" s="506"/>
      <c r="F22" s="506"/>
      <c r="G22" s="506"/>
      <c r="H22" s="507"/>
      <c r="I22" s="108"/>
      <c r="J22" s="508"/>
      <c r="K22" s="509"/>
      <c r="L22" s="509"/>
      <c r="M22" s="510"/>
    </row>
    <row r="23" spans="1:13" ht="13.5" thickBot="1">
      <c r="A23" s="107"/>
      <c r="B23" s="108"/>
      <c r="C23" s="108"/>
      <c r="D23" s="108"/>
      <c r="E23" s="108"/>
      <c r="F23" s="108"/>
      <c r="G23" s="108"/>
      <c r="H23" s="108"/>
      <c r="I23" s="108"/>
      <c r="J23" s="508"/>
      <c r="K23" s="509"/>
      <c r="L23" s="509"/>
      <c r="M23" s="510"/>
    </row>
    <row r="24" spans="1:13">
      <c r="A24" s="107"/>
      <c r="B24" s="511" t="s">
        <v>192</v>
      </c>
      <c r="C24" s="511"/>
      <c r="D24" s="513">
        <f>'別紙１ 年間実績等'!$L31</f>
        <v>0</v>
      </c>
      <c r="E24" s="515" t="s">
        <v>142</v>
      </c>
      <c r="F24" s="516" t="s">
        <v>193</v>
      </c>
      <c r="G24" s="518" t="s">
        <v>194</v>
      </c>
      <c r="H24" s="516" t="s">
        <v>195</v>
      </c>
      <c r="I24" s="108"/>
      <c r="J24" s="412"/>
      <c r="K24" s="413"/>
      <c r="L24" s="413"/>
      <c r="M24" s="414"/>
    </row>
    <row r="25" spans="1:13" ht="13.5" thickBot="1">
      <c r="A25" s="107"/>
      <c r="B25" s="512"/>
      <c r="C25" s="512"/>
      <c r="D25" s="514"/>
      <c r="E25" s="512"/>
      <c r="F25" s="517"/>
      <c r="G25" s="519"/>
      <c r="H25" s="532"/>
      <c r="I25" s="108"/>
      <c r="J25" s="118"/>
      <c r="K25" s="118"/>
      <c r="L25" s="118"/>
      <c r="M25" s="118"/>
    </row>
    <row r="26" spans="1:13">
      <c r="A26" s="107"/>
      <c r="B26" s="122"/>
      <c r="C26" s="122"/>
      <c r="D26" s="122"/>
      <c r="E26" s="107"/>
      <c r="F26" s="122"/>
      <c r="G26" s="122"/>
      <c r="H26" s="122"/>
      <c r="I26" s="108"/>
      <c r="J26" s="108"/>
      <c r="K26" s="108"/>
      <c r="L26" s="108"/>
      <c r="M26" s="108"/>
    </row>
    <row r="27" spans="1:13">
      <c r="A27" s="107"/>
      <c r="B27" s="439" t="s">
        <v>196</v>
      </c>
      <c r="C27" s="439"/>
      <c r="D27" s="439"/>
      <c r="E27" s="439"/>
      <c r="F27" s="439"/>
      <c r="G27" s="439"/>
      <c r="H27" s="439"/>
      <c r="I27" s="439"/>
      <c r="J27" s="439"/>
      <c r="K27" s="439"/>
      <c r="L27" s="439"/>
      <c r="M27" s="439"/>
    </row>
    <row r="28" spans="1:13">
      <c r="A28" s="107"/>
      <c r="B28" s="439"/>
      <c r="C28" s="439"/>
      <c r="D28" s="439"/>
      <c r="E28" s="439"/>
      <c r="F28" s="439"/>
      <c r="G28" s="439"/>
      <c r="H28" s="439"/>
      <c r="I28" s="439"/>
      <c r="J28" s="439"/>
      <c r="K28" s="439"/>
      <c r="L28" s="439"/>
      <c r="M28" s="439"/>
    </row>
    <row r="29" spans="1:13" ht="13.5" thickBot="1">
      <c r="A29" s="107"/>
      <c r="B29" s="123"/>
      <c r="C29" s="123"/>
      <c r="D29" s="123"/>
      <c r="E29" s="123"/>
      <c r="F29" s="124"/>
      <c r="G29" s="123"/>
      <c r="H29" s="123"/>
      <c r="I29" s="123"/>
      <c r="J29" s="123"/>
      <c r="K29" s="123"/>
      <c r="L29" s="123"/>
      <c r="M29" s="123"/>
    </row>
    <row r="30" spans="1:13" ht="13.5" thickBot="1">
      <c r="A30" s="107"/>
      <c r="B30" s="531" t="s">
        <v>145</v>
      </c>
      <c r="C30" s="533"/>
      <c r="D30" s="440"/>
      <c r="E30" s="441"/>
      <c r="F30" s="125" t="s">
        <v>146</v>
      </c>
      <c r="G30" s="440"/>
      <c r="H30" s="441"/>
      <c r="I30" s="123"/>
      <c r="J30" s="123"/>
      <c r="K30" s="123"/>
      <c r="L30" s="123"/>
      <c r="M30" s="123"/>
    </row>
    <row r="31" spans="1:13">
      <c r="A31" s="107"/>
      <c r="B31" s="122"/>
      <c r="C31" s="122"/>
      <c r="D31" s="122"/>
      <c r="E31" s="122"/>
      <c r="F31" s="122"/>
      <c r="G31" s="123"/>
      <c r="H31" s="123"/>
      <c r="I31" s="123"/>
      <c r="J31" s="123"/>
      <c r="K31" s="123"/>
      <c r="L31" s="123"/>
      <c r="M31" s="123"/>
    </row>
    <row r="32" spans="1:13">
      <c r="A32" s="107"/>
      <c r="B32" s="439" t="s">
        <v>197</v>
      </c>
      <c r="C32" s="439"/>
      <c r="D32" s="439"/>
      <c r="E32" s="439"/>
      <c r="F32" s="439"/>
      <c r="G32" s="439"/>
      <c r="H32" s="439"/>
      <c r="I32" s="439"/>
      <c r="J32" s="439"/>
      <c r="K32" s="439"/>
      <c r="L32" s="439"/>
      <c r="M32" s="439"/>
    </row>
    <row r="33" spans="1:13">
      <c r="A33" s="107"/>
      <c r="B33" s="108"/>
      <c r="C33" s="108"/>
      <c r="D33" s="108"/>
      <c r="E33" s="108"/>
      <c r="F33" s="108"/>
      <c r="G33" s="108"/>
      <c r="H33" s="108"/>
      <c r="I33" s="108"/>
      <c r="J33" s="108"/>
      <c r="K33" s="108"/>
      <c r="L33" s="108"/>
      <c r="M33" s="108"/>
    </row>
    <row r="34" spans="1:13">
      <c r="A34" s="107"/>
      <c r="B34" s="428" t="s">
        <v>198</v>
      </c>
      <c r="C34" s="428"/>
      <c r="D34" s="428"/>
      <c r="E34" s="428"/>
      <c r="F34" s="428"/>
      <c r="G34" s="428"/>
      <c r="H34" s="428"/>
      <c r="I34" s="428"/>
      <c r="J34" s="428"/>
      <c r="K34" s="428"/>
      <c r="L34" s="428"/>
      <c r="M34" s="428"/>
    </row>
    <row r="35" spans="1:13">
      <c r="A35" s="107"/>
      <c r="B35" s="108"/>
      <c r="C35" s="108"/>
      <c r="D35" s="108"/>
      <c r="E35" s="108"/>
      <c r="F35" s="108"/>
      <c r="G35" s="108"/>
      <c r="H35" s="108"/>
      <c r="I35" s="108"/>
      <c r="J35" s="108"/>
      <c r="K35" s="108"/>
      <c r="L35" s="108"/>
      <c r="M35" s="108"/>
    </row>
    <row r="36" spans="1:13">
      <c r="A36" s="107"/>
      <c r="B36" s="439" t="s">
        <v>199</v>
      </c>
      <c r="C36" s="439"/>
      <c r="D36" s="439"/>
      <c r="E36" s="439" t="s">
        <v>200</v>
      </c>
      <c r="F36" s="439"/>
      <c r="G36" s="439"/>
      <c r="H36" s="108"/>
      <c r="I36" s="108"/>
      <c r="J36" s="108"/>
      <c r="K36" s="108"/>
      <c r="L36" s="108"/>
      <c r="M36" s="108"/>
    </row>
    <row r="37" spans="1:13">
      <c r="A37" s="107"/>
      <c r="B37" s="439"/>
      <c r="C37" s="439"/>
      <c r="D37" s="439"/>
      <c r="E37" s="439"/>
      <c r="F37" s="439"/>
      <c r="G37" s="439"/>
      <c r="H37" s="108"/>
      <c r="I37" s="108"/>
      <c r="J37" s="108"/>
      <c r="K37" s="108"/>
      <c r="L37" s="108"/>
      <c r="M37" s="108"/>
    </row>
    <row r="38" spans="1:13">
      <c r="A38" s="107"/>
      <c r="B38" s="108"/>
      <c r="C38" s="108"/>
      <c r="D38" s="108"/>
      <c r="E38" s="108"/>
      <c r="F38" s="108"/>
      <c r="G38" s="108"/>
      <c r="H38" s="108"/>
      <c r="I38" s="108"/>
      <c r="J38" s="108"/>
      <c r="K38" s="108"/>
      <c r="L38" s="108"/>
      <c r="M38" s="108"/>
    </row>
    <row r="39" spans="1:13">
      <c r="A39" s="107"/>
      <c r="B39" s="520" t="s">
        <v>201</v>
      </c>
      <c r="C39" s="496"/>
      <c r="D39" s="523" t="s">
        <v>202</v>
      </c>
      <c r="E39" s="524"/>
      <c r="F39" s="525"/>
      <c r="G39" s="526" t="s">
        <v>203</v>
      </c>
      <c r="H39" s="527"/>
      <c r="I39" s="526" t="s">
        <v>179</v>
      </c>
      <c r="J39" s="527"/>
      <c r="K39" s="530" t="s">
        <v>204</v>
      </c>
      <c r="L39" s="531"/>
      <c r="M39" s="531"/>
    </row>
    <row r="40" spans="1:13" ht="13.5" thickBot="1">
      <c r="A40" s="107"/>
      <c r="B40" s="521"/>
      <c r="C40" s="522"/>
      <c r="D40" s="151" t="s">
        <v>205</v>
      </c>
      <c r="E40" s="151" t="s">
        <v>206</v>
      </c>
      <c r="F40" s="152" t="s">
        <v>207</v>
      </c>
      <c r="G40" s="528"/>
      <c r="H40" s="529"/>
      <c r="I40" s="528"/>
      <c r="J40" s="529"/>
      <c r="K40" s="530"/>
      <c r="L40" s="531"/>
      <c r="M40" s="531"/>
    </row>
    <row r="41" spans="1:13">
      <c r="A41" s="107"/>
      <c r="B41" s="536" t="s">
        <v>208</v>
      </c>
      <c r="C41" s="537"/>
      <c r="D41" s="183"/>
      <c r="E41" s="153" t="str">
        <f>'別紙１ 年間実績等'!$S$31</f>
        <v/>
      </c>
      <c r="F41" s="136" t="s">
        <v>209</v>
      </c>
      <c r="G41" s="131">
        <v>0.57899999999999996</v>
      </c>
      <c r="H41" s="121" t="s">
        <v>210</v>
      </c>
      <c r="I41" s="154" t="e">
        <f>($D$41-$E$41)*$G$41</f>
        <v>#VALUE!</v>
      </c>
      <c r="J41" s="121" t="s">
        <v>211</v>
      </c>
      <c r="K41" s="155">
        <f>IF(ISERROR($I$41/$D$24),0,$I$41/$D$24)</f>
        <v>0</v>
      </c>
      <c r="L41" s="448" t="str">
        <f>"kgCO2/年/"&amp;IF($F$24="選択してください","XX",IF($F$24=$T$22,$H$24,$F$24))</f>
        <v>kgCO2/年/台</v>
      </c>
      <c r="M41" s="449"/>
    </row>
    <row r="42" spans="1:13" ht="15.5">
      <c r="A42" s="107"/>
      <c r="B42" s="536" t="s">
        <v>55</v>
      </c>
      <c r="C42" s="537"/>
      <c r="D42" s="187">
        <v>0</v>
      </c>
      <c r="E42" s="188">
        <v>0</v>
      </c>
      <c r="F42" s="136" t="s">
        <v>212</v>
      </c>
      <c r="G42" s="157">
        <f>ROUND(44.8*0.0136*44/12,2)</f>
        <v>2.23</v>
      </c>
      <c r="H42" s="121" t="s">
        <v>213</v>
      </c>
      <c r="I42" s="154">
        <f>($D$42-$E$42)*$G$42</f>
        <v>0</v>
      </c>
      <c r="J42" s="121" t="s">
        <v>211</v>
      </c>
      <c r="K42" s="155">
        <f>IF(ISERROR($I$42/$D$24),0,$I$42/$D$24)</f>
        <v>0</v>
      </c>
      <c r="L42" s="448" t="str">
        <f t="shared" ref="L42:L56" si="0">"kgCO2/年/"&amp;IF($F$24="選択してください","XX",IF($F$24=$T$22,$H$24,$F$24))</f>
        <v>kgCO2/年/台</v>
      </c>
      <c r="M42" s="449"/>
    </row>
    <row r="43" spans="1:13">
      <c r="A43" s="107"/>
      <c r="B43" s="536" t="s">
        <v>214</v>
      </c>
      <c r="C43" s="537"/>
      <c r="D43" s="187">
        <v>0</v>
      </c>
      <c r="E43" s="188">
        <v>0</v>
      </c>
      <c r="F43" s="136" t="s">
        <v>215</v>
      </c>
      <c r="G43" s="157">
        <v>2.33</v>
      </c>
      <c r="H43" s="121" t="s">
        <v>216</v>
      </c>
      <c r="I43" s="154">
        <f>($D$43-$E$43)*$G$43</f>
        <v>0</v>
      </c>
      <c r="J43" s="121" t="s">
        <v>211</v>
      </c>
      <c r="K43" s="155">
        <f>IF(ISERROR($I$43/$D$24),0,$I$43/$D$24)</f>
        <v>0</v>
      </c>
      <c r="L43" s="448" t="str">
        <f t="shared" si="0"/>
        <v>kgCO2/年/台</v>
      </c>
      <c r="M43" s="449"/>
    </row>
    <row r="44" spans="1:13">
      <c r="A44" s="107"/>
      <c r="B44" s="534" t="s">
        <v>217</v>
      </c>
      <c r="C44" s="535"/>
      <c r="D44" s="187">
        <v>0</v>
      </c>
      <c r="E44" s="188">
        <v>0</v>
      </c>
      <c r="F44" s="136" t="s">
        <v>218</v>
      </c>
      <c r="G44" s="157">
        <f>ROUND(50.8*0.0161*44/12,2)</f>
        <v>3</v>
      </c>
      <c r="H44" s="121" t="s">
        <v>216</v>
      </c>
      <c r="I44" s="154">
        <f>($D$44-$E$44)*$G$44</f>
        <v>0</v>
      </c>
      <c r="J44" s="121" t="s">
        <v>211</v>
      </c>
      <c r="K44" s="155">
        <f>IF(ISERROR($I$44/$D$24),0,$I$44/$D$24)</f>
        <v>0</v>
      </c>
      <c r="L44" s="448" t="str">
        <f t="shared" si="0"/>
        <v>kgCO2/年/台</v>
      </c>
      <c r="M44" s="449"/>
    </row>
    <row r="45" spans="1:13" ht="15.5">
      <c r="A45" s="107"/>
      <c r="B45" s="534" t="s">
        <v>219</v>
      </c>
      <c r="C45" s="535"/>
      <c r="D45" s="187">
        <v>0</v>
      </c>
      <c r="E45" s="188">
        <v>0</v>
      </c>
      <c r="F45" s="136" t="s">
        <v>220</v>
      </c>
      <c r="G45" s="157">
        <f>G44*1000/458</f>
        <v>6.5502183406113534</v>
      </c>
      <c r="H45" s="121" t="s">
        <v>221</v>
      </c>
      <c r="I45" s="154">
        <f>($D$45-$E$45)*$G$45</f>
        <v>0</v>
      </c>
      <c r="J45" s="121" t="s">
        <v>211</v>
      </c>
      <c r="K45" s="155">
        <f>IF(ISERROR($I$45/$D$24),0,$I$45/$D$24)</f>
        <v>0</v>
      </c>
      <c r="L45" s="448" t="str">
        <f t="shared" si="0"/>
        <v>kgCO2/年/台</v>
      </c>
      <c r="M45" s="449"/>
    </row>
    <row r="46" spans="1:13">
      <c r="A46" s="107"/>
      <c r="B46" s="536" t="s">
        <v>222</v>
      </c>
      <c r="C46" s="537"/>
      <c r="D46" s="187">
        <v>0</v>
      </c>
      <c r="E46" s="188">
        <v>0</v>
      </c>
      <c r="F46" s="136" t="s">
        <v>218</v>
      </c>
      <c r="G46" s="157">
        <v>2.7</v>
      </c>
      <c r="H46" s="121" t="s">
        <v>216</v>
      </c>
      <c r="I46" s="154">
        <f>($D$46-$E$46)*$G$46</f>
        <v>0</v>
      </c>
      <c r="J46" s="121" t="s">
        <v>211</v>
      </c>
      <c r="K46" s="155">
        <f>IF(ISERROR($I$46/$D$24),0,$I$46/$D$24)</f>
        <v>0</v>
      </c>
      <c r="L46" s="448" t="str">
        <f t="shared" si="0"/>
        <v>kgCO2/年/台</v>
      </c>
      <c r="M46" s="449"/>
    </row>
    <row r="47" spans="1:13">
      <c r="A47" s="107"/>
      <c r="B47" s="536" t="s">
        <v>75</v>
      </c>
      <c r="C47" s="537"/>
      <c r="D47" s="187">
        <v>0</v>
      </c>
      <c r="E47" s="188">
        <v>0</v>
      </c>
      <c r="F47" s="136" t="s">
        <v>223</v>
      </c>
      <c r="G47" s="157">
        <f>ROUND(36.7*0.0185*44/12,2)</f>
        <v>2.4900000000000002</v>
      </c>
      <c r="H47" s="121" t="s">
        <v>224</v>
      </c>
      <c r="I47" s="154">
        <f>($D$47-$E$47)*$G$47</f>
        <v>0</v>
      </c>
      <c r="J47" s="121" t="s">
        <v>211</v>
      </c>
      <c r="K47" s="155">
        <f>IF(ISERROR($I$47/$D$24),0,$I$47/$D$24)</f>
        <v>0</v>
      </c>
      <c r="L47" s="448" t="str">
        <f t="shared" si="0"/>
        <v>kgCO2/年/台</v>
      </c>
      <c r="M47" s="449"/>
    </row>
    <row r="48" spans="1:13">
      <c r="A48" s="107"/>
      <c r="B48" s="536" t="s">
        <v>164</v>
      </c>
      <c r="C48" s="537"/>
      <c r="D48" s="187">
        <v>0</v>
      </c>
      <c r="E48" s="188">
        <v>0</v>
      </c>
      <c r="F48" s="136" t="s">
        <v>223</v>
      </c>
      <c r="G48" s="158">
        <f>ROUND(39.1*0.0189*44/12,2)</f>
        <v>2.71</v>
      </c>
      <c r="H48" s="121" t="s">
        <v>224</v>
      </c>
      <c r="I48" s="154">
        <f>($D$48-$E$48)*$G$48</f>
        <v>0</v>
      </c>
      <c r="J48" s="121" t="s">
        <v>211</v>
      </c>
      <c r="K48" s="155">
        <f>IF(ISERROR($I$48/$D$24),0,$I$48/$D$24)</f>
        <v>0</v>
      </c>
      <c r="L48" s="448" t="str">
        <f t="shared" si="0"/>
        <v>kgCO2/年/台</v>
      </c>
      <c r="M48" s="449"/>
    </row>
    <row r="49" spans="1:13">
      <c r="A49" s="107"/>
      <c r="B49" s="536" t="s">
        <v>225</v>
      </c>
      <c r="C49" s="537"/>
      <c r="D49" s="187">
        <v>0</v>
      </c>
      <c r="E49" s="188">
        <v>0</v>
      </c>
      <c r="F49" s="136" t="s">
        <v>223</v>
      </c>
      <c r="G49" s="158">
        <f>ROUND(41.9*0.0195*44/12,2)</f>
        <v>3</v>
      </c>
      <c r="H49" s="121" t="s">
        <v>224</v>
      </c>
      <c r="I49" s="154">
        <f>($D$49-$E$49)*$G$49</f>
        <v>0</v>
      </c>
      <c r="J49" s="121" t="s">
        <v>211</v>
      </c>
      <c r="K49" s="155">
        <f>IF(ISERROR($I$49/$D$24),0,$I$49/$D$24)</f>
        <v>0</v>
      </c>
      <c r="L49" s="448" t="str">
        <f t="shared" si="0"/>
        <v>kgCO2/年/台</v>
      </c>
      <c r="M49" s="449"/>
    </row>
    <row r="50" spans="1:13">
      <c r="A50" s="107"/>
      <c r="B50" s="536" t="s">
        <v>226</v>
      </c>
      <c r="C50" s="537"/>
      <c r="D50" s="187">
        <v>0</v>
      </c>
      <c r="E50" s="188">
        <v>0</v>
      </c>
      <c r="F50" s="136" t="s">
        <v>223</v>
      </c>
      <c r="G50" s="157">
        <f>ROUND(34.6*0.0183*44/12,2)</f>
        <v>2.3199999999999998</v>
      </c>
      <c r="H50" s="121" t="s">
        <v>224</v>
      </c>
      <c r="I50" s="154">
        <f>($D$50-$E$50)*$G$50</f>
        <v>0</v>
      </c>
      <c r="J50" s="121" t="s">
        <v>211</v>
      </c>
      <c r="K50" s="155">
        <f>IF(ISERROR($I$50/$D$24),0,$I$50/$D$24)</f>
        <v>0</v>
      </c>
      <c r="L50" s="448" t="str">
        <f t="shared" si="0"/>
        <v>kgCO2/年/台</v>
      </c>
      <c r="M50" s="449"/>
    </row>
    <row r="51" spans="1:13">
      <c r="A51" s="107"/>
      <c r="B51" s="536" t="s">
        <v>162</v>
      </c>
      <c r="C51" s="537"/>
      <c r="D51" s="187">
        <v>0</v>
      </c>
      <c r="E51" s="188">
        <v>0</v>
      </c>
      <c r="F51" s="136" t="s">
        <v>223</v>
      </c>
      <c r="G51" s="157">
        <f>ROUND(37.7*0.0187*44/12,2)</f>
        <v>2.58</v>
      </c>
      <c r="H51" s="121" t="s">
        <v>224</v>
      </c>
      <c r="I51" s="154">
        <f>($D$51-$E$51)*$G$51</f>
        <v>0</v>
      </c>
      <c r="J51" s="121" t="s">
        <v>211</v>
      </c>
      <c r="K51" s="155">
        <f>IF(ISERROR($I$51/$D$24),0,$I$51/$D$24)</f>
        <v>0</v>
      </c>
      <c r="L51" s="448" t="str">
        <f t="shared" si="0"/>
        <v>kgCO2/年/台</v>
      </c>
      <c r="M51" s="449"/>
    </row>
    <row r="52" spans="1:13" ht="13.5" thickBot="1">
      <c r="A52" s="107"/>
      <c r="B52" s="536" t="s">
        <v>227</v>
      </c>
      <c r="C52" s="537"/>
      <c r="D52" s="187">
        <v>0</v>
      </c>
      <c r="E52" s="188">
        <v>0</v>
      </c>
      <c r="F52" s="136" t="s">
        <v>223</v>
      </c>
      <c r="G52" s="159">
        <v>2.46</v>
      </c>
      <c r="H52" s="121" t="s">
        <v>224</v>
      </c>
      <c r="I52" s="154">
        <f>($D$52-$E$52)*$G$52</f>
        <v>0</v>
      </c>
      <c r="J52" s="121" t="s">
        <v>211</v>
      </c>
      <c r="K52" s="155">
        <f>IF(ISERROR($I$52/$D$24),0,$I$52/$D$24)</f>
        <v>0</v>
      </c>
      <c r="L52" s="448" t="str">
        <f t="shared" si="0"/>
        <v>kgCO2/年/台</v>
      </c>
      <c r="M52" s="449"/>
    </row>
    <row r="53" spans="1:13" ht="13.5" thickBot="1">
      <c r="A53" s="107"/>
      <c r="B53" s="559" t="s">
        <v>228</v>
      </c>
      <c r="C53" s="512"/>
      <c r="D53" s="187">
        <v>0</v>
      </c>
      <c r="E53" s="188">
        <v>0</v>
      </c>
      <c r="F53" s="160" t="s">
        <v>229</v>
      </c>
      <c r="G53" s="161">
        <v>0</v>
      </c>
      <c r="H53" s="162" t="s">
        <v>230</v>
      </c>
      <c r="I53" s="154">
        <f>($D$53-$E$53)*$G$53</f>
        <v>0</v>
      </c>
      <c r="J53" s="121" t="s">
        <v>211</v>
      </c>
      <c r="K53" s="155">
        <f>IF(ISERROR($I$53/$D$24),0,$I$53/$D$24)</f>
        <v>0</v>
      </c>
      <c r="L53" s="448" t="str">
        <f t="shared" si="0"/>
        <v>kgCO2/年/台</v>
      </c>
      <c r="M53" s="449"/>
    </row>
    <row r="54" spans="1:13" ht="13.5" thickBot="1">
      <c r="A54" s="107"/>
      <c r="B54" s="560" t="s">
        <v>231</v>
      </c>
      <c r="C54" s="561"/>
      <c r="D54" s="156">
        <v>0</v>
      </c>
      <c r="E54" s="156">
        <v>0</v>
      </c>
      <c r="F54" s="163" t="s">
        <v>232</v>
      </c>
      <c r="G54" s="164">
        <v>0</v>
      </c>
      <c r="H54" s="165" t="s">
        <v>233</v>
      </c>
      <c r="I54" s="166">
        <f>($D$54-$E$54)*$G$54</f>
        <v>0</v>
      </c>
      <c r="J54" s="121" t="s">
        <v>211</v>
      </c>
      <c r="K54" s="155">
        <f>IF(ISERROR($I$54/$D$24),0,$I$54/$D$24)</f>
        <v>0</v>
      </c>
      <c r="L54" s="448" t="str">
        <f t="shared" si="0"/>
        <v>kgCO2/年/台</v>
      </c>
      <c r="M54" s="449"/>
    </row>
    <row r="55" spans="1:13" ht="13.5" thickBot="1">
      <c r="A55" s="107"/>
      <c r="B55" s="562" t="s">
        <v>234</v>
      </c>
      <c r="C55" s="563"/>
      <c r="D55" s="167">
        <v>0</v>
      </c>
      <c r="E55" s="167">
        <v>0</v>
      </c>
      <c r="F55" s="168" t="s">
        <v>235</v>
      </c>
      <c r="G55" s="169">
        <v>0</v>
      </c>
      <c r="H55" s="165" t="s">
        <v>236</v>
      </c>
      <c r="I55" s="166">
        <f>($D$55-$E$55)*$G$55</f>
        <v>0</v>
      </c>
      <c r="J55" s="121" t="s">
        <v>211</v>
      </c>
      <c r="K55" s="155">
        <f>IF(ISERROR($I$55/$D$24),0,$I$55/$D$24)</f>
        <v>0</v>
      </c>
      <c r="L55" s="448" t="str">
        <f t="shared" si="0"/>
        <v>kgCO2/年/台</v>
      </c>
      <c r="M55" s="449"/>
    </row>
    <row r="56" spans="1:13">
      <c r="A56" s="107"/>
      <c r="B56" s="538" t="str">
        <f>"削減原単位[kgCO2/年/"&amp;IF($F$24&lt;&gt;"選択してください",$F$24,$H$24)&amp;"]"</f>
        <v>削減原単位[kgCO2/年/台]</v>
      </c>
      <c r="C56" s="538"/>
      <c r="D56" s="538"/>
      <c r="E56" s="538"/>
      <c r="F56" s="538"/>
      <c r="G56" s="539"/>
      <c r="H56" s="538"/>
      <c r="I56" s="539"/>
      <c r="J56" s="539"/>
      <c r="K56" s="170">
        <f>SUM($K$41:$K$55)</f>
        <v>0</v>
      </c>
      <c r="L56" s="448" t="str">
        <f t="shared" si="0"/>
        <v>kgCO2/年/台</v>
      </c>
      <c r="M56" s="449"/>
    </row>
    <row r="57" spans="1:13">
      <c r="A57" s="107"/>
      <c r="B57" s="132"/>
      <c r="C57" s="132"/>
      <c r="D57" s="114"/>
      <c r="E57" s="114"/>
      <c r="F57" s="114"/>
      <c r="G57" s="114"/>
      <c r="H57" s="132"/>
      <c r="I57" s="132"/>
      <c r="J57" s="114"/>
      <c r="K57" s="114"/>
      <c r="L57" s="114"/>
      <c r="M57" s="114"/>
    </row>
    <row r="58" spans="1:13">
      <c r="A58" s="107"/>
      <c r="B58" s="464" t="s">
        <v>237</v>
      </c>
      <c r="C58" s="465"/>
      <c r="D58" s="465"/>
      <c r="E58" s="465"/>
      <c r="F58" s="465"/>
      <c r="G58" s="465"/>
      <c r="H58" s="465"/>
      <c r="I58" s="465"/>
      <c r="J58" s="465"/>
      <c r="K58" s="465"/>
      <c r="L58" s="465"/>
      <c r="M58" s="466"/>
    </row>
    <row r="59" spans="1:13">
      <c r="A59" s="107"/>
      <c r="B59" s="132"/>
      <c r="C59" s="132"/>
      <c r="D59" s="114"/>
      <c r="E59" s="114"/>
      <c r="F59" s="114"/>
      <c r="G59" s="114"/>
      <c r="H59" s="132"/>
      <c r="I59" s="132"/>
      <c r="J59" s="114"/>
      <c r="K59" s="114"/>
      <c r="L59" s="114"/>
      <c r="M59" s="114"/>
    </row>
    <row r="60" spans="1:13">
      <c r="A60" s="107"/>
      <c r="B60" s="116" t="s">
        <v>238</v>
      </c>
      <c r="C60" s="132"/>
      <c r="D60" s="132"/>
      <c r="E60" s="132"/>
      <c r="F60" s="132"/>
      <c r="G60" s="132"/>
      <c r="H60" s="132"/>
      <c r="I60" s="132"/>
      <c r="J60" s="132"/>
      <c r="K60" s="133"/>
      <c r="L60" s="134"/>
      <c r="M60" s="134"/>
    </row>
    <row r="61" spans="1:13" ht="13.5" thickBot="1">
      <c r="A61" s="107"/>
      <c r="B61" s="108"/>
      <c r="C61" s="108"/>
      <c r="D61" s="108"/>
      <c r="E61" s="108"/>
      <c r="F61" s="108"/>
      <c r="G61" s="108"/>
      <c r="H61" s="108"/>
      <c r="I61" s="108"/>
      <c r="J61" s="108"/>
      <c r="K61" s="108"/>
      <c r="L61" s="108"/>
      <c r="M61" s="108"/>
    </row>
    <row r="62" spans="1:13" ht="13.5" thickBot="1">
      <c r="A62" s="107"/>
      <c r="B62" s="540" t="s">
        <v>239</v>
      </c>
      <c r="C62" s="541"/>
      <c r="D62" s="542"/>
      <c r="E62" s="543"/>
      <c r="F62" s="543"/>
      <c r="G62" s="543"/>
      <c r="H62" s="543"/>
      <c r="I62" s="544"/>
      <c r="J62" s="116"/>
      <c r="K62" s="545" t="s">
        <v>240</v>
      </c>
      <c r="L62" s="546"/>
      <c r="M62" s="547"/>
    </row>
    <row r="63" spans="1:13" ht="13.5" thickBot="1">
      <c r="A63" s="107"/>
      <c r="B63" s="116"/>
      <c r="C63" s="132"/>
      <c r="D63" s="132"/>
      <c r="E63" s="132"/>
      <c r="F63" s="132"/>
      <c r="G63" s="132"/>
      <c r="H63" s="132"/>
      <c r="I63" s="132"/>
      <c r="J63" s="116"/>
      <c r="K63" s="548"/>
      <c r="L63" s="549"/>
      <c r="M63" s="550"/>
    </row>
    <row r="64" spans="1:13" ht="13.5" thickBot="1">
      <c r="A64" s="107"/>
      <c r="B64" s="554" t="s">
        <v>241</v>
      </c>
      <c r="C64" s="555"/>
      <c r="D64" s="556"/>
      <c r="E64" s="557"/>
      <c r="F64" s="557"/>
      <c r="G64" s="557"/>
      <c r="H64" s="557"/>
      <c r="I64" s="558"/>
      <c r="J64" s="116"/>
      <c r="K64" s="551"/>
      <c r="L64" s="552"/>
      <c r="M64" s="553"/>
    </row>
    <row r="65" spans="1:13">
      <c r="A65" s="107"/>
      <c r="B65" s="116"/>
      <c r="C65" s="132"/>
      <c r="D65" s="132"/>
      <c r="E65" s="132"/>
      <c r="F65" s="132"/>
      <c r="G65" s="132"/>
      <c r="H65" s="132"/>
      <c r="I65" s="132"/>
      <c r="J65" s="132"/>
      <c r="K65" s="132"/>
      <c r="L65" s="132"/>
      <c r="M65" s="132"/>
    </row>
    <row r="66" spans="1:13">
      <c r="A66" s="107"/>
      <c r="B66" s="570" t="s">
        <v>242</v>
      </c>
      <c r="C66" s="571"/>
      <c r="D66" s="571"/>
      <c r="E66" s="571"/>
      <c r="F66" s="571"/>
      <c r="G66" s="571"/>
      <c r="H66" s="571"/>
      <c r="I66" s="571"/>
      <c r="J66" s="571"/>
      <c r="K66" s="571"/>
      <c r="L66" s="571"/>
      <c r="M66" s="572"/>
    </row>
    <row r="67" spans="1:13" ht="13.5" thickBot="1">
      <c r="A67" s="107"/>
      <c r="B67" s="116"/>
      <c r="C67" s="132"/>
      <c r="D67" s="132"/>
      <c r="E67" s="132"/>
      <c r="F67" s="132"/>
      <c r="G67" s="132"/>
      <c r="H67" s="132"/>
      <c r="I67" s="132"/>
      <c r="J67" s="132"/>
      <c r="K67" s="133"/>
      <c r="L67" s="134"/>
      <c r="M67" s="134"/>
    </row>
    <row r="68" spans="1:13" ht="13.5" thickBot="1">
      <c r="A68" s="107"/>
      <c r="B68" s="564" t="s">
        <v>243</v>
      </c>
      <c r="C68" s="519" t="s">
        <v>244</v>
      </c>
      <c r="D68" s="573"/>
      <c r="E68" s="567"/>
      <c r="F68" s="568"/>
      <c r="G68" s="568"/>
      <c r="H68" s="568"/>
      <c r="I68" s="569"/>
      <c r="J68" s="116"/>
      <c r="K68" s="409" t="s">
        <v>245</v>
      </c>
      <c r="L68" s="410"/>
      <c r="M68" s="411"/>
    </row>
    <row r="69" spans="1:13" ht="13.5" thickBot="1">
      <c r="A69" s="107"/>
      <c r="B69" s="565"/>
      <c r="C69" s="116"/>
      <c r="D69" s="132"/>
      <c r="E69" s="132"/>
      <c r="F69" s="132"/>
      <c r="G69" s="132"/>
      <c r="H69" s="132"/>
      <c r="I69" s="132"/>
      <c r="J69" s="116"/>
      <c r="K69" s="508"/>
      <c r="L69" s="509"/>
      <c r="M69" s="510"/>
    </row>
    <row r="70" spans="1:13" ht="13.5" thickBot="1">
      <c r="A70" s="107"/>
      <c r="B70" s="565"/>
      <c r="C70" s="566" t="s">
        <v>246</v>
      </c>
      <c r="D70" s="541"/>
      <c r="E70" s="567"/>
      <c r="F70" s="568"/>
      <c r="G70" s="568"/>
      <c r="H70" s="568"/>
      <c r="I70" s="569"/>
      <c r="J70" s="116"/>
      <c r="K70" s="508"/>
      <c r="L70" s="509"/>
      <c r="M70" s="510"/>
    </row>
    <row r="71" spans="1:13" ht="13.5" thickBot="1">
      <c r="A71" s="107"/>
      <c r="B71" s="565"/>
      <c r="C71" s="116"/>
      <c r="D71" s="132"/>
      <c r="E71" s="132"/>
      <c r="F71" s="132"/>
      <c r="G71" s="132"/>
      <c r="H71" s="132"/>
      <c r="I71" s="132"/>
      <c r="J71" s="116"/>
      <c r="K71" s="508"/>
      <c r="L71" s="509"/>
      <c r="M71" s="510"/>
    </row>
    <row r="72" spans="1:13" ht="13.5" thickBot="1">
      <c r="A72" s="107"/>
      <c r="B72" s="565"/>
      <c r="C72" s="519" t="s">
        <v>247</v>
      </c>
      <c r="D72" s="555"/>
      <c r="E72" s="556"/>
      <c r="F72" s="557"/>
      <c r="G72" s="557"/>
      <c r="H72" s="557"/>
      <c r="I72" s="558"/>
      <c r="J72" s="116"/>
      <c r="K72" s="412"/>
      <c r="L72" s="413"/>
      <c r="M72" s="414"/>
    </row>
    <row r="73" spans="1:13" ht="13.5" thickBot="1">
      <c r="A73" s="107"/>
      <c r="B73" s="116"/>
      <c r="C73" s="132"/>
      <c r="D73" s="132"/>
      <c r="E73" s="132"/>
      <c r="F73" s="132"/>
      <c r="G73" s="132"/>
      <c r="H73" s="132"/>
      <c r="I73" s="132"/>
      <c r="J73" s="132"/>
      <c r="K73" s="133"/>
      <c r="L73" s="134"/>
      <c r="M73" s="134"/>
    </row>
    <row r="74" spans="1:13" ht="13.5" thickBot="1">
      <c r="A74" s="107"/>
      <c r="B74" s="564" t="s">
        <v>248</v>
      </c>
      <c r="C74" s="566" t="s">
        <v>246</v>
      </c>
      <c r="D74" s="541"/>
      <c r="E74" s="567"/>
      <c r="F74" s="568"/>
      <c r="G74" s="568"/>
      <c r="H74" s="568"/>
      <c r="I74" s="569"/>
      <c r="J74" s="116"/>
      <c r="K74" s="545" t="s">
        <v>249</v>
      </c>
      <c r="L74" s="546"/>
      <c r="M74" s="547"/>
    </row>
    <row r="75" spans="1:13" ht="13.5" thickBot="1">
      <c r="A75" s="107"/>
      <c r="B75" s="565"/>
      <c r="C75" s="116"/>
      <c r="D75" s="132"/>
      <c r="E75" s="132"/>
      <c r="F75" s="132"/>
      <c r="G75" s="132"/>
      <c r="H75" s="132"/>
      <c r="I75" s="132"/>
      <c r="J75" s="116"/>
      <c r="K75" s="548"/>
      <c r="L75" s="549"/>
      <c r="M75" s="550"/>
    </row>
    <row r="76" spans="1:13" ht="13.5" thickBot="1">
      <c r="A76" s="107"/>
      <c r="B76" s="565"/>
      <c r="C76" s="519" t="s">
        <v>247</v>
      </c>
      <c r="D76" s="555"/>
      <c r="E76" s="556"/>
      <c r="F76" s="557"/>
      <c r="G76" s="557"/>
      <c r="H76" s="557"/>
      <c r="I76" s="558"/>
      <c r="J76" s="116"/>
      <c r="K76" s="551"/>
      <c r="L76" s="552"/>
      <c r="M76" s="553"/>
    </row>
    <row r="77" spans="1:13">
      <c r="A77" s="107"/>
      <c r="B77" s="116"/>
      <c r="C77" s="132"/>
      <c r="D77" s="132"/>
      <c r="E77" s="132"/>
      <c r="F77" s="132"/>
      <c r="G77" s="132"/>
      <c r="H77" s="132"/>
      <c r="I77" s="132"/>
      <c r="J77" s="132"/>
      <c r="K77" s="133"/>
      <c r="L77" s="134"/>
      <c r="M77" s="134"/>
    </row>
    <row r="78" spans="1:13">
      <c r="A78" s="107"/>
      <c r="B78" s="428" t="s">
        <v>178</v>
      </c>
      <c r="C78" s="428"/>
      <c r="D78" s="428"/>
      <c r="E78" s="428"/>
      <c r="F78" s="428"/>
      <c r="G78" s="428"/>
      <c r="H78" s="428"/>
      <c r="I78" s="428"/>
      <c r="J78" s="428"/>
      <c r="K78" s="428"/>
      <c r="L78" s="428"/>
      <c r="M78" s="428"/>
    </row>
    <row r="79" spans="1:13">
      <c r="A79" s="107"/>
      <c r="B79" s="108"/>
      <c r="C79" s="108"/>
      <c r="D79" s="108"/>
      <c r="E79" s="108"/>
      <c r="F79" s="108"/>
      <c r="G79" s="108"/>
      <c r="H79" s="108"/>
      <c r="I79" s="108"/>
      <c r="J79" s="108"/>
      <c r="K79" s="108"/>
      <c r="L79" s="108"/>
      <c r="M79" s="108"/>
    </row>
    <row r="80" spans="1:13" ht="25.5">
      <c r="A80" s="107"/>
      <c r="B80" s="574" t="s">
        <v>179</v>
      </c>
      <c r="C80" s="575"/>
      <c r="D80" s="483">
        <f>$D$24*$K$56</f>
        <v>0</v>
      </c>
      <c r="E80" s="483"/>
      <c r="F80" s="173" t="s">
        <v>180</v>
      </c>
      <c r="G80" s="484" t="s">
        <v>181</v>
      </c>
      <c r="H80" s="485"/>
      <c r="I80" s="574" t="s">
        <v>179</v>
      </c>
      <c r="J80" s="575"/>
      <c r="K80" s="577">
        <f>$D$80/1000</f>
        <v>0</v>
      </c>
      <c r="L80" s="486"/>
      <c r="M80" s="173" t="s">
        <v>182</v>
      </c>
    </row>
    <row r="81" spans="1:13">
      <c r="A81" s="107"/>
      <c r="B81" s="109"/>
      <c r="C81" s="109"/>
      <c r="D81" s="109"/>
      <c r="E81" s="109"/>
      <c r="F81" s="109"/>
      <c r="G81" s="109"/>
      <c r="H81" s="109"/>
      <c r="I81" s="109"/>
      <c r="J81" s="109"/>
      <c r="K81" s="109"/>
      <c r="L81" s="109"/>
      <c r="M81" s="109"/>
    </row>
  </sheetData>
  <mergeCells count="97">
    <mergeCell ref="B78:M78"/>
    <mergeCell ref="B80:C80"/>
    <mergeCell ref="D80:E80"/>
    <mergeCell ref="G80:H80"/>
    <mergeCell ref="I80:J80"/>
    <mergeCell ref="K80:L80"/>
    <mergeCell ref="B74:B76"/>
    <mergeCell ref="C74:D74"/>
    <mergeCell ref="E74:I74"/>
    <mergeCell ref="K74:M76"/>
    <mergeCell ref="C76:D76"/>
    <mergeCell ref="E76:I76"/>
    <mergeCell ref="B66:M66"/>
    <mergeCell ref="B68:B72"/>
    <mergeCell ref="C68:D68"/>
    <mergeCell ref="E68:I68"/>
    <mergeCell ref="K68:M72"/>
    <mergeCell ref="C70:D70"/>
    <mergeCell ref="E70:I70"/>
    <mergeCell ref="C72:D72"/>
    <mergeCell ref="E72:I72"/>
    <mergeCell ref="B56:J56"/>
    <mergeCell ref="L56:M56"/>
    <mergeCell ref="B58:M58"/>
    <mergeCell ref="B62:C62"/>
    <mergeCell ref="D62:I62"/>
    <mergeCell ref="K62:M64"/>
    <mergeCell ref="B64:C64"/>
    <mergeCell ref="D64:I64"/>
    <mergeCell ref="B53:C53"/>
    <mergeCell ref="L53:M53"/>
    <mergeCell ref="B54:C54"/>
    <mergeCell ref="L54:M54"/>
    <mergeCell ref="B55:C55"/>
    <mergeCell ref="L55:M55"/>
    <mergeCell ref="B50:C50"/>
    <mergeCell ref="L50:M50"/>
    <mergeCell ref="B51:C51"/>
    <mergeCell ref="L51:M51"/>
    <mergeCell ref="B52:C52"/>
    <mergeCell ref="L52:M52"/>
    <mergeCell ref="B47:C47"/>
    <mergeCell ref="L47:M47"/>
    <mergeCell ref="B48:C48"/>
    <mergeCell ref="L48:M48"/>
    <mergeCell ref="B49:C49"/>
    <mergeCell ref="L49:M49"/>
    <mergeCell ref="B44:C44"/>
    <mergeCell ref="L44:M44"/>
    <mergeCell ref="B45:C45"/>
    <mergeCell ref="L45:M45"/>
    <mergeCell ref="B46:C46"/>
    <mergeCell ref="L46:M46"/>
    <mergeCell ref="B41:C41"/>
    <mergeCell ref="L41:M41"/>
    <mergeCell ref="B42:C42"/>
    <mergeCell ref="L42:M42"/>
    <mergeCell ref="B43:C43"/>
    <mergeCell ref="L43:M43"/>
    <mergeCell ref="B34:M34"/>
    <mergeCell ref="B36:D37"/>
    <mergeCell ref="E36:G37"/>
    <mergeCell ref="B39:C40"/>
    <mergeCell ref="D39:F39"/>
    <mergeCell ref="G39:H40"/>
    <mergeCell ref="I39:J40"/>
    <mergeCell ref="K39:M40"/>
    <mergeCell ref="B32:M32"/>
    <mergeCell ref="B18:C19"/>
    <mergeCell ref="D18:H19"/>
    <mergeCell ref="J18:M24"/>
    <mergeCell ref="B21:C22"/>
    <mergeCell ref="D21:H22"/>
    <mergeCell ref="B24:C25"/>
    <mergeCell ref="D24:D25"/>
    <mergeCell ref="E24:E25"/>
    <mergeCell ref="F24:F25"/>
    <mergeCell ref="G24:G25"/>
    <mergeCell ref="H24:H25"/>
    <mergeCell ref="B27:M28"/>
    <mergeCell ref="B30:C30"/>
    <mergeCell ref="D30:E30"/>
    <mergeCell ref="G30:H30"/>
    <mergeCell ref="B16:C16"/>
    <mergeCell ref="D16:E16"/>
    <mergeCell ref="G16:M16"/>
    <mergeCell ref="B2:M2"/>
    <mergeCell ref="B4:M4"/>
    <mergeCell ref="B6:M7"/>
    <mergeCell ref="B9:C9"/>
    <mergeCell ref="D9:M9"/>
    <mergeCell ref="B11:M11"/>
    <mergeCell ref="B13:C14"/>
    <mergeCell ref="E13:F13"/>
    <mergeCell ref="D14:E14"/>
    <mergeCell ref="F14:G14"/>
    <mergeCell ref="H14:M14"/>
  </mergeCells>
  <phoneticPr fontId="1"/>
  <conditionalFormatting sqref="B18:H19">
    <cfRule type="expression" dxfId="3" priority="2" stopIfTrue="1">
      <formula>$D$16="新設"</formula>
    </cfRule>
  </conditionalFormatting>
  <conditionalFormatting sqref="C72:I72">
    <cfRule type="expression" dxfId="2" priority="1" stopIfTrue="1">
      <formula>$E$68="従来設備・施設の実測データ"</formula>
    </cfRule>
  </conditionalFormatting>
  <dataValidations count="4">
    <dataValidation type="list" allowBlank="1" showInputMessage="1" showErrorMessage="1" sqref="E68:I68" xr:uid="{8674F720-B8BE-487A-AD40-2641265DB4B7}">
      <formula1>"選択してください,従来設備・施設の実測データ,従来設備・施設の性能より推計,仮想設備（現在の平均的な販売設備）の性能より推計"</formula1>
    </dataValidation>
    <dataValidation type="list" allowBlank="1" showInputMessage="1" showErrorMessage="1" sqref="G30:H30" xr:uid="{0C7063B0-E940-466E-B210-96BAA8BB542A}">
      <formula1>"法定耐用年数を記入,想定使用年数を記入"</formula1>
    </dataValidation>
    <dataValidation type="list" allowBlank="1" showInputMessage="1" showErrorMessage="1" sqref="F24" xr:uid="{BC790E8C-364E-4A25-A97B-AF3A94D092C4}">
      <formula1>$T$12:$T$22</formula1>
    </dataValidation>
    <dataValidation type="list" allowBlank="1" showInputMessage="1" showErrorMessage="1" sqref="D16:E16" xr:uid="{3E529AFA-70A9-4C89-B61C-C932A14C6B9E}">
      <formula1>"選択してください,新設,入れ替え"</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D6A76-A65F-49E9-9C86-7AC2A96CDC84}">
  <dimension ref="A1:M81"/>
  <sheetViews>
    <sheetView topLeftCell="A26" workbookViewId="0">
      <selection activeCell="P47" sqref="P47"/>
    </sheetView>
  </sheetViews>
  <sheetFormatPr defaultRowHeight="13"/>
  <cols>
    <col min="1" max="1" width="1.6328125" customWidth="1"/>
  </cols>
  <sheetData>
    <row r="1" spans="1:13">
      <c r="A1" s="107"/>
      <c r="B1" s="107"/>
      <c r="C1" s="107"/>
      <c r="D1" s="107"/>
      <c r="E1" s="107"/>
      <c r="F1" s="107"/>
      <c r="G1" s="107"/>
      <c r="H1" s="107"/>
      <c r="I1" s="107"/>
      <c r="J1" s="107"/>
      <c r="K1" s="107"/>
      <c r="L1" s="107"/>
      <c r="M1" s="107"/>
    </row>
    <row r="2" spans="1:13" ht="14">
      <c r="A2" s="107"/>
      <c r="B2" s="415" t="s">
        <v>129</v>
      </c>
      <c r="C2" s="415"/>
      <c r="D2" s="415"/>
      <c r="E2" s="415"/>
      <c r="F2" s="415"/>
      <c r="G2" s="415"/>
      <c r="H2" s="415"/>
      <c r="I2" s="415"/>
      <c r="J2" s="415"/>
      <c r="K2" s="415"/>
      <c r="L2" s="415"/>
      <c r="M2" s="415"/>
    </row>
    <row r="3" spans="1:13">
      <c r="A3" s="107"/>
      <c r="B3" s="108"/>
      <c r="C3" s="108"/>
      <c r="D3" s="108"/>
      <c r="E3" s="108"/>
      <c r="F3" s="108"/>
      <c r="G3" s="108"/>
      <c r="H3" s="108"/>
      <c r="I3" s="108"/>
      <c r="J3" s="108"/>
      <c r="K3" s="108"/>
      <c r="L3" s="108"/>
      <c r="M3" s="108"/>
    </row>
    <row r="4" spans="1:13" ht="21">
      <c r="A4" s="107"/>
      <c r="B4" s="416" t="s">
        <v>186</v>
      </c>
      <c r="C4" s="416"/>
      <c r="D4" s="416"/>
      <c r="E4" s="416"/>
      <c r="F4" s="416"/>
      <c r="G4" s="416"/>
      <c r="H4" s="416"/>
      <c r="I4" s="416"/>
      <c r="J4" s="416"/>
      <c r="K4" s="416"/>
      <c r="L4" s="416"/>
      <c r="M4" s="416"/>
    </row>
    <row r="5" spans="1:13">
      <c r="A5" s="107"/>
      <c r="B5" s="108"/>
      <c r="C5" s="108"/>
      <c r="D5" s="108"/>
      <c r="E5" s="108"/>
      <c r="F5" s="108"/>
      <c r="G5" s="108"/>
      <c r="H5" s="108"/>
      <c r="I5" s="108"/>
      <c r="J5" s="108"/>
      <c r="K5" s="108"/>
      <c r="L5" s="108"/>
      <c r="M5" s="108"/>
    </row>
    <row r="6" spans="1:13">
      <c r="A6" s="107"/>
      <c r="B6" s="417" t="s">
        <v>131</v>
      </c>
      <c r="C6" s="418"/>
      <c r="D6" s="418"/>
      <c r="E6" s="418"/>
      <c r="F6" s="418"/>
      <c r="G6" s="418"/>
      <c r="H6" s="418"/>
      <c r="I6" s="418"/>
      <c r="J6" s="418"/>
      <c r="K6" s="418"/>
      <c r="L6" s="418"/>
      <c r="M6" s="419"/>
    </row>
    <row r="7" spans="1:13">
      <c r="A7" s="107"/>
      <c r="B7" s="420"/>
      <c r="C7" s="421"/>
      <c r="D7" s="421"/>
      <c r="E7" s="421"/>
      <c r="F7" s="421"/>
      <c r="G7" s="421"/>
      <c r="H7" s="421"/>
      <c r="I7" s="421"/>
      <c r="J7" s="421"/>
      <c r="K7" s="421"/>
      <c r="L7" s="421"/>
      <c r="M7" s="422"/>
    </row>
    <row r="8" spans="1:13" ht="13.5" thickBot="1">
      <c r="A8" s="107"/>
      <c r="B8" s="108"/>
      <c r="C8" s="108"/>
      <c r="D8" s="108"/>
      <c r="E8" s="108"/>
      <c r="F8" s="108"/>
      <c r="G8" s="108"/>
      <c r="H8" s="108"/>
      <c r="I8" s="108"/>
      <c r="J8" s="108"/>
      <c r="K8" s="108"/>
      <c r="L8" s="108"/>
      <c r="M8" s="108"/>
    </row>
    <row r="9" spans="1:13" ht="13.5" thickBot="1">
      <c r="A9" s="107"/>
      <c r="B9" s="500" t="s">
        <v>132</v>
      </c>
      <c r="C9" s="501"/>
      <c r="D9" s="425"/>
      <c r="E9" s="426"/>
      <c r="F9" s="426"/>
      <c r="G9" s="426"/>
      <c r="H9" s="426"/>
      <c r="I9" s="426"/>
      <c r="J9" s="426"/>
      <c r="K9" s="426"/>
      <c r="L9" s="426"/>
      <c r="M9" s="427"/>
    </row>
    <row r="10" spans="1:13">
      <c r="A10" s="107"/>
      <c r="B10" s="108"/>
      <c r="C10" s="108"/>
      <c r="D10" s="108"/>
      <c r="E10" s="108"/>
      <c r="F10" s="108"/>
      <c r="G10" s="108"/>
      <c r="H10" s="108"/>
      <c r="I10" s="108"/>
      <c r="J10" s="108"/>
      <c r="K10" s="108"/>
      <c r="L10" s="108"/>
      <c r="M10" s="108"/>
    </row>
    <row r="11" spans="1:13">
      <c r="A11" s="107"/>
      <c r="B11" s="428" t="s">
        <v>133</v>
      </c>
      <c r="C11" s="428"/>
      <c r="D11" s="428"/>
      <c r="E11" s="428"/>
      <c r="F11" s="428"/>
      <c r="G11" s="428"/>
      <c r="H11" s="428"/>
      <c r="I11" s="428"/>
      <c r="J11" s="428"/>
      <c r="K11" s="428"/>
      <c r="L11" s="428"/>
      <c r="M11" s="428"/>
    </row>
    <row r="12" spans="1:13" ht="13.5" hidden="1" thickBot="1">
      <c r="A12" s="107"/>
      <c r="B12" s="108"/>
      <c r="C12" s="108"/>
      <c r="D12" s="108"/>
      <c r="E12" s="108"/>
      <c r="F12" s="108"/>
      <c r="G12" s="108"/>
      <c r="H12" s="108"/>
      <c r="I12" s="108"/>
      <c r="J12" s="108"/>
      <c r="K12" s="108"/>
      <c r="L12" s="108"/>
      <c r="M12" s="108"/>
    </row>
    <row r="13" spans="1:13" hidden="1">
      <c r="A13" s="107"/>
      <c r="B13" s="493" t="s">
        <v>134</v>
      </c>
      <c r="C13" s="494"/>
      <c r="D13" s="110"/>
      <c r="E13" s="429"/>
      <c r="F13" s="429"/>
      <c r="G13" s="111"/>
      <c r="H13" s="111"/>
      <c r="I13" s="111"/>
      <c r="J13" s="111"/>
      <c r="K13" s="111"/>
      <c r="L13" s="111"/>
      <c r="M13" s="112"/>
    </row>
    <row r="14" spans="1:13" ht="13.5" hidden="1" thickBot="1">
      <c r="A14" s="107"/>
      <c r="B14" s="487"/>
      <c r="C14" s="495"/>
      <c r="D14" s="430"/>
      <c r="E14" s="431"/>
      <c r="F14" s="431"/>
      <c r="G14" s="431"/>
      <c r="H14" s="407"/>
      <c r="I14" s="431"/>
      <c r="J14" s="431"/>
      <c r="K14" s="431"/>
      <c r="L14" s="431"/>
      <c r="M14" s="432"/>
    </row>
    <row r="15" spans="1:13" ht="13.5" hidden="1" thickBot="1">
      <c r="A15" s="107"/>
      <c r="B15" s="149"/>
      <c r="C15" s="114"/>
      <c r="D15" s="150"/>
      <c r="E15" s="116"/>
      <c r="F15" s="116"/>
      <c r="G15" s="116"/>
      <c r="H15" s="116"/>
      <c r="I15" s="116"/>
      <c r="J15" s="116"/>
      <c r="K15" s="116"/>
      <c r="L15" s="116"/>
      <c r="M15" s="116"/>
    </row>
    <row r="16" spans="1:13" ht="13.5" hidden="1" thickBot="1">
      <c r="A16" s="107"/>
      <c r="B16" s="496" t="s">
        <v>187</v>
      </c>
      <c r="C16" s="497"/>
      <c r="D16" s="498" t="s">
        <v>256</v>
      </c>
      <c r="E16" s="499"/>
      <c r="F16" s="116"/>
      <c r="G16" s="464" t="s">
        <v>188</v>
      </c>
      <c r="H16" s="465"/>
      <c r="I16" s="465"/>
      <c r="J16" s="465"/>
      <c r="K16" s="465"/>
      <c r="L16" s="465"/>
      <c r="M16" s="466"/>
    </row>
    <row r="17" spans="1:13" ht="13.5" hidden="1" thickBot="1">
      <c r="A17" s="107"/>
      <c r="B17" s="114"/>
      <c r="C17" s="114"/>
      <c r="D17" s="116"/>
      <c r="E17" s="116"/>
      <c r="F17" s="116"/>
      <c r="G17" s="116"/>
      <c r="H17" s="116"/>
      <c r="I17" s="116"/>
      <c r="J17" s="116"/>
      <c r="K17" s="116"/>
      <c r="L17" s="116"/>
      <c r="M17" s="116"/>
    </row>
    <row r="18" spans="1:13" hidden="1">
      <c r="A18" s="107"/>
      <c r="B18" s="493" t="s">
        <v>189</v>
      </c>
      <c r="C18" s="494"/>
      <c r="D18" s="502"/>
      <c r="E18" s="503"/>
      <c r="F18" s="503"/>
      <c r="G18" s="503"/>
      <c r="H18" s="504"/>
      <c r="I18" s="108"/>
      <c r="J18" s="409" t="s">
        <v>190</v>
      </c>
      <c r="K18" s="410"/>
      <c r="L18" s="410"/>
      <c r="M18" s="411"/>
    </row>
    <row r="19" spans="1:13" ht="13.5" hidden="1" thickBot="1">
      <c r="A19" s="107"/>
      <c r="B19" s="487"/>
      <c r="C19" s="495"/>
      <c r="D19" s="505"/>
      <c r="E19" s="506"/>
      <c r="F19" s="506"/>
      <c r="G19" s="506"/>
      <c r="H19" s="507"/>
      <c r="I19" s="108"/>
      <c r="J19" s="508"/>
      <c r="K19" s="509"/>
      <c r="L19" s="509"/>
      <c r="M19" s="510"/>
    </row>
    <row r="20" spans="1:13" ht="13.5" hidden="1" thickBot="1">
      <c r="A20" s="107"/>
      <c r="B20" s="108"/>
      <c r="C20" s="108"/>
      <c r="D20" s="108"/>
      <c r="E20" s="108"/>
      <c r="F20" s="108"/>
      <c r="G20" s="108"/>
      <c r="H20" s="108"/>
      <c r="I20" s="108"/>
      <c r="J20" s="508"/>
      <c r="K20" s="509"/>
      <c r="L20" s="509"/>
      <c r="M20" s="510"/>
    </row>
    <row r="21" spans="1:13" hidden="1">
      <c r="A21" s="107"/>
      <c r="B21" s="493" t="s">
        <v>191</v>
      </c>
      <c r="C21" s="494"/>
      <c r="D21" s="502"/>
      <c r="E21" s="503"/>
      <c r="F21" s="503"/>
      <c r="G21" s="503"/>
      <c r="H21" s="504"/>
      <c r="I21" s="108"/>
      <c r="J21" s="508"/>
      <c r="K21" s="509"/>
      <c r="L21" s="509"/>
      <c r="M21" s="510"/>
    </row>
    <row r="22" spans="1:13" ht="13.5" hidden="1" thickBot="1">
      <c r="A22" s="107"/>
      <c r="B22" s="487"/>
      <c r="C22" s="495"/>
      <c r="D22" s="505"/>
      <c r="E22" s="506"/>
      <c r="F22" s="506"/>
      <c r="G22" s="506"/>
      <c r="H22" s="507"/>
      <c r="I22" s="108"/>
      <c r="J22" s="508"/>
      <c r="K22" s="509"/>
      <c r="L22" s="509"/>
      <c r="M22" s="510"/>
    </row>
    <row r="23" spans="1:13" ht="13.5" thickBot="1">
      <c r="A23" s="107"/>
      <c r="B23" s="108"/>
      <c r="C23" s="108"/>
      <c r="D23" s="108"/>
      <c r="E23" s="108"/>
      <c r="F23" s="108"/>
      <c r="G23" s="108"/>
      <c r="H23" s="108"/>
      <c r="I23" s="108"/>
      <c r="J23" s="508"/>
      <c r="K23" s="509"/>
      <c r="L23" s="509"/>
      <c r="M23" s="510"/>
    </row>
    <row r="24" spans="1:13">
      <c r="A24" s="107"/>
      <c r="B24" s="511" t="s">
        <v>192</v>
      </c>
      <c r="C24" s="511"/>
      <c r="D24" s="513">
        <f>'別紙１ 年間実績等'!$J$32</f>
        <v>0</v>
      </c>
      <c r="E24" s="515" t="s">
        <v>142</v>
      </c>
      <c r="F24" s="516" t="s">
        <v>193</v>
      </c>
      <c r="G24" s="518" t="s">
        <v>194</v>
      </c>
      <c r="H24" s="516" t="s">
        <v>195</v>
      </c>
      <c r="I24" s="108"/>
      <c r="J24" s="412"/>
      <c r="K24" s="413"/>
      <c r="L24" s="413"/>
      <c r="M24" s="414"/>
    </row>
    <row r="25" spans="1:13" ht="13.5" thickBot="1">
      <c r="A25" s="107"/>
      <c r="B25" s="512"/>
      <c r="C25" s="512"/>
      <c r="D25" s="514"/>
      <c r="E25" s="512"/>
      <c r="F25" s="517"/>
      <c r="G25" s="519"/>
      <c r="H25" s="532"/>
      <c r="I25" s="108"/>
      <c r="J25" s="118"/>
      <c r="K25" s="118"/>
      <c r="L25" s="118"/>
      <c r="M25" s="118"/>
    </row>
    <row r="26" spans="1:13">
      <c r="A26" s="107"/>
      <c r="B26" s="122"/>
      <c r="C26" s="122"/>
      <c r="D26" s="122"/>
      <c r="E26" s="107"/>
      <c r="F26" s="122"/>
      <c r="G26" s="122"/>
      <c r="H26" s="122"/>
      <c r="I26" s="108"/>
      <c r="J26" s="108"/>
      <c r="K26" s="108"/>
      <c r="L26" s="108"/>
      <c r="M26" s="108"/>
    </row>
    <row r="27" spans="1:13">
      <c r="A27" s="107"/>
      <c r="B27" s="439" t="s">
        <v>196</v>
      </c>
      <c r="C27" s="439"/>
      <c r="D27" s="439"/>
      <c r="E27" s="439"/>
      <c r="F27" s="439"/>
      <c r="G27" s="439"/>
      <c r="H27" s="439"/>
      <c r="I27" s="439"/>
      <c r="J27" s="439"/>
      <c r="K27" s="439"/>
      <c r="L27" s="439"/>
      <c r="M27" s="439"/>
    </row>
    <row r="28" spans="1:13">
      <c r="A28" s="107"/>
      <c r="B28" s="439"/>
      <c r="C28" s="439"/>
      <c r="D28" s="439"/>
      <c r="E28" s="439"/>
      <c r="F28" s="439"/>
      <c r="G28" s="439"/>
      <c r="H28" s="439"/>
      <c r="I28" s="439"/>
      <c r="J28" s="439"/>
      <c r="K28" s="439"/>
      <c r="L28" s="439"/>
      <c r="M28" s="439"/>
    </row>
    <row r="29" spans="1:13" ht="13.5" hidden="1" thickBot="1">
      <c r="A29" s="107"/>
      <c r="B29" s="123"/>
      <c r="C29" s="123"/>
      <c r="D29" s="123"/>
      <c r="E29" s="123"/>
      <c r="F29" s="124"/>
      <c r="G29" s="123"/>
      <c r="H29" s="123"/>
      <c r="I29" s="123"/>
      <c r="J29" s="123"/>
      <c r="K29" s="123"/>
      <c r="L29" s="123"/>
      <c r="M29" s="123"/>
    </row>
    <row r="30" spans="1:13" ht="13.5" hidden="1" thickBot="1">
      <c r="A30" s="107"/>
      <c r="B30" s="531" t="s">
        <v>145</v>
      </c>
      <c r="C30" s="533"/>
      <c r="D30" s="440">
        <v>10</v>
      </c>
      <c r="E30" s="441"/>
      <c r="F30" s="125" t="s">
        <v>146</v>
      </c>
      <c r="G30" s="440" t="s">
        <v>147</v>
      </c>
      <c r="H30" s="441"/>
      <c r="I30" s="123"/>
      <c r="J30" s="123"/>
      <c r="K30" s="123"/>
      <c r="L30" s="123"/>
      <c r="M30" s="123"/>
    </row>
    <row r="31" spans="1:13" hidden="1">
      <c r="A31" s="107"/>
      <c r="B31" s="122"/>
      <c r="C31" s="122"/>
      <c r="D31" s="122"/>
      <c r="E31" s="122"/>
      <c r="F31" s="122"/>
      <c r="G31" s="123"/>
      <c r="H31" s="123"/>
      <c r="I31" s="123"/>
      <c r="J31" s="123"/>
      <c r="K31" s="123"/>
      <c r="L31" s="123"/>
      <c r="M31" s="123"/>
    </row>
    <row r="32" spans="1:13" hidden="1">
      <c r="A32" s="107"/>
      <c r="B32" s="439" t="s">
        <v>197</v>
      </c>
      <c r="C32" s="439"/>
      <c r="D32" s="439"/>
      <c r="E32" s="439"/>
      <c r="F32" s="439"/>
      <c r="G32" s="439"/>
      <c r="H32" s="439"/>
      <c r="I32" s="439"/>
      <c r="J32" s="439"/>
      <c r="K32" s="439"/>
      <c r="L32" s="439"/>
      <c r="M32" s="439"/>
    </row>
    <row r="33" spans="1:13">
      <c r="A33" s="107"/>
      <c r="B33" s="108"/>
      <c r="C33" s="108"/>
      <c r="D33" s="108"/>
      <c r="E33" s="108"/>
      <c r="F33" s="108"/>
      <c r="G33" s="108"/>
      <c r="H33" s="108"/>
      <c r="I33" s="108"/>
      <c r="J33" s="108"/>
      <c r="K33" s="108"/>
      <c r="L33" s="108"/>
      <c r="M33" s="108"/>
    </row>
    <row r="34" spans="1:13">
      <c r="A34" s="107"/>
      <c r="B34" s="428" t="s">
        <v>198</v>
      </c>
      <c r="C34" s="428"/>
      <c r="D34" s="428"/>
      <c r="E34" s="428"/>
      <c r="F34" s="428"/>
      <c r="G34" s="428"/>
      <c r="H34" s="428"/>
      <c r="I34" s="428"/>
      <c r="J34" s="428"/>
      <c r="K34" s="428"/>
      <c r="L34" s="428"/>
      <c r="M34" s="428"/>
    </row>
    <row r="35" spans="1:13" hidden="1">
      <c r="A35" s="107"/>
      <c r="B35" s="108"/>
      <c r="C35" s="108"/>
      <c r="D35" s="108"/>
      <c r="E35" s="108"/>
      <c r="F35" s="108"/>
      <c r="G35" s="108"/>
      <c r="H35" s="108"/>
      <c r="I35" s="108"/>
      <c r="J35" s="108"/>
      <c r="K35" s="108"/>
      <c r="L35" s="108"/>
      <c r="M35" s="108"/>
    </row>
    <row r="36" spans="1:13" hidden="1">
      <c r="A36" s="107"/>
      <c r="B36" s="439" t="s">
        <v>199</v>
      </c>
      <c r="C36" s="439"/>
      <c r="D36" s="439"/>
      <c r="E36" s="439" t="s">
        <v>200</v>
      </c>
      <c r="F36" s="439"/>
      <c r="G36" s="439"/>
      <c r="H36" s="108"/>
      <c r="I36" s="108"/>
      <c r="J36" s="108"/>
      <c r="K36" s="108"/>
      <c r="L36" s="108"/>
      <c r="M36" s="108"/>
    </row>
    <row r="37" spans="1:13" hidden="1">
      <c r="A37" s="107"/>
      <c r="B37" s="439"/>
      <c r="C37" s="439"/>
      <c r="D37" s="439"/>
      <c r="E37" s="439"/>
      <c r="F37" s="439"/>
      <c r="G37" s="439"/>
      <c r="H37" s="108"/>
      <c r="I37" s="108"/>
      <c r="J37" s="108"/>
      <c r="K37" s="108"/>
      <c r="L37" s="108"/>
      <c r="M37" s="108"/>
    </row>
    <row r="38" spans="1:13" hidden="1">
      <c r="A38" s="107"/>
      <c r="B38" s="108"/>
      <c r="C38" s="108"/>
      <c r="D38" s="108"/>
      <c r="E38" s="108"/>
      <c r="F38" s="108"/>
      <c r="G38" s="108"/>
      <c r="H38" s="108"/>
      <c r="I38" s="108"/>
      <c r="J38" s="108"/>
      <c r="K38" s="108"/>
      <c r="L38" s="108"/>
      <c r="M38" s="108"/>
    </row>
    <row r="39" spans="1:13">
      <c r="A39" s="107"/>
      <c r="B39" s="520" t="s">
        <v>201</v>
      </c>
      <c r="C39" s="496"/>
      <c r="D39" s="523" t="s">
        <v>202</v>
      </c>
      <c r="E39" s="524"/>
      <c r="F39" s="525"/>
      <c r="G39" s="526" t="s">
        <v>203</v>
      </c>
      <c r="H39" s="527"/>
      <c r="I39" s="526" t="s">
        <v>179</v>
      </c>
      <c r="J39" s="527"/>
      <c r="K39" s="530" t="s">
        <v>204</v>
      </c>
      <c r="L39" s="531"/>
      <c r="M39" s="531"/>
    </row>
    <row r="40" spans="1:13" ht="13.5" thickBot="1">
      <c r="A40" s="107"/>
      <c r="B40" s="521"/>
      <c r="C40" s="522"/>
      <c r="D40" s="151" t="s">
        <v>205</v>
      </c>
      <c r="E40" s="151" t="s">
        <v>206</v>
      </c>
      <c r="F40" s="152" t="s">
        <v>207</v>
      </c>
      <c r="G40" s="528"/>
      <c r="H40" s="529"/>
      <c r="I40" s="528"/>
      <c r="J40" s="529"/>
      <c r="K40" s="530"/>
      <c r="L40" s="531"/>
      <c r="M40" s="531"/>
    </row>
    <row r="41" spans="1:13">
      <c r="A41" s="107"/>
      <c r="B41" s="536" t="s">
        <v>208</v>
      </c>
      <c r="C41" s="537"/>
      <c r="D41" s="183"/>
      <c r="E41" s="184" t="str">
        <f>'別紙１ 年間実績等'!$S$32</f>
        <v/>
      </c>
      <c r="F41" s="136" t="s">
        <v>209</v>
      </c>
      <c r="G41" s="131">
        <v>0.57899999999999996</v>
      </c>
      <c r="H41" s="121" t="s">
        <v>210</v>
      </c>
      <c r="I41" s="154" t="e">
        <f>($D$41-$E$41)*$G$41</f>
        <v>#VALUE!</v>
      </c>
      <c r="J41" s="121" t="s">
        <v>211</v>
      </c>
      <c r="K41" s="155">
        <f>IF(ISERROR($I$41/$D$24),0,$I$41/$D$24)</f>
        <v>0</v>
      </c>
      <c r="L41" s="448" t="str">
        <f>"kgCO2/年/"&amp;IF($F$24="選択してください","XX",IF($F$24=$T$22,$H$24,$F$24))</f>
        <v>kgCO2/年/台</v>
      </c>
      <c r="M41" s="449"/>
    </row>
    <row r="42" spans="1:13" ht="15.5">
      <c r="A42" s="107"/>
      <c r="B42" s="536" t="s">
        <v>55</v>
      </c>
      <c r="C42" s="537"/>
      <c r="D42" s="187">
        <v>0</v>
      </c>
      <c r="E42" s="188">
        <v>0</v>
      </c>
      <c r="F42" s="136" t="s">
        <v>212</v>
      </c>
      <c r="G42" s="157">
        <f>ROUND(44.8*0.0136*44/12,2)</f>
        <v>2.23</v>
      </c>
      <c r="H42" s="121" t="s">
        <v>213</v>
      </c>
      <c r="I42" s="154">
        <f>($D$42-$E$42)*$G$42</f>
        <v>0</v>
      </c>
      <c r="J42" s="121" t="s">
        <v>211</v>
      </c>
      <c r="K42" s="155">
        <f>IF(ISERROR($I$42/$D$24),0,$I$42/$D$24)</f>
        <v>0</v>
      </c>
      <c r="L42" s="448" t="str">
        <f t="shared" ref="L42:L56" si="0">"kgCO2/年/"&amp;IF($F$24="選択してください","XX",IF($F$24=$T$22,$H$24,$F$24))</f>
        <v>kgCO2/年/台</v>
      </c>
      <c r="M42" s="449"/>
    </row>
    <row r="43" spans="1:13">
      <c r="A43" s="107"/>
      <c r="B43" s="536" t="s">
        <v>214</v>
      </c>
      <c r="C43" s="537"/>
      <c r="D43" s="187">
        <v>0</v>
      </c>
      <c r="E43" s="188">
        <v>0</v>
      </c>
      <c r="F43" s="136" t="s">
        <v>215</v>
      </c>
      <c r="G43" s="157">
        <v>2.33</v>
      </c>
      <c r="H43" s="121" t="s">
        <v>216</v>
      </c>
      <c r="I43" s="154">
        <f>($D$43-$E$43)*$G$43</f>
        <v>0</v>
      </c>
      <c r="J43" s="121" t="s">
        <v>211</v>
      </c>
      <c r="K43" s="155">
        <f>IF(ISERROR($I$43/$D$24),0,$I$43/$D$24)</f>
        <v>0</v>
      </c>
      <c r="L43" s="448" t="str">
        <f t="shared" si="0"/>
        <v>kgCO2/年/台</v>
      </c>
      <c r="M43" s="449"/>
    </row>
    <row r="44" spans="1:13">
      <c r="A44" s="107"/>
      <c r="B44" s="534" t="s">
        <v>217</v>
      </c>
      <c r="C44" s="535"/>
      <c r="D44" s="187">
        <v>0</v>
      </c>
      <c r="E44" s="188">
        <v>0</v>
      </c>
      <c r="F44" s="136" t="s">
        <v>218</v>
      </c>
      <c r="G44" s="157">
        <f>ROUND(50.8*0.0161*44/12,2)</f>
        <v>3</v>
      </c>
      <c r="H44" s="121" t="s">
        <v>216</v>
      </c>
      <c r="I44" s="154">
        <f>($D$44-$E$44)*$G$44</f>
        <v>0</v>
      </c>
      <c r="J44" s="121" t="s">
        <v>211</v>
      </c>
      <c r="K44" s="155">
        <f>IF(ISERROR($I$44/$D$24),0,$I$44/$D$24)</f>
        <v>0</v>
      </c>
      <c r="L44" s="448" t="str">
        <f t="shared" si="0"/>
        <v>kgCO2/年/台</v>
      </c>
      <c r="M44" s="449"/>
    </row>
    <row r="45" spans="1:13" ht="15.5">
      <c r="A45" s="107"/>
      <c r="B45" s="534" t="s">
        <v>219</v>
      </c>
      <c r="C45" s="535"/>
      <c r="D45" s="187">
        <v>0</v>
      </c>
      <c r="E45" s="188">
        <v>0</v>
      </c>
      <c r="F45" s="136" t="s">
        <v>220</v>
      </c>
      <c r="G45" s="157">
        <f>G44*1000/458</f>
        <v>6.5502183406113534</v>
      </c>
      <c r="H45" s="121" t="s">
        <v>221</v>
      </c>
      <c r="I45" s="154">
        <f>($D$45-$E$45)*$G$45</f>
        <v>0</v>
      </c>
      <c r="J45" s="121" t="s">
        <v>211</v>
      </c>
      <c r="K45" s="155">
        <f>IF(ISERROR($I$45/$D$24),0,$I$45/$D$24)</f>
        <v>0</v>
      </c>
      <c r="L45" s="448" t="str">
        <f t="shared" si="0"/>
        <v>kgCO2/年/台</v>
      </c>
      <c r="M45" s="449"/>
    </row>
    <row r="46" spans="1:13">
      <c r="A46" s="107"/>
      <c r="B46" s="536" t="s">
        <v>222</v>
      </c>
      <c r="C46" s="537"/>
      <c r="D46" s="187">
        <v>0</v>
      </c>
      <c r="E46" s="188">
        <v>0</v>
      </c>
      <c r="F46" s="136" t="s">
        <v>218</v>
      </c>
      <c r="G46" s="157">
        <v>2.7</v>
      </c>
      <c r="H46" s="121" t="s">
        <v>216</v>
      </c>
      <c r="I46" s="154">
        <f>($D$46-$E$46)*$G$46</f>
        <v>0</v>
      </c>
      <c r="J46" s="121" t="s">
        <v>211</v>
      </c>
      <c r="K46" s="155">
        <f>IF(ISERROR($I$46/$D$24),0,$I$46/$D$24)</f>
        <v>0</v>
      </c>
      <c r="L46" s="448" t="str">
        <f t="shared" si="0"/>
        <v>kgCO2/年/台</v>
      </c>
      <c r="M46" s="449"/>
    </row>
    <row r="47" spans="1:13">
      <c r="A47" s="107"/>
      <c r="B47" s="536" t="s">
        <v>75</v>
      </c>
      <c r="C47" s="537"/>
      <c r="D47" s="186"/>
      <c r="E47" s="185"/>
      <c r="F47" s="136" t="s">
        <v>223</v>
      </c>
      <c r="G47" s="157">
        <f>ROUND(36.7*0.0185*44/12,2)</f>
        <v>2.4900000000000002</v>
      </c>
      <c r="H47" s="121" t="s">
        <v>224</v>
      </c>
      <c r="I47" s="154">
        <f>($D$47-$E$47)*$G$47</f>
        <v>0</v>
      </c>
      <c r="J47" s="121" t="s">
        <v>211</v>
      </c>
      <c r="K47" s="155">
        <f>IF(ISERROR($I$47/$D$24),0,$I$47/$D$24)</f>
        <v>0</v>
      </c>
      <c r="L47" s="448" t="str">
        <f t="shared" si="0"/>
        <v>kgCO2/年/台</v>
      </c>
      <c r="M47" s="449"/>
    </row>
    <row r="48" spans="1:13">
      <c r="A48" s="107"/>
      <c r="B48" s="536" t="s">
        <v>164</v>
      </c>
      <c r="C48" s="537"/>
      <c r="D48" s="187">
        <v>0</v>
      </c>
      <c r="E48" s="188">
        <v>0</v>
      </c>
      <c r="F48" s="136" t="s">
        <v>223</v>
      </c>
      <c r="G48" s="158">
        <f>ROUND(39.1*0.0189*44/12,2)</f>
        <v>2.71</v>
      </c>
      <c r="H48" s="121" t="s">
        <v>224</v>
      </c>
      <c r="I48" s="154">
        <f>($D$48-$E$48)*$G$48</f>
        <v>0</v>
      </c>
      <c r="J48" s="121" t="s">
        <v>211</v>
      </c>
      <c r="K48" s="155">
        <f>IF(ISERROR($I$48/$D$24),0,$I$48/$D$24)</f>
        <v>0</v>
      </c>
      <c r="L48" s="448" t="str">
        <f t="shared" si="0"/>
        <v>kgCO2/年/台</v>
      </c>
      <c r="M48" s="449"/>
    </row>
    <row r="49" spans="1:13">
      <c r="A49" s="107"/>
      <c r="B49" s="536" t="s">
        <v>225</v>
      </c>
      <c r="C49" s="537"/>
      <c r="D49" s="187">
        <v>0</v>
      </c>
      <c r="E49" s="188">
        <v>0</v>
      </c>
      <c r="F49" s="136" t="s">
        <v>223</v>
      </c>
      <c r="G49" s="158">
        <f>ROUND(41.9*0.0195*44/12,2)</f>
        <v>3</v>
      </c>
      <c r="H49" s="121" t="s">
        <v>224</v>
      </c>
      <c r="I49" s="154">
        <f>($D$49-$E$49)*$G$49</f>
        <v>0</v>
      </c>
      <c r="J49" s="121" t="s">
        <v>211</v>
      </c>
      <c r="K49" s="155">
        <f>IF(ISERROR($I$49/$D$24),0,$I$49/$D$24)</f>
        <v>0</v>
      </c>
      <c r="L49" s="448" t="str">
        <f t="shared" si="0"/>
        <v>kgCO2/年/台</v>
      </c>
      <c r="M49" s="449"/>
    </row>
    <row r="50" spans="1:13">
      <c r="A50" s="107"/>
      <c r="B50" s="536" t="s">
        <v>226</v>
      </c>
      <c r="C50" s="537"/>
      <c r="D50" s="187">
        <v>0</v>
      </c>
      <c r="E50" s="188">
        <v>0</v>
      </c>
      <c r="F50" s="136" t="s">
        <v>223</v>
      </c>
      <c r="G50" s="157">
        <f>ROUND(34.6*0.0183*44/12,2)</f>
        <v>2.3199999999999998</v>
      </c>
      <c r="H50" s="121" t="s">
        <v>224</v>
      </c>
      <c r="I50" s="154">
        <f>($D$50-$E$50)*$G$50</f>
        <v>0</v>
      </c>
      <c r="J50" s="121" t="s">
        <v>211</v>
      </c>
      <c r="K50" s="155">
        <f>IF(ISERROR($I$50/$D$24),0,$I$50/$D$24)</f>
        <v>0</v>
      </c>
      <c r="L50" s="448" t="str">
        <f t="shared" si="0"/>
        <v>kgCO2/年/台</v>
      </c>
      <c r="M50" s="449"/>
    </row>
    <row r="51" spans="1:13">
      <c r="A51" s="107"/>
      <c r="B51" s="536" t="s">
        <v>162</v>
      </c>
      <c r="C51" s="537"/>
      <c r="D51" s="187">
        <v>0</v>
      </c>
      <c r="E51" s="188">
        <v>0</v>
      </c>
      <c r="F51" s="136" t="s">
        <v>223</v>
      </c>
      <c r="G51" s="157">
        <f>ROUND(37.7*0.0187*44/12,2)</f>
        <v>2.58</v>
      </c>
      <c r="H51" s="121" t="s">
        <v>224</v>
      </c>
      <c r="I51" s="154">
        <f>($D$51-$E$51)*$G$51</f>
        <v>0</v>
      </c>
      <c r="J51" s="121" t="s">
        <v>211</v>
      </c>
      <c r="K51" s="155">
        <f>IF(ISERROR($I$51/$D$24),0,$I$51/$D$24)</f>
        <v>0</v>
      </c>
      <c r="L51" s="448" t="str">
        <f t="shared" si="0"/>
        <v>kgCO2/年/台</v>
      </c>
      <c r="M51" s="449"/>
    </row>
    <row r="52" spans="1:13" ht="13.5" thickBot="1">
      <c r="A52" s="107"/>
      <c r="B52" s="536" t="s">
        <v>227</v>
      </c>
      <c r="C52" s="537"/>
      <c r="D52" s="187">
        <v>0</v>
      </c>
      <c r="E52" s="188">
        <v>0</v>
      </c>
      <c r="F52" s="136" t="s">
        <v>223</v>
      </c>
      <c r="G52" s="159">
        <v>2.46</v>
      </c>
      <c r="H52" s="121" t="s">
        <v>224</v>
      </c>
      <c r="I52" s="154">
        <f>($D$52-$E$52)*$G$52</f>
        <v>0</v>
      </c>
      <c r="J52" s="121" t="s">
        <v>211</v>
      </c>
      <c r="K52" s="155">
        <f>IF(ISERROR($I$52/$D$24),0,$I$52/$D$24)</f>
        <v>0</v>
      </c>
      <c r="L52" s="448" t="str">
        <f t="shared" si="0"/>
        <v>kgCO2/年/台</v>
      </c>
      <c r="M52" s="449"/>
    </row>
    <row r="53" spans="1:13" ht="13.5" thickBot="1">
      <c r="A53" s="107"/>
      <c r="B53" s="559" t="s">
        <v>228</v>
      </c>
      <c r="C53" s="512"/>
      <c r="D53" s="187">
        <v>0</v>
      </c>
      <c r="E53" s="188">
        <v>0</v>
      </c>
      <c r="F53" s="160" t="s">
        <v>229</v>
      </c>
      <c r="G53" s="161">
        <v>0</v>
      </c>
      <c r="H53" s="162" t="s">
        <v>230</v>
      </c>
      <c r="I53" s="154">
        <f>($D$53-$E$53)*$G$53</f>
        <v>0</v>
      </c>
      <c r="J53" s="121" t="s">
        <v>211</v>
      </c>
      <c r="K53" s="155">
        <f>IF(ISERROR($I$53/$D$24),0,$I$53/$D$24)</f>
        <v>0</v>
      </c>
      <c r="L53" s="448" t="str">
        <f t="shared" si="0"/>
        <v>kgCO2/年/台</v>
      </c>
      <c r="M53" s="449"/>
    </row>
    <row r="54" spans="1:13" ht="13.5" thickBot="1">
      <c r="A54" s="107"/>
      <c r="B54" s="560" t="s">
        <v>231</v>
      </c>
      <c r="C54" s="561"/>
      <c r="D54" s="156">
        <v>0</v>
      </c>
      <c r="E54" s="156">
        <v>0</v>
      </c>
      <c r="F54" s="163" t="s">
        <v>232</v>
      </c>
      <c r="G54" s="164">
        <v>0</v>
      </c>
      <c r="H54" s="165" t="s">
        <v>233</v>
      </c>
      <c r="I54" s="166">
        <f>($D$54-$E$54)*$G$54</f>
        <v>0</v>
      </c>
      <c r="J54" s="121" t="s">
        <v>211</v>
      </c>
      <c r="K54" s="155">
        <f>IF(ISERROR($I$54/$D$24),0,$I$54/$D$24)</f>
        <v>0</v>
      </c>
      <c r="L54" s="448" t="str">
        <f t="shared" si="0"/>
        <v>kgCO2/年/台</v>
      </c>
      <c r="M54" s="449"/>
    </row>
    <row r="55" spans="1:13" ht="13.5" thickBot="1">
      <c r="A55" s="107"/>
      <c r="B55" s="562" t="s">
        <v>234</v>
      </c>
      <c r="C55" s="563"/>
      <c r="D55" s="167">
        <v>0</v>
      </c>
      <c r="E55" s="167">
        <v>0</v>
      </c>
      <c r="F55" s="168" t="s">
        <v>235</v>
      </c>
      <c r="G55" s="169">
        <v>0</v>
      </c>
      <c r="H55" s="165" t="s">
        <v>236</v>
      </c>
      <c r="I55" s="166">
        <f>($D$55-$E$55)*$G$55</f>
        <v>0</v>
      </c>
      <c r="J55" s="121" t="s">
        <v>211</v>
      </c>
      <c r="K55" s="155">
        <f>IF(ISERROR($I$55/$D$24),0,$I$55/$D$24)</f>
        <v>0</v>
      </c>
      <c r="L55" s="448" t="str">
        <f t="shared" si="0"/>
        <v>kgCO2/年/台</v>
      </c>
      <c r="M55" s="449"/>
    </row>
    <row r="56" spans="1:13">
      <c r="A56" s="107"/>
      <c r="B56" s="538" t="str">
        <f>"削減原単位[kgCO2/年/"&amp;IF($F$24&lt;&gt;"選択してください",$F$24,$H$24)&amp;"]"</f>
        <v>削減原単位[kgCO2/年/台]</v>
      </c>
      <c r="C56" s="538"/>
      <c r="D56" s="538"/>
      <c r="E56" s="538"/>
      <c r="F56" s="538"/>
      <c r="G56" s="539"/>
      <c r="H56" s="538"/>
      <c r="I56" s="539"/>
      <c r="J56" s="539"/>
      <c r="K56" s="170">
        <f>SUM($K$41:$K$55)</f>
        <v>0</v>
      </c>
      <c r="L56" s="448" t="str">
        <f t="shared" si="0"/>
        <v>kgCO2/年/台</v>
      </c>
      <c r="M56" s="449"/>
    </row>
    <row r="57" spans="1:13">
      <c r="A57" s="107"/>
      <c r="B57" s="132"/>
      <c r="C57" s="132"/>
      <c r="D57" s="114"/>
      <c r="E57" s="114"/>
      <c r="F57" s="114"/>
      <c r="G57" s="114"/>
      <c r="H57" s="132"/>
      <c r="I57" s="132"/>
      <c r="J57" s="114"/>
      <c r="K57" s="114"/>
      <c r="L57" s="114"/>
      <c r="M57" s="114"/>
    </row>
    <row r="58" spans="1:13">
      <c r="A58" s="107"/>
      <c r="B58" s="464"/>
      <c r="C58" s="465"/>
      <c r="D58" s="465"/>
      <c r="E58" s="465"/>
      <c r="F58" s="465"/>
      <c r="G58" s="465"/>
      <c r="H58" s="465"/>
      <c r="I58" s="465"/>
      <c r="J58" s="465"/>
      <c r="K58" s="465"/>
      <c r="L58" s="465"/>
      <c r="M58" s="466"/>
    </row>
    <row r="59" spans="1:13" hidden="1">
      <c r="A59" s="107"/>
      <c r="B59" s="132"/>
      <c r="C59" s="132"/>
      <c r="D59" s="114"/>
      <c r="E59" s="114"/>
      <c r="F59" s="114"/>
      <c r="G59" s="114"/>
      <c r="H59" s="132"/>
      <c r="I59" s="132"/>
      <c r="J59" s="114"/>
      <c r="K59" s="114"/>
      <c r="L59" s="114"/>
      <c r="M59" s="114"/>
    </row>
    <row r="60" spans="1:13" hidden="1">
      <c r="A60" s="107"/>
      <c r="B60" s="116"/>
      <c r="C60" s="132"/>
      <c r="D60" s="132"/>
      <c r="E60" s="132"/>
      <c r="F60" s="132"/>
      <c r="G60" s="132"/>
      <c r="H60" s="132"/>
      <c r="I60" s="132"/>
      <c r="J60" s="132"/>
      <c r="K60" s="133"/>
      <c r="L60" s="134"/>
      <c r="M60" s="134"/>
    </row>
    <row r="61" spans="1:13" ht="13.5" hidden="1" thickBot="1">
      <c r="A61" s="107"/>
      <c r="B61" s="108"/>
      <c r="C61" s="108"/>
      <c r="D61" s="108"/>
      <c r="E61" s="108"/>
      <c r="F61" s="108"/>
      <c r="G61" s="108"/>
      <c r="H61" s="108"/>
      <c r="I61" s="108"/>
      <c r="J61" s="108"/>
      <c r="K61" s="108"/>
      <c r="L61" s="108"/>
      <c r="M61" s="108"/>
    </row>
    <row r="62" spans="1:13" ht="13.5" hidden="1" thickBot="1">
      <c r="A62" s="107"/>
      <c r="B62" s="540"/>
      <c r="C62" s="541"/>
      <c r="D62" s="542"/>
      <c r="E62" s="543"/>
      <c r="F62" s="543"/>
      <c r="G62" s="543"/>
      <c r="H62" s="543"/>
      <c r="I62" s="544"/>
      <c r="J62" s="116"/>
      <c r="K62" s="545"/>
      <c r="L62" s="546"/>
      <c r="M62" s="547"/>
    </row>
    <row r="63" spans="1:13" ht="13.5" hidden="1" thickBot="1">
      <c r="A63" s="107"/>
      <c r="B63" s="116"/>
      <c r="C63" s="132"/>
      <c r="D63" s="132"/>
      <c r="E63" s="132"/>
      <c r="F63" s="132"/>
      <c r="G63" s="132"/>
      <c r="H63" s="132"/>
      <c r="I63" s="132"/>
      <c r="J63" s="116"/>
      <c r="K63" s="548"/>
      <c r="L63" s="549"/>
      <c r="M63" s="550"/>
    </row>
    <row r="64" spans="1:13" ht="13.5" hidden="1" thickBot="1">
      <c r="A64" s="107"/>
      <c r="B64" s="554"/>
      <c r="C64" s="555"/>
      <c r="D64" s="556"/>
      <c r="E64" s="557"/>
      <c r="F64" s="557"/>
      <c r="G64" s="557"/>
      <c r="H64" s="557"/>
      <c r="I64" s="558"/>
      <c r="J64" s="116"/>
      <c r="K64" s="551"/>
      <c r="L64" s="552"/>
      <c r="M64" s="553"/>
    </row>
    <row r="65" spans="1:13" hidden="1">
      <c r="A65" s="107"/>
      <c r="B65" s="116"/>
      <c r="C65" s="132"/>
      <c r="D65" s="132"/>
      <c r="E65" s="132"/>
      <c r="F65" s="132"/>
      <c r="G65" s="132"/>
      <c r="H65" s="132"/>
      <c r="I65" s="132"/>
      <c r="J65" s="132"/>
      <c r="K65" s="132"/>
      <c r="L65" s="132"/>
      <c r="M65" s="132"/>
    </row>
    <row r="66" spans="1:13" hidden="1">
      <c r="A66" s="107"/>
      <c r="B66" s="570"/>
      <c r="C66" s="571"/>
      <c r="D66" s="571"/>
      <c r="E66" s="571"/>
      <c r="F66" s="571"/>
      <c r="G66" s="571"/>
      <c r="H66" s="571"/>
      <c r="I66" s="571"/>
      <c r="J66" s="571"/>
      <c r="K66" s="571"/>
      <c r="L66" s="571"/>
      <c r="M66" s="572"/>
    </row>
    <row r="67" spans="1:13" ht="13.5" hidden="1" thickBot="1">
      <c r="A67" s="107"/>
      <c r="B67" s="116"/>
      <c r="C67" s="132"/>
      <c r="D67" s="132"/>
      <c r="E67" s="132"/>
      <c r="F67" s="132"/>
      <c r="G67" s="132"/>
      <c r="H67" s="132"/>
      <c r="I67" s="132"/>
      <c r="J67" s="132"/>
      <c r="K67" s="133"/>
      <c r="L67" s="134"/>
      <c r="M67" s="134"/>
    </row>
    <row r="68" spans="1:13" ht="13.5" hidden="1" thickBot="1">
      <c r="A68" s="107"/>
      <c r="B68" s="564"/>
      <c r="C68" s="519"/>
      <c r="D68" s="573"/>
      <c r="E68" s="567"/>
      <c r="F68" s="568"/>
      <c r="G68" s="568"/>
      <c r="H68" s="568"/>
      <c r="I68" s="569"/>
      <c r="J68" s="116"/>
      <c r="K68" s="409"/>
      <c r="L68" s="410"/>
      <c r="M68" s="411"/>
    </row>
    <row r="69" spans="1:13" ht="13.5" hidden="1" thickBot="1">
      <c r="A69" s="107"/>
      <c r="B69" s="565"/>
      <c r="C69" s="116"/>
      <c r="D69" s="132"/>
      <c r="E69" s="132"/>
      <c r="F69" s="132"/>
      <c r="G69" s="132"/>
      <c r="H69" s="132"/>
      <c r="I69" s="132"/>
      <c r="J69" s="116"/>
      <c r="K69" s="508"/>
      <c r="L69" s="509"/>
      <c r="M69" s="510"/>
    </row>
    <row r="70" spans="1:13" ht="13.5" hidden="1" thickBot="1">
      <c r="A70" s="107"/>
      <c r="B70" s="565"/>
      <c r="C70" s="566"/>
      <c r="D70" s="541"/>
      <c r="E70" s="567"/>
      <c r="F70" s="568"/>
      <c r="G70" s="568"/>
      <c r="H70" s="568"/>
      <c r="I70" s="569"/>
      <c r="J70" s="116"/>
      <c r="K70" s="508"/>
      <c r="L70" s="509"/>
      <c r="M70" s="510"/>
    </row>
    <row r="71" spans="1:13" ht="13.5" hidden="1" thickBot="1">
      <c r="A71" s="107"/>
      <c r="B71" s="565"/>
      <c r="C71" s="116"/>
      <c r="D71" s="132"/>
      <c r="E71" s="132"/>
      <c r="F71" s="132"/>
      <c r="G71" s="132"/>
      <c r="H71" s="132"/>
      <c r="I71" s="132"/>
      <c r="J71" s="116"/>
      <c r="K71" s="508"/>
      <c r="L71" s="509"/>
      <c r="M71" s="510"/>
    </row>
    <row r="72" spans="1:13" ht="13.5" hidden="1" thickBot="1">
      <c r="A72" s="107"/>
      <c r="B72" s="565"/>
      <c r="C72" s="519"/>
      <c r="D72" s="555"/>
      <c r="E72" s="556"/>
      <c r="F72" s="557"/>
      <c r="G72" s="557"/>
      <c r="H72" s="557"/>
      <c r="I72" s="558"/>
      <c r="J72" s="116"/>
      <c r="K72" s="412"/>
      <c r="L72" s="413"/>
      <c r="M72" s="414"/>
    </row>
    <row r="73" spans="1:13" ht="13.5" hidden="1" thickBot="1">
      <c r="A73" s="107"/>
      <c r="B73" s="116"/>
      <c r="C73" s="132"/>
      <c r="D73" s="132"/>
      <c r="E73" s="132"/>
      <c r="F73" s="132"/>
      <c r="G73" s="132"/>
      <c r="H73" s="132"/>
      <c r="I73" s="132"/>
      <c r="J73" s="132"/>
      <c r="K73" s="133"/>
      <c r="L73" s="134"/>
      <c r="M73" s="134"/>
    </row>
    <row r="74" spans="1:13" ht="13.5" hidden="1" thickBot="1">
      <c r="A74" s="107"/>
      <c r="B74" s="564"/>
      <c r="C74" s="566"/>
      <c r="D74" s="541"/>
      <c r="E74" s="567"/>
      <c r="F74" s="568"/>
      <c r="G74" s="568"/>
      <c r="H74" s="568"/>
      <c r="I74" s="569"/>
      <c r="J74" s="116"/>
      <c r="K74" s="545"/>
      <c r="L74" s="546"/>
      <c r="M74" s="547"/>
    </row>
    <row r="75" spans="1:13" ht="13.5" hidden="1" thickBot="1">
      <c r="A75" s="107"/>
      <c r="B75" s="565"/>
      <c r="C75" s="116"/>
      <c r="D75" s="132"/>
      <c r="E75" s="132"/>
      <c r="F75" s="132"/>
      <c r="G75" s="132"/>
      <c r="H75" s="132"/>
      <c r="I75" s="132"/>
      <c r="J75" s="116"/>
      <c r="K75" s="548"/>
      <c r="L75" s="549"/>
      <c r="M75" s="550"/>
    </row>
    <row r="76" spans="1:13" ht="13.5" hidden="1" thickBot="1">
      <c r="A76" s="107"/>
      <c r="B76" s="565"/>
      <c r="C76" s="519"/>
      <c r="D76" s="555"/>
      <c r="E76" s="556"/>
      <c r="F76" s="557"/>
      <c r="G76" s="557"/>
      <c r="H76" s="557"/>
      <c r="I76" s="558"/>
      <c r="J76" s="116"/>
      <c r="K76" s="551"/>
      <c r="L76" s="552"/>
      <c r="M76" s="553"/>
    </row>
    <row r="77" spans="1:13">
      <c r="A77" s="107"/>
      <c r="B77" s="116"/>
      <c r="C77" s="132"/>
      <c r="D77" s="132"/>
      <c r="E77" s="132"/>
      <c r="F77" s="132"/>
      <c r="G77" s="132"/>
      <c r="H77" s="132"/>
      <c r="I77" s="132"/>
      <c r="J77" s="132"/>
      <c r="K77" s="133"/>
      <c r="L77" s="134"/>
      <c r="M77" s="134"/>
    </row>
    <row r="78" spans="1:13">
      <c r="A78" s="107"/>
      <c r="B78" s="428"/>
      <c r="C78" s="428"/>
      <c r="D78" s="428"/>
      <c r="E78" s="428"/>
      <c r="F78" s="428"/>
      <c r="G78" s="428"/>
      <c r="H78" s="428"/>
      <c r="I78" s="428"/>
      <c r="J78" s="428"/>
      <c r="K78" s="428"/>
      <c r="L78" s="428"/>
      <c r="M78" s="428"/>
    </row>
    <row r="79" spans="1:13">
      <c r="A79" s="107"/>
      <c r="B79" s="108"/>
      <c r="C79" s="108"/>
      <c r="D79" s="108"/>
      <c r="E79" s="108"/>
      <c r="F79" s="108"/>
      <c r="G79" s="108"/>
      <c r="H79" s="108"/>
      <c r="I79" s="108"/>
      <c r="J79" s="108"/>
      <c r="K79" s="108"/>
      <c r="L79" s="108"/>
      <c r="M79" s="108"/>
    </row>
    <row r="80" spans="1:13" ht="25.5">
      <c r="A80" s="107"/>
      <c r="B80" s="574" t="s">
        <v>179</v>
      </c>
      <c r="C80" s="575"/>
      <c r="D80" s="483">
        <f>$D$24*$K$56</f>
        <v>0</v>
      </c>
      <c r="E80" s="483"/>
      <c r="F80" s="171" t="s">
        <v>180</v>
      </c>
      <c r="G80" s="484" t="s">
        <v>181</v>
      </c>
      <c r="H80" s="485"/>
      <c r="I80" s="574" t="s">
        <v>179</v>
      </c>
      <c r="J80" s="575"/>
      <c r="K80" s="577">
        <f>$D$80/1000</f>
        <v>0</v>
      </c>
      <c r="L80" s="486"/>
      <c r="M80" s="171" t="s">
        <v>182</v>
      </c>
    </row>
    <row r="81" spans="1:13">
      <c r="A81" s="107"/>
      <c r="B81" s="109"/>
      <c r="C81" s="109"/>
      <c r="D81" s="109"/>
      <c r="E81" s="109"/>
      <c r="F81" s="109"/>
      <c r="G81" s="109"/>
      <c r="H81" s="109"/>
      <c r="I81" s="109"/>
      <c r="J81" s="109"/>
      <c r="K81" s="109"/>
      <c r="L81" s="109"/>
      <c r="M81" s="109"/>
    </row>
  </sheetData>
  <mergeCells count="97">
    <mergeCell ref="B78:M78"/>
    <mergeCell ref="B80:C80"/>
    <mergeCell ref="D80:E80"/>
    <mergeCell ref="G80:H80"/>
    <mergeCell ref="I80:J80"/>
    <mergeCell ref="K80:L80"/>
    <mergeCell ref="B74:B76"/>
    <mergeCell ref="C74:D74"/>
    <mergeCell ref="E74:I74"/>
    <mergeCell ref="K74:M76"/>
    <mergeCell ref="C76:D76"/>
    <mergeCell ref="E76:I76"/>
    <mergeCell ref="B66:M66"/>
    <mergeCell ref="B68:B72"/>
    <mergeCell ref="C68:D68"/>
    <mergeCell ref="E68:I68"/>
    <mergeCell ref="K68:M72"/>
    <mergeCell ref="C70:D70"/>
    <mergeCell ref="E70:I70"/>
    <mergeCell ref="C72:D72"/>
    <mergeCell ref="E72:I72"/>
    <mergeCell ref="B56:J56"/>
    <mergeCell ref="L56:M56"/>
    <mergeCell ref="B58:M58"/>
    <mergeCell ref="B62:C62"/>
    <mergeCell ref="D62:I62"/>
    <mergeCell ref="K62:M64"/>
    <mergeCell ref="B64:C64"/>
    <mergeCell ref="D64:I64"/>
    <mergeCell ref="B53:C53"/>
    <mergeCell ref="L53:M53"/>
    <mergeCell ref="B54:C54"/>
    <mergeCell ref="L54:M54"/>
    <mergeCell ref="B55:C55"/>
    <mergeCell ref="L55:M55"/>
    <mergeCell ref="B50:C50"/>
    <mergeCell ref="L50:M50"/>
    <mergeCell ref="B51:C51"/>
    <mergeCell ref="L51:M51"/>
    <mergeCell ref="B52:C52"/>
    <mergeCell ref="L52:M52"/>
    <mergeCell ref="B47:C47"/>
    <mergeCell ref="L47:M47"/>
    <mergeCell ref="B48:C48"/>
    <mergeCell ref="L48:M48"/>
    <mergeCell ref="B49:C49"/>
    <mergeCell ref="L49:M49"/>
    <mergeCell ref="B44:C44"/>
    <mergeCell ref="L44:M44"/>
    <mergeCell ref="B45:C45"/>
    <mergeCell ref="L45:M45"/>
    <mergeCell ref="B46:C46"/>
    <mergeCell ref="L46:M46"/>
    <mergeCell ref="B41:C41"/>
    <mergeCell ref="L41:M41"/>
    <mergeCell ref="B42:C42"/>
    <mergeCell ref="L42:M42"/>
    <mergeCell ref="B43:C43"/>
    <mergeCell ref="L43:M43"/>
    <mergeCell ref="B34:M34"/>
    <mergeCell ref="B36:D37"/>
    <mergeCell ref="E36:G37"/>
    <mergeCell ref="B39:C40"/>
    <mergeCell ref="D39:F39"/>
    <mergeCell ref="G39:H40"/>
    <mergeCell ref="I39:J40"/>
    <mergeCell ref="K39:M40"/>
    <mergeCell ref="B32:M32"/>
    <mergeCell ref="B18:C19"/>
    <mergeCell ref="D18:H19"/>
    <mergeCell ref="J18:M24"/>
    <mergeCell ref="B21:C22"/>
    <mergeCell ref="D21:H22"/>
    <mergeCell ref="B24:C25"/>
    <mergeCell ref="D24:D25"/>
    <mergeCell ref="E24:E25"/>
    <mergeCell ref="F24:F25"/>
    <mergeCell ref="G24:G25"/>
    <mergeCell ref="H24:H25"/>
    <mergeCell ref="B27:M28"/>
    <mergeCell ref="B30:C30"/>
    <mergeCell ref="D30:E30"/>
    <mergeCell ref="G30:H30"/>
    <mergeCell ref="B16:C16"/>
    <mergeCell ref="D16:E16"/>
    <mergeCell ref="G16:M16"/>
    <mergeCell ref="B2:M2"/>
    <mergeCell ref="B4:M4"/>
    <mergeCell ref="B6:M7"/>
    <mergeCell ref="B9:C9"/>
    <mergeCell ref="D9:M9"/>
    <mergeCell ref="B11:M11"/>
    <mergeCell ref="B13:C14"/>
    <mergeCell ref="E13:F13"/>
    <mergeCell ref="D14:E14"/>
    <mergeCell ref="F14:G14"/>
    <mergeCell ref="H14:M14"/>
  </mergeCells>
  <phoneticPr fontId="1"/>
  <conditionalFormatting sqref="B18:H19">
    <cfRule type="expression" dxfId="1" priority="2" stopIfTrue="1">
      <formula>$D$16="新設"</formula>
    </cfRule>
  </conditionalFormatting>
  <conditionalFormatting sqref="C72:I72">
    <cfRule type="expression" dxfId="0" priority="1" stopIfTrue="1">
      <formula>$E$68="従来設備・施設の実測データ"</formula>
    </cfRule>
  </conditionalFormatting>
  <dataValidations count="4">
    <dataValidation type="list" allowBlank="1" showInputMessage="1" showErrorMessage="1" sqref="E68:I68" xr:uid="{0F6320FE-FBA7-467B-81C9-263DFA70B282}">
      <formula1>"選択してください,従来設備・施設の実測データ,従来設備・施設の性能より推計,仮想設備（現在の平均的な販売設備）の性能より推計"</formula1>
    </dataValidation>
    <dataValidation type="list" allowBlank="1" showInputMessage="1" showErrorMessage="1" sqref="G30:H30" xr:uid="{511AEEAB-874A-47DD-B68B-8526ADD9F185}">
      <formula1>"法定耐用年数を記入,想定使用年数を記入"</formula1>
    </dataValidation>
    <dataValidation type="list" allowBlank="1" showInputMessage="1" showErrorMessage="1" sqref="F24" xr:uid="{C66F152D-59C5-45AC-99D2-16DF122F87FE}">
      <formula1>$T$12:$T$22</formula1>
    </dataValidation>
    <dataValidation type="list" allowBlank="1" showInputMessage="1" showErrorMessage="1" sqref="D16:E16" xr:uid="{D7D2F899-D74B-45F8-A7D4-B2C766C8153C}">
      <formula1>"選択してください,新設,入れ替え"</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別紙１ 年間実績等</vt:lpstr>
      <vt:lpstr>別紙２ エネルギー消費量等</vt:lpstr>
      <vt:lpstr>別紙３　未達原因等</vt:lpstr>
      <vt:lpstr>別紙４ 担当者</vt:lpstr>
      <vt:lpstr>※注意事項</vt:lpstr>
      <vt:lpstr>再エネ</vt:lpstr>
      <vt:lpstr>換気</vt:lpstr>
      <vt:lpstr>空調</vt:lpstr>
      <vt:lpstr>給湯</vt:lpstr>
      <vt:lpstr>※注意事項!Print_Area</vt:lpstr>
      <vt:lpstr>'別紙１ 年間実績等'!Print_Area</vt:lpstr>
      <vt:lpstr>'別紙２ エネルギー消費量等'!Print_Area</vt:lpstr>
      <vt:lpstr>'別紙３　未達原因等'!Print_Area</vt:lpstr>
      <vt:lpstr>'別紙４ 担当者'!Print_Area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HNPC2112</dc:creator>
  <cp:lastModifiedBy>村上 定俊</cp:lastModifiedBy>
  <cp:lastPrinted>2024-04-19T07:15:21Z</cp:lastPrinted>
  <dcterms:created xsi:type="dcterms:W3CDTF">2021-03-25T05:10:36Z</dcterms:created>
  <dcterms:modified xsi:type="dcterms:W3CDTF">2024-04-19T07:15:25Z</dcterms:modified>
</cp:coreProperties>
</file>