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CCB24636-6053-4AB9-854B-BE1F0E5AED92}" xr6:coauthVersionLast="47" xr6:coauthVersionMax="47" xr10:uidLastSave="{00000000-0000-0000-0000-000000000000}"/>
  <bookViews>
    <workbookView xWindow="-2904"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7｜実績報告確認写真【表紙】" sheetId="28" r:id="rId5"/>
    <sheet name="定型様式7｜実績報告確認写真【住戸タイプ別】" sheetId="31" r:id="rId6"/>
    <sheet name="定型様式7｜実績報告確認写真" sheetId="29" r:id="rId7"/>
    <sheet name="様式第12｜精算払請求書" sheetId="30" r:id="rId8"/>
    <sheet name="串刺用【末尾】" sheetId="27" state="hidden" r:id="rId9"/>
  </sheets>
  <definedNames>
    <definedName name="_xlnm.Print_Area" localSheetId="2">'定型様式5｜総括表'!$A$1:$BC$36</definedName>
    <definedName name="_xlnm.Print_Area" localSheetId="3">'定型様式6｜明細書'!$A$1:$AG$118</definedName>
    <definedName name="_xlnm.Print_Area" localSheetId="6">'定型様式7｜実績報告確認写真'!$A$1:$BB$49</definedName>
    <definedName name="_xlnm.Print_Area" localSheetId="5">'定型様式7｜実績報告確認写真【住戸タイプ別】'!$A$1:$BC$19</definedName>
    <definedName name="_xlnm.Print_Area" localSheetId="4">'定型様式7｜実績報告確認写真【表紙】'!$A$1:$BC$22</definedName>
    <definedName name="_xlnm.Print_Area" localSheetId="7">'様式第12｜精算払請求書'!$A$1:$CN$78</definedName>
    <definedName name="_xlnm.Print_Area" localSheetId="1">'様式第8｜完了実績報告書'!$A$1:$CN$96</definedName>
    <definedName name="_xlnm.Print_Titles" localSheetId="3">'定型様式6｜明細書'!$1:$14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9" i="29" l="1"/>
  <c r="A39" i="29"/>
  <c r="AC11" i="29"/>
  <c r="A11" i="29"/>
  <c r="G9" i="28" l="1"/>
  <c r="AP1" i="28"/>
  <c r="BN32" i="30"/>
  <c r="BC32" i="30"/>
  <c r="T32" i="30"/>
  <c r="L32" i="30"/>
  <c r="C32" i="30"/>
  <c r="BD20" i="30"/>
  <c r="BD19" i="30"/>
  <c r="BD18" i="30"/>
  <c r="BD17" i="30"/>
  <c r="BD15" i="30"/>
  <c r="BD14" i="30"/>
  <c r="BD13" i="30"/>
  <c r="BD12" i="30"/>
  <c r="BL12" i="30"/>
  <c r="BK11" i="30"/>
  <c r="BD11" i="30"/>
  <c r="BL45" i="30"/>
  <c r="AP2" i="29"/>
  <c r="AP2" i="31"/>
  <c r="AP2" i="28"/>
  <c r="AA2" i="18"/>
  <c r="AP2" i="16"/>
  <c r="G9" i="31" l="1"/>
  <c r="BB2" i="29"/>
  <c r="BC2" i="31"/>
  <c r="BC2" i="28"/>
  <c r="AG2" i="18"/>
  <c r="BL44" i="30"/>
  <c r="BL2" i="30"/>
  <c r="BK44" i="30"/>
  <c r="BK45" i="30"/>
  <c r="BK2" i="30"/>
  <c r="AP1" i="29"/>
  <c r="AO1" i="29"/>
  <c r="AP1" i="31"/>
  <c r="AO2" i="29"/>
  <c r="AO1" i="31"/>
  <c r="AO2" i="31"/>
  <c r="AP1" i="16"/>
  <c r="AO2" i="28"/>
  <c r="AO1" i="28"/>
  <c r="AO1" i="16"/>
  <c r="AG51" i="30"/>
  <c r="AG50" i="30"/>
  <c r="BD49" i="30"/>
  <c r="AU49" i="30"/>
  <c r="AO2" i="16"/>
  <c r="Z2" i="18"/>
  <c r="Z1" i="18"/>
  <c r="BK50" i="15"/>
  <c r="BK49" i="15"/>
  <c r="BL3" i="15"/>
  <c r="AA1" i="18"/>
  <c r="BL49" i="15" l="1"/>
  <c r="BL50" i="15" l="1"/>
  <c r="BC2" i="16" l="1"/>
  <c r="A95" i="18" l="1"/>
  <c r="A96" i="18" l="1"/>
  <c r="A97" i="18"/>
  <c r="E19" i="18"/>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E94" i="18"/>
  <c r="B92" i="18" s="1"/>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E79" i="18"/>
  <c r="J79" i="18"/>
  <c r="T79" i="18" s="1"/>
  <c r="A80" i="18"/>
  <c r="E80" i="18"/>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T19" i="18"/>
  <c r="R86" i="18"/>
  <c r="V82" i="18"/>
  <c r="P64" i="18"/>
  <c r="X64" i="18"/>
  <c r="AB56" i="18"/>
  <c r="N56" i="18"/>
  <c r="V56" i="18"/>
  <c r="AD56" i="18"/>
  <c r="X56" i="18"/>
  <c r="X51" i="18"/>
  <c r="N51" i="18"/>
  <c r="Z51" i="18"/>
  <c r="X49" i="18"/>
  <c r="Z49" i="18"/>
  <c r="AB49" i="18"/>
  <c r="T56" i="18"/>
  <c r="AB38" i="18"/>
  <c r="V30" i="18"/>
  <c r="X19" i="18"/>
  <c r="P19" i="18"/>
  <c r="AD19" i="18"/>
  <c r="V19" i="18"/>
  <c r="Z68" i="18" l="1"/>
  <c r="B47" i="18"/>
  <c r="B17" i="18"/>
  <c r="B77" i="18"/>
  <c r="Z82" i="18"/>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26" i="16" s="1"/>
  <c r="A61" i="18"/>
  <c r="U35" i="16" l="1"/>
  <c r="Y73" i="15" s="1"/>
  <c r="U28" i="16"/>
  <c r="A62" i="18"/>
  <c r="A63" i="18"/>
  <c r="A64" i="18" s="1"/>
  <c r="A65" i="18" s="1"/>
  <c r="A66" i="18" s="1"/>
  <c r="A67" i="18" s="1"/>
  <c r="A68" i="18" s="1"/>
</calcChain>
</file>

<file path=xl/sharedStrings.xml><?xml version="1.0" encoding="utf-8"?>
<sst xmlns="http://schemas.openxmlformats.org/spreadsheetml/2006/main" count="631" uniqueCount="209">
  <si>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</si>
  <si>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</si>
  <si>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</si>
  <si>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</si>
  <si>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</si>
  <si>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</si>
  <si>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</si>
  <si>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</si>
  <si>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</si>
  <si>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</si>
  <si>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</si>
  <si>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</si>
  <si>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</si>
  <si>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</si>
  <si>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</si>
  <si>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</si>
  <si>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</si>
  <si>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</si>
  <si>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</si>
  <si>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</si>
  <si>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</si>
  <si>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</si>
  <si>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</si>
  <si>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</si>
  <si>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</si>
  <si>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</si>
  <si>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</si>
  <si>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</si>
  <si>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</si>
  <si>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</si>
  <si>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</si>
  <si>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</si>
  <si>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</si>
  <si>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</si>
  <si>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</si>
  <si>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</si>
  <si>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</si>
  <si>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</si>
  <si>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</si>
  <si>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</si>
  <si>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</si>
  <si>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</si>
  <si>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</si>
  <si>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</si>
  <si>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</si>
  <si>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</si>
  <si>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</si>
  <si>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</si>
  <si>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</si>
  <si>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</si>
  <si>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</si>
  <si>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</si>
  <si>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</si>
  <si>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※「明細書」を先に記入すること</t>
    <rPh sb="2" eb="5">
      <t>メイサイショ</t>
    </rPh>
    <rPh sb="7" eb="8">
      <t>サキ</t>
    </rPh>
    <rPh sb="9" eb="11">
      <t>キニュウ</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</si>
  <si>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</si>
  <si>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</si>
  <si>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</si>
  <si>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</si>
  <si>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</si>
  <si>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</si>
  <si>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</si>
  <si>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</si>
  <si>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</si>
  <si>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</si>
  <si>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</si>
  <si>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</si>
  <si>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</si>
  <si>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</si>
  <si>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</si>
  <si>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</si>
  <si>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</si>
  <si>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</si>
  <si>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</si>
  <si>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</si>
  <si>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</si>
  <si>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</si>
  <si>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</si>
  <si>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</si>
  <si>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</si>
  <si>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</si>
  <si>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37"/>
  </si>
  <si>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</si>
  <si>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</si>
  <si>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</si>
  <si>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</si>
  <si>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</si>
  <si>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</si>
  <si>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</si>
  <si>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</si>
  <si>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</si>
  <si>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</si>
  <si>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</si>
  <si>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</si>
  <si>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</si>
  <si>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令和２年度（補正予算）</t>
    <rPh sb="0" eb="2">
      <t>レイワ</t>
    </rPh>
    <phoneticPr fontId="3"/>
  </si>
  <si>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</si>
  <si>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</si>
  <si>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</si>
  <si>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</si>
  <si>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</si>
  <si>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</si>
  <si>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</si>
  <si>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対象製品番号</t>
    <rPh sb="0" eb="6">
      <t>タイショウセイヒンバンゴウ</t>
    </rPh>
    <phoneticPr fontId="6"/>
  </si>
  <si>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</si>
  <si>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</si>
  <si>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</si>
  <si>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</si>
  <si>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号　）があった上記</t>
    <rPh sb="0" eb="1">
      <t>ゴウ</t>
    </rPh>
    <rPh sb="7" eb="9">
      <t>ジョウキ</t>
    </rPh>
    <phoneticPr fontId="3"/>
  </si>
  <si>
    <t>-</t>
    <phoneticPr fontId="3"/>
  </si>
  <si>
    <t>様式第8</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</si>
  <si>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</si>
  <si>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</si>
  <si>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</si>
  <si>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</si>
  <si>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</si>
  <si>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</si>
  <si>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</si>
  <si>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</si>
  <si>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</si>
  <si>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</si>
  <si>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</si>
  <si>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</si>
  <si>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</si>
  <si>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</si>
  <si>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</si>
  <si>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</si>
  <si>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</si>
  <si>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 xml:space="preserve">※常時居住していない住戸、法人所有の住戸、事務所等との併用住戸、賃貸住宅は補助対象から除くこと。
</t>
    <phoneticPr fontId="37"/>
  </si>
  <si>
    <t>（また、複数住戸を所有する場合は、居住している1住戸のみ補助対象）</t>
  </si>
  <si>
    <t>【集合（全体）】定型様式6</t>
    <phoneticPr fontId="42"/>
  </si>
  <si>
    <t>【集合（全体）】定型様式5</t>
    <phoneticPr fontId="3"/>
  </si>
  <si>
    <r>
      <t xml:space="preserve">適用補助算定額の総合計
</t>
    </r>
    <r>
      <rPr>
        <sz val="14"/>
        <rFont val="HGPｺﾞｼｯｸE"/>
        <family val="3"/>
        <charset val="128"/>
      </rPr>
      <t>※明細書（D）の合計金額</t>
    </r>
    <rPh sb="0" eb="2">
      <t>テキヨウ</t>
    </rPh>
    <rPh sb="2" eb="4">
      <t>ホジョ</t>
    </rPh>
    <rPh sb="4" eb="6">
      <t>サンテイ</t>
    </rPh>
    <rPh sb="6" eb="7">
      <t>ガク</t>
    </rPh>
    <rPh sb="8" eb="9">
      <t>ソウ</t>
    </rPh>
    <rPh sb="9" eb="11">
      <t>ゴウケイ</t>
    </rPh>
    <rPh sb="13" eb="16">
      <t>メイサイショ</t>
    </rPh>
    <rPh sb="20" eb="22">
      <t>ゴウケイ</t>
    </rPh>
    <rPh sb="22" eb="24">
      <t>キンガク</t>
    </rPh>
    <phoneticPr fontId="3"/>
  </si>
  <si>
    <t>交付決定通知書の補助金の額（K）</t>
    <rPh sb="0" eb="2">
      <t>コウフ</t>
    </rPh>
    <rPh sb="2" eb="4">
      <t>ケッテイ</t>
    </rPh>
    <rPh sb="4" eb="7">
      <t>ツウチショ</t>
    </rPh>
    <rPh sb="8" eb="11">
      <t>ホジョキン</t>
    </rPh>
    <rPh sb="12" eb="13">
      <t>ガク</t>
    </rPh>
    <rPh sb="13" eb="14">
      <t>テイガク</t>
    </rPh>
    <phoneticPr fontId="3"/>
  </si>
  <si>
    <r>
      <t xml:space="preserve">実績報告の補助金の額
</t>
    </r>
    <r>
      <rPr>
        <sz val="14"/>
        <rFont val="HGPｺﾞｼｯｸE"/>
        <family val="3"/>
        <charset val="128"/>
      </rPr>
      <t>※（E）又は（K）いずれか低い金額</t>
    </r>
    <rPh sb="0" eb="2">
      <t>ジッセキ</t>
    </rPh>
    <rPh sb="2" eb="4">
      <t>ホウコク</t>
    </rPh>
    <rPh sb="5" eb="8">
      <t>ホジョキン</t>
    </rPh>
    <rPh sb="9" eb="10">
      <t>ガク</t>
    </rPh>
    <rPh sb="15" eb="16">
      <t>マタ</t>
    </rPh>
    <rPh sb="24" eb="25">
      <t>ヒク</t>
    </rPh>
    <rPh sb="26" eb="28">
      <t>キンガク</t>
    </rPh>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</si>
  <si>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</si>
  <si>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実績報告確認写真</t>
    <rPh sb="0" eb="2">
      <t>ジッセキ</t>
    </rPh>
    <rPh sb="2" eb="4">
      <t>ホウコク</t>
    </rPh>
    <rPh sb="4" eb="6">
      <t>カクニン</t>
    </rPh>
    <rPh sb="6" eb="8">
      <t>シャシン</t>
    </rPh>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</si>
  <si>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</si>
  <si>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</si>
  <si>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5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</si>
  <si>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2"/>
  </si>
  <si>
    <t>改修内容</t>
    <rPh sb="0" eb="2">
      <t>カイシュウ</t>
    </rPh>
    <rPh sb="2" eb="4">
      <t>ナイヨウ</t>
    </rPh>
    <phoneticPr fontId="52"/>
  </si>
  <si>
    <t>断熱改修</t>
    <rPh sb="0" eb="2">
      <t>ダンネツ</t>
    </rPh>
    <rPh sb="2" eb="4">
      <t>カイシュウ</t>
    </rPh>
    <phoneticPr fontId="52"/>
  </si>
  <si>
    <t>ガラス</t>
    <phoneticPr fontId="52"/>
  </si>
  <si>
    <t>窓</t>
    <rPh sb="0" eb="1">
      <t>マド</t>
    </rPh>
    <phoneticPr fontId="52"/>
  </si>
  <si>
    <t>断熱材</t>
    <rPh sb="0" eb="3">
      <t>ダンネツザイ</t>
    </rPh>
    <phoneticPr fontId="52"/>
  </si>
  <si>
    <t>ガラス交換</t>
    <rPh sb="3" eb="5">
      <t>コウカン</t>
    </rPh>
    <phoneticPr fontId="52"/>
  </si>
  <si>
    <t>内窓取付</t>
    <rPh sb="0" eb="1">
      <t>ウチ</t>
    </rPh>
    <rPh sb="1" eb="2">
      <t>マド</t>
    </rPh>
    <rPh sb="2" eb="4">
      <t>トリツケ</t>
    </rPh>
    <phoneticPr fontId="52"/>
  </si>
  <si>
    <t>天井全面</t>
    <rPh sb="0" eb="2">
      <t>テンジョウ</t>
    </rPh>
    <rPh sb="2" eb="4">
      <t>ゼンメン</t>
    </rPh>
    <phoneticPr fontId="52"/>
  </si>
  <si>
    <t>外壁</t>
    <rPh sb="0" eb="2">
      <t>ガイヘキ</t>
    </rPh>
    <phoneticPr fontId="52"/>
  </si>
  <si>
    <t>床</t>
    <rPh sb="0" eb="1">
      <t>ユカ</t>
    </rPh>
    <phoneticPr fontId="52"/>
  </si>
  <si>
    <t>設置場所</t>
    <rPh sb="0" eb="2">
      <t>セッチ</t>
    </rPh>
    <rPh sb="2" eb="4">
      <t>バショ</t>
    </rPh>
    <phoneticPr fontId="52"/>
  </si>
  <si>
    <t>使用製品</t>
    <rPh sb="0" eb="2">
      <t>シヨウ</t>
    </rPh>
    <rPh sb="2" eb="4">
      <t>セイヒン</t>
    </rPh>
    <phoneticPr fontId="52"/>
  </si>
  <si>
    <t>製品名</t>
    <rPh sb="0" eb="3">
      <t>セイヒンメイ</t>
    </rPh>
    <phoneticPr fontId="52"/>
  </si>
  <si>
    <t>窓番号</t>
    <rPh sb="0" eb="1">
      <t>マド</t>
    </rPh>
    <rPh sb="1" eb="3">
      <t>バンゴウ</t>
    </rPh>
    <phoneticPr fontId="52"/>
  </si>
  <si>
    <t>【施工前】</t>
    <rPh sb="1" eb="3">
      <t>セコウ</t>
    </rPh>
    <rPh sb="3" eb="4">
      <t>マエ</t>
    </rPh>
    <phoneticPr fontId="52"/>
  </si>
  <si>
    <t>【施工後】</t>
    <rPh sb="1" eb="3">
      <t>セコウ</t>
    </rPh>
    <rPh sb="3" eb="4">
      <t>ゴ</t>
    </rPh>
    <phoneticPr fontId="52"/>
  </si>
  <si>
    <t>（</t>
    <phoneticPr fontId="52"/>
  </si>
  <si>
    <t>）</t>
    <phoneticPr fontId="52"/>
  </si>
  <si>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</si>
  <si>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</si>
  <si>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</si>
  <si>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</si>
  <si>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</si>
  <si>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</si>
  <si>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</si>
  <si>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</si>
  <si>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</si>
  <si>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</si>
  <si>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</si>
  <si>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</si>
  <si>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</si>
  <si>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</si>
  <si>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</si>
  <si>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</si>
  <si>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</si>
  <si>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</si>
  <si>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</si>
  <si>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【全景】</t>
    <rPh sb="1" eb="3">
      <t>ゼンケイ</t>
    </rPh>
    <phoneticPr fontId="52"/>
  </si>
  <si>
    <t>【玄関】</t>
    <rPh sb="1" eb="3">
      <t>ゲンカン</t>
    </rPh>
    <phoneticPr fontId="52"/>
  </si>
  <si>
    <t>【部屋番号】</t>
    <rPh sb="1" eb="3">
      <t>ヘヤ</t>
    </rPh>
    <rPh sb="3" eb="5">
      <t>バンゴウ</t>
    </rPh>
    <phoneticPr fontId="52"/>
  </si>
  <si>
    <t>【集合（全体）】定型様式7</t>
    <rPh sb="1" eb="3">
      <t>シュウゴウ</t>
    </rPh>
    <rPh sb="4" eb="6">
      <t>ゼンタイ</t>
    </rPh>
    <phoneticPr fontId="3"/>
  </si>
  <si>
    <t>事業番号</t>
    <rPh sb="0" eb="2">
      <t>ジギョウ</t>
    </rPh>
    <rPh sb="2" eb="4">
      <t>バンゴウ</t>
    </rPh>
    <phoneticPr fontId="52"/>
  </si>
  <si>
    <t>カバー工法</t>
    <rPh sb="3" eb="5">
      <t>コウホウ</t>
    </rPh>
    <phoneticPr fontId="52"/>
  </si>
  <si>
    <t>カバー工法窓取付</t>
    <rPh sb="3" eb="8">
      <t>コウホウマドトリツケ</t>
    </rPh>
    <phoneticPr fontId="52"/>
  </si>
  <si>
    <t>工事名</t>
    <rPh sb="0" eb="3">
      <t>コウジメイ</t>
    </rPh>
    <phoneticPr fontId="52"/>
  </si>
  <si>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</si>
  <si>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</si>
  <si>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</si>
  <si>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</si>
  <si>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</si>
  <si>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</si>
  <si>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内窓取付</t>
    <rPh sb="0" eb="2">
      <t>ウチマド</t>
    </rPh>
    <rPh sb="2" eb="4">
      <t>トリツケ</t>
    </rPh>
    <phoneticPr fontId="52"/>
  </si>
  <si>
    <t>カバー工法窓取付</t>
    <rPh sb="3" eb="5">
      <t>コウホウ</t>
    </rPh>
    <rPh sb="5" eb="6">
      <t>マド</t>
    </rPh>
    <rPh sb="6" eb="8">
      <t>トリツケ</t>
    </rPh>
    <phoneticPr fontId="52"/>
  </si>
  <si>
    <t>【施工後】</t>
    <phoneticPr fontId="52"/>
  </si>
  <si>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</si>
  <si>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</si>
  <si>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r>
      <t xml:space="preserve">補助金交付算定額（E）
</t>
    </r>
    <r>
      <rPr>
        <sz val="14"/>
        <rFont val="HGPｺﾞｼｯｸE"/>
        <family val="3"/>
        <charset val="128"/>
      </rPr>
      <t>※１，０００円未満切捨て</t>
    </r>
    <rPh sb="0" eb="3">
      <t>ホジョキン</t>
    </rPh>
    <rPh sb="3" eb="5">
      <t>コウフ</t>
    </rPh>
    <rPh sb="5" eb="7">
      <t>サンテイ</t>
    </rPh>
    <rPh sb="7" eb="8">
      <t>ガク</t>
    </rPh>
    <rPh sb="8" eb="9">
      <t>テイガク</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</si>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</sst>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0_ ;[Red]\-#,##0.00\ "/>
    <numFmt numFmtId="179" formatCode="#,##0_ ;[Red]\-#,##0\ "/>
    <numFmt numFmtId="180" formatCode=";;;"/>
  </numFmts>
  <fonts count="6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b/>
      <sz val="20"/>
      <name val="ＭＳ Ｐゴシック"/>
      <family val="3"/>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4"/>
      <color rgb="FFFF0000"/>
      <name val="ＭＳ Ｐゴシック"/>
      <family val="3"/>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38" fontId="2" fillId="7" borderId="12" applyNumberFormat="0" applyFont="0" applyBorder="0" applyAlignment="0" applyProtection="0">
      <alignment vertical="center"/>
      <protection hidden="1"/>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cellStyleXfs>
  <cellXfs count="828">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44" fillId="0" borderId="0" xfId="0" applyNumberFormat="1" applyFont="1" applyFill="1" applyBorder="1" applyProtection="1">
      <alignment vertical="center"/>
      <protection hidden="1"/>
    </xf>
    <xf numFmtId="38" fontId="44"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176" fontId="5" fillId="0" borderId="0" xfId="0" applyNumberFormat="1" applyFont="1" applyFill="1" applyBorder="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48" fillId="2" borderId="0" xfId="0" applyNumberFormat="1" applyFont="1" applyFill="1" applyAlignment="1" applyProtection="1">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27" fillId="0"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Fill="1" applyAlignment="1" applyProtection="1">
      <alignment horizontal="center" vertical="center"/>
      <protection hidden="1"/>
    </xf>
    <xf numFmtId="0" fontId="30" fillId="0" borderId="0" xfId="0" applyFont="1" applyFill="1" applyBorder="1" applyAlignment="1" applyProtection="1">
      <alignment vertical="center"/>
      <protection hidden="1"/>
    </xf>
    <xf numFmtId="38" fontId="26" fillId="0" borderId="0" xfId="12" applyFont="1" applyFill="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vertical="center" shrinkToFit="1"/>
      <protection hidden="1"/>
    </xf>
    <xf numFmtId="0" fontId="21" fillId="0" borderId="0" xfId="0" applyFont="1" applyFill="1" applyAlignment="1" applyProtection="1">
      <alignment horizontal="distributed"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0" fillId="3" borderId="0" xfId="0" applyFont="1" applyFill="1" applyBorder="1" applyAlignment="1" applyProtection="1">
      <alignment horizontal="center" vertical="center" wrapText="1" shrinkToFit="1"/>
      <protection hidden="1"/>
    </xf>
    <xf numFmtId="0" fontId="30"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vertical="center" shrinkToFit="1"/>
      <protection hidden="1"/>
    </xf>
    <xf numFmtId="0" fontId="30" fillId="0" borderId="10" xfId="0" applyFont="1" applyFill="1" applyBorder="1" applyAlignment="1" applyProtection="1">
      <alignment vertical="center" shrinkToFit="1"/>
      <protection hidden="1"/>
    </xf>
    <xf numFmtId="49" fontId="30" fillId="0" borderId="14" xfId="0" applyNumberFormat="1" applyFont="1" applyFill="1" applyBorder="1" applyAlignment="1" applyProtection="1">
      <alignment vertical="center" shrinkToFit="1"/>
      <protection hidden="1"/>
    </xf>
    <xf numFmtId="49" fontId="30" fillId="0" borderId="14" xfId="0" applyNumberFormat="1" applyFont="1" applyFill="1" applyBorder="1" applyAlignment="1" applyProtection="1">
      <alignment horizontal="center" vertical="center"/>
      <protection hidden="1"/>
    </xf>
    <xf numFmtId="49" fontId="30" fillId="0" borderId="14" xfId="0" applyNumberFormat="1" applyFont="1" applyFill="1" applyBorder="1" applyAlignment="1" applyProtection="1">
      <alignment vertical="center"/>
      <protection hidden="1"/>
    </xf>
    <xf numFmtId="49" fontId="30" fillId="0" borderId="15" xfId="0" applyNumberFormat="1" applyFont="1" applyFill="1" applyBorder="1" applyAlignment="1" applyProtection="1">
      <alignment vertical="center"/>
      <protection hidden="1"/>
    </xf>
    <xf numFmtId="49" fontId="27" fillId="0" borderId="18" xfId="0" applyNumberFormat="1" applyFont="1" applyFill="1" applyBorder="1" applyAlignment="1" applyProtection="1">
      <alignment vertical="center" shrinkToFit="1"/>
      <protection hidden="1"/>
    </xf>
    <xf numFmtId="49" fontId="27" fillId="0" borderId="17" xfId="0" applyNumberFormat="1" applyFont="1" applyFill="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Fill="1" applyProtection="1">
      <alignment vertical="center"/>
      <protection hidden="1"/>
    </xf>
    <xf numFmtId="0" fontId="26" fillId="0" borderId="0" xfId="0" applyFont="1" applyFill="1" applyAlignment="1" applyProtection="1">
      <alignment horizontal="right" vertical="center"/>
      <protection hidden="1"/>
    </xf>
    <xf numFmtId="49" fontId="27"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Border="1" applyAlignment="1" applyProtection="1">
      <alignment vertical="center" shrinkToFit="1"/>
      <protection locked="0"/>
    </xf>
    <xf numFmtId="179"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Fill="1" applyBorder="1" applyAlignment="1" applyProtection="1">
      <alignment vertical="center" shrinkToFit="1"/>
      <protection hidden="1"/>
    </xf>
    <xf numFmtId="49" fontId="30" fillId="0" borderId="0" xfId="0" applyNumberFormat="1" applyFont="1" applyFill="1" applyBorder="1" applyAlignment="1" applyProtection="1">
      <alignment vertical="center"/>
      <protection hidden="1"/>
    </xf>
    <xf numFmtId="0" fontId="33" fillId="0" borderId="1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46"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4"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4"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4"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87" applyFont="1" applyProtection="1">
      <alignment vertical="center"/>
      <protection hidden="1"/>
    </xf>
    <xf numFmtId="0" fontId="26"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vertical="center" shrinkToFi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30" fillId="0" borderId="10" xfId="0" applyFont="1" applyBorder="1" applyAlignment="1" applyProtection="1">
      <alignment vertical="center" shrinkToFit="1"/>
      <protection hidden="1"/>
    </xf>
    <xf numFmtId="0" fontId="56" fillId="0" borderId="10" xfId="0" applyFont="1" applyBorder="1" applyAlignment="1" applyProtection="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Protection="1">
      <alignment vertical="center"/>
      <protection hidden="1"/>
    </xf>
    <xf numFmtId="176" fontId="5" fillId="0" borderId="0" xfId="0" applyNumberFormat="1" applyFont="1" applyAlignment="1" applyProtection="1">
      <protection hidden="1"/>
    </xf>
    <xf numFmtId="0" fontId="27" fillId="0" borderId="0" xfId="0"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Fill="1" applyAlignment="1" applyProtection="1">
      <alignment horizontal="right" vertical="center"/>
      <protection hidden="1"/>
    </xf>
    <xf numFmtId="180"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Fill="1" applyBorder="1" applyAlignment="1" applyProtection="1">
      <alignment vertical="center" wrapText="1"/>
      <protection hidden="1"/>
    </xf>
    <xf numFmtId="49" fontId="30" fillId="0" borderId="15"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vertical="center" shrinkToFit="1"/>
      <protection hidden="1"/>
    </xf>
    <xf numFmtId="0" fontId="61" fillId="0" borderId="0" xfId="0" applyFont="1" applyAlignment="1" applyProtection="1">
      <alignment vertical="top"/>
      <protection hidden="1"/>
    </xf>
    <xf numFmtId="0" fontId="54" fillId="0" borderId="0" xfId="0" applyFont="1" applyProtection="1">
      <alignment vertical="center"/>
      <protection hidden="1"/>
    </xf>
    <xf numFmtId="0" fontId="7" fillId="0" borderId="0" xfId="0" applyFont="1" applyFill="1" applyProtection="1">
      <alignment vertical="center"/>
      <protection hidden="1"/>
    </xf>
    <xf numFmtId="0" fontId="2" fillId="2" borderId="0" xfId="0" applyFont="1" applyFill="1" applyProtection="1">
      <alignment vertical="center"/>
      <protection hidden="1"/>
    </xf>
    <xf numFmtId="0" fontId="2" fillId="2" borderId="0" xfId="0" applyFont="1" applyFill="1" applyAlignment="1" applyProtection="1">
      <alignment horizontal="center" vertical="center"/>
      <protection hidden="1"/>
    </xf>
    <xf numFmtId="0" fontId="2" fillId="0" borderId="0" xfId="0" applyFont="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38" fontId="2" fillId="0" borderId="0" xfId="18" applyFont="1" applyProtection="1">
      <alignment vertical="center"/>
      <protection hidden="1"/>
    </xf>
    <xf numFmtId="0" fontId="39" fillId="2" borderId="0" xfId="0" applyFont="1" applyFill="1" applyAlignment="1" applyProtection="1">
      <alignment horizontal="center"/>
      <protection hidden="1"/>
    </xf>
    <xf numFmtId="0" fontId="13" fillId="2" borderId="0" xfId="0" applyFont="1" applyFill="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38" fontId="5" fillId="2" borderId="0" xfId="12" applyFont="1" applyFill="1" applyBorder="1" applyAlignment="1" applyProtection="1">
      <alignment horizontal="right" vertical="center"/>
      <protection hidden="1"/>
    </xf>
    <xf numFmtId="38" fontId="20" fillId="0" borderId="0" xfId="12" applyFont="1" applyFill="1" applyBorder="1" applyAlignment="1" applyProtection="1">
      <alignment horizontal="center" vertical="center" shrinkToFit="1"/>
      <protection hidden="1"/>
    </xf>
    <xf numFmtId="38" fontId="2" fillId="2" borderId="0" xfId="12" applyFont="1" applyFill="1" applyProtection="1">
      <alignment vertical="center"/>
      <protection hidden="1"/>
    </xf>
    <xf numFmtId="0" fontId="12" fillId="2" borderId="0" xfId="0" applyFont="1" applyFill="1" applyBorder="1" applyAlignment="1" applyProtection="1">
      <alignment vertical="center"/>
      <protection hidden="1"/>
    </xf>
    <xf numFmtId="0" fontId="39" fillId="2" borderId="0" xfId="0" applyFont="1" applyFill="1" applyProtection="1">
      <alignment vertical="center"/>
      <protection hidden="1"/>
    </xf>
    <xf numFmtId="0" fontId="2"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vertical="center" shrinkToFit="1"/>
      <protection hidden="1"/>
    </xf>
    <xf numFmtId="0" fontId="27" fillId="2" borderId="0" xfId="0" applyFont="1" applyFill="1" applyAlignment="1" applyProtection="1">
      <alignment horizontal="left" vertical="center"/>
      <protection hidden="1"/>
    </xf>
    <xf numFmtId="0" fontId="26" fillId="2" borderId="0" xfId="0" applyFont="1" applyFill="1" applyProtection="1">
      <alignment vertical="center"/>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vertical="center" wrapText="1"/>
      <protection hidden="1"/>
    </xf>
    <xf numFmtId="0" fontId="27" fillId="2" borderId="0" xfId="0" applyFont="1" applyFill="1" applyProtection="1">
      <alignment vertical="center"/>
      <protection hidden="1"/>
    </xf>
    <xf numFmtId="0" fontId="26" fillId="2" borderId="0" xfId="0" applyFont="1" applyFill="1" applyAlignment="1" applyProtection="1">
      <alignment vertical="center" textRotation="255"/>
      <protection hidden="1"/>
    </xf>
    <xf numFmtId="0" fontId="29" fillId="2" borderId="0" xfId="0" applyFont="1" applyFill="1" applyProtection="1">
      <alignment vertical="center"/>
      <protection hidden="1"/>
    </xf>
    <xf numFmtId="0" fontId="33" fillId="0" borderId="0" xfId="0" applyFont="1" applyAlignment="1" applyProtection="1">
      <alignment horizontal="right" vertical="center" wrapText="1"/>
      <protection hidden="1"/>
    </xf>
    <xf numFmtId="0" fontId="27"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26" fillId="0" borderId="0" xfId="0" applyFont="1" applyAlignment="1" applyProtection="1">
      <alignment horizontal="right" vertical="center"/>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0" borderId="0" xfId="0" applyFont="1" applyAlignment="1" applyProtection="1">
      <alignment vertical="center" textRotation="255" shrinkToFit="1"/>
      <protection hidden="1"/>
    </xf>
    <xf numFmtId="0" fontId="26" fillId="0" borderId="0" xfId="0" applyFont="1" applyAlignment="1" applyProtection="1">
      <alignment vertical="center" wrapText="1" shrinkToFit="1"/>
      <protection hidden="1"/>
    </xf>
    <xf numFmtId="0" fontId="26" fillId="0" borderId="0" xfId="0" applyFont="1" applyAlignment="1" applyProtection="1">
      <alignment horizontal="left" vertical="center" wrapText="1"/>
      <protection hidden="1"/>
    </xf>
    <xf numFmtId="0" fontId="30" fillId="0" borderId="0" xfId="0" applyFont="1" applyAlignment="1" applyProtection="1">
      <alignment vertical="center" textRotation="255" shrinkToFit="1"/>
      <protection hidden="1"/>
    </xf>
    <xf numFmtId="0" fontId="33" fillId="0" borderId="0" xfId="0" applyFont="1" applyAlignment="1" applyProtection="1">
      <alignment vertical="center" wrapText="1" shrinkToFit="1"/>
      <protection hidden="1"/>
    </xf>
    <xf numFmtId="0" fontId="33" fillId="0" borderId="10" xfId="0" applyFont="1" applyBorder="1" applyAlignment="1" applyProtection="1">
      <alignment vertical="center" wrapText="1" shrinkToFit="1"/>
      <protection hidden="1"/>
    </xf>
    <xf numFmtId="0" fontId="30" fillId="0" borderId="0" xfId="0" applyFont="1" applyAlignment="1" applyProtection="1">
      <alignment vertical="center" wrapText="1" shrinkToFit="1"/>
      <protection hidden="1"/>
    </xf>
    <xf numFmtId="0" fontId="10"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38" fontId="9" fillId="0" borderId="0" xfId="18" applyFont="1" applyProtection="1">
      <alignment vertical="center"/>
      <protection hidden="1"/>
    </xf>
    <xf numFmtId="38" fontId="18" fillId="2" borderId="0" xfId="87" applyFont="1" applyFill="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58"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38" fontId="2" fillId="0" borderId="0" xfId="0" applyNumberFormat="1" applyFont="1" applyProtection="1">
      <alignment vertical="center"/>
      <protection hidden="1"/>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21" fillId="2" borderId="0" xfId="0" applyFont="1" applyFill="1" applyAlignment="1" applyProtection="1">
      <protection hidden="1"/>
    </xf>
    <xf numFmtId="0" fontId="12" fillId="0" borderId="0" xfId="0" applyFont="1" applyAlignment="1" applyProtection="1">
      <alignment horizontal="right" vertical="center"/>
      <protection hidden="1"/>
    </xf>
    <xf numFmtId="38" fontId="27" fillId="2" borderId="0" xfId="87" applyFont="1" applyFill="1" applyBorder="1" applyAlignment="1" applyProtection="1">
      <alignment vertical="center"/>
      <protection hidden="1"/>
    </xf>
    <xf numFmtId="0" fontId="21" fillId="2" borderId="0" xfId="0" applyFont="1" applyFill="1" applyAlignment="1" applyProtection="1">
      <alignment horizontal="distributed" vertical="center"/>
      <protection hidden="1"/>
    </xf>
    <xf numFmtId="0" fontId="27" fillId="2" borderId="0" xfId="0" applyFont="1" applyFill="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38" fontId="26" fillId="0" borderId="0" xfId="87" applyFont="1" applyFill="1" applyAlignment="1" applyProtection="1">
      <alignment vertical="center"/>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shrinkToFit="1"/>
      <protection hidden="1"/>
    </xf>
    <xf numFmtId="0" fontId="27" fillId="0" borderId="0"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38" fontId="26" fillId="2" borderId="0" xfId="87" applyFont="1" applyFill="1" applyAlignment="1" applyProtection="1">
      <alignment vertical="center"/>
      <protection hidden="1"/>
    </xf>
    <xf numFmtId="0" fontId="27" fillId="2" borderId="0" xfId="0" applyFont="1" applyFill="1" applyAlignment="1" applyProtection="1">
      <alignment horizontal="distributed" vertical="center"/>
      <protection hidden="1"/>
    </xf>
    <xf numFmtId="38" fontId="26" fillId="2" borderId="0" xfId="87"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87"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49" fontId="27" fillId="2" borderId="0" xfId="0" applyNumberFormat="1" applyFont="1" applyFill="1" applyAlignment="1" applyProtection="1">
      <alignment horizontal="left" vertical="center"/>
      <protection hidden="1"/>
    </xf>
    <xf numFmtId="38" fontId="34" fillId="0" borderId="0" xfId="87" applyFont="1" applyFill="1" applyBorder="1" applyAlignment="1" applyProtection="1">
      <alignment vertical="center" shrinkToFit="1"/>
      <protection hidden="1"/>
    </xf>
    <xf numFmtId="0" fontId="26" fillId="0" borderId="0" xfId="0" applyFont="1" applyFill="1" applyBorder="1" applyAlignment="1" applyProtection="1">
      <alignment horizontal="left" vertical="center" wrapText="1"/>
      <protection hidden="1"/>
    </xf>
    <xf numFmtId="0" fontId="24" fillId="2" borderId="0" xfId="0" applyFont="1" applyFill="1" applyProtection="1">
      <alignment vertical="center"/>
      <protection hidden="1"/>
    </xf>
    <xf numFmtId="0" fontId="27"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7" fillId="0" borderId="0" xfId="0" applyFont="1" applyAlignment="1" applyProtection="1">
      <alignment horizontal="lef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1" fillId="0" borderId="0" xfId="0" applyFont="1" applyProtection="1">
      <alignment vertical="center"/>
      <protection hidden="1"/>
    </xf>
    <xf numFmtId="0" fontId="55" fillId="2" borderId="0" xfId="0" applyFont="1" applyFill="1" applyProtection="1">
      <alignment vertical="center"/>
      <protection hidden="1"/>
    </xf>
    <xf numFmtId="0" fontId="27" fillId="0" borderId="0" xfId="0" applyFont="1" applyAlignment="1" applyProtection="1">
      <alignment horizontal="right" vertical="center"/>
      <protection hidden="1"/>
    </xf>
    <xf numFmtId="38" fontId="2" fillId="0" borderId="0" xfId="93" applyFont="1" applyFill="1" applyBorder="1" applyProtection="1">
      <alignment vertical="center"/>
      <protection hidden="1"/>
    </xf>
    <xf numFmtId="38" fontId="2" fillId="0" borderId="0" xfId="95" applyNumberFormat="1" applyFont="1" applyFill="1" applyBorder="1" applyAlignment="1" applyProtection="1">
      <alignment vertical="center"/>
      <protection hidden="1"/>
    </xf>
    <xf numFmtId="38" fontId="9" fillId="0" borderId="0" xfId="18" applyFont="1" applyBorder="1" applyProtection="1">
      <alignment vertical="center"/>
      <protection hidden="1"/>
    </xf>
    <xf numFmtId="0" fontId="12"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protection hidden="1"/>
    </xf>
    <xf numFmtId="0" fontId="24" fillId="2" borderId="0" xfId="0" applyFont="1" applyFill="1" applyAlignment="1" applyProtection="1">
      <alignment vertical="center" wrapText="1"/>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26" fillId="3" borderId="0" xfId="0" applyFont="1" applyFill="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7" fillId="0" borderId="0" xfId="0" applyFont="1" applyAlignment="1" applyProtection="1">
      <alignment horizontal="right" vertical="center"/>
      <protection hidden="1"/>
    </xf>
    <xf numFmtId="180" fontId="13" fillId="0" borderId="0" xfId="0" applyNumberFormat="1" applyFont="1" applyAlignment="1" applyProtection="1">
      <alignment horizontal="right" vertical="center"/>
      <protection hidden="1"/>
    </xf>
    <xf numFmtId="0" fontId="12"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24" fillId="2" borderId="47" xfId="0" applyFont="1" applyFill="1" applyBorder="1" applyProtection="1">
      <alignment vertical="center"/>
      <protection locked="0"/>
    </xf>
    <xf numFmtId="0" fontId="24" fillId="2" borderId="85" xfId="0" applyFont="1" applyFill="1" applyBorder="1" applyProtection="1">
      <alignment vertical="center"/>
      <protection locked="0"/>
    </xf>
    <xf numFmtId="0" fontId="24" fillId="2" borderId="86" xfId="0" applyFont="1" applyFill="1" applyBorder="1" applyProtection="1">
      <alignment vertical="center"/>
      <protection locked="0"/>
    </xf>
    <xf numFmtId="0" fontId="24" fillId="2" borderId="89" xfId="0" applyFont="1" applyFill="1" applyBorder="1" applyProtection="1">
      <alignment vertical="center"/>
      <protection locked="0"/>
    </xf>
    <xf numFmtId="0" fontId="5" fillId="2" borderId="0" xfId="0"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17" fillId="2" borderId="0" xfId="0" applyFont="1" applyFill="1" applyProtection="1">
      <alignment vertical="center"/>
      <protection hidden="1"/>
    </xf>
    <xf numFmtId="0" fontId="17" fillId="2" borderId="102" xfId="0" applyFont="1" applyFill="1" applyBorder="1" applyProtection="1">
      <alignment vertical="center"/>
      <protection hidden="1"/>
    </xf>
    <xf numFmtId="0" fontId="12" fillId="2" borderId="102" xfId="0" applyFont="1" applyFill="1" applyBorder="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1" fillId="0" borderId="0" xfId="0" applyFont="1" applyAlignment="1" applyProtection="1">
      <alignment horizontal="center" vertical="center"/>
      <protection hidden="1"/>
    </xf>
    <xf numFmtId="0" fontId="54"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3" fillId="0" borderId="0" xfId="0" applyFont="1" applyFill="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18" fillId="0" borderId="0" xfId="0" applyFont="1" applyAlignment="1" applyProtection="1">
      <alignment horizontal="right" vertical="center"/>
      <protection hidden="1"/>
    </xf>
    <xf numFmtId="49" fontId="24" fillId="2" borderId="10" xfId="0" applyNumberFormat="1" applyFont="1" applyFill="1" applyBorder="1" applyAlignment="1" applyProtection="1">
      <alignment vertical="center" shrinkToFit="1"/>
      <protection hidden="1"/>
    </xf>
    <xf numFmtId="0" fontId="21" fillId="0" borderId="0" xfId="0" applyFont="1" applyAlignment="1" applyProtection="1">
      <alignment vertical="distributed"/>
      <protection hidden="1"/>
    </xf>
    <xf numFmtId="0" fontId="30" fillId="0" borderId="0" xfId="0" applyNumberFormat="1" applyFont="1" applyAlignment="1" applyProtection="1">
      <alignment horizontal="right" vertical="center"/>
      <protection hidden="1"/>
    </xf>
    <xf numFmtId="38" fontId="64" fillId="0" borderId="0" xfId="0" applyNumberFormat="1" applyFont="1" applyFill="1" applyProtection="1">
      <alignment vertical="center"/>
      <protection hidden="1"/>
    </xf>
    <xf numFmtId="0" fontId="46" fillId="2" borderId="0" xfId="0" applyFont="1" applyFill="1" applyProtection="1">
      <alignment vertical="center"/>
      <protection hidden="1"/>
    </xf>
    <xf numFmtId="0" fontId="65" fillId="2" borderId="0" xfId="0" applyFont="1" applyFill="1" applyAlignment="1" applyProtection="1">
      <alignment horizontal="center" vertical="center" wrapText="1"/>
      <protection hidden="1"/>
    </xf>
    <xf numFmtId="0" fontId="67" fillId="0" borderId="0" xfId="0" applyFont="1" applyAlignment="1" applyProtection="1">
      <alignment horizontal="right" vertical="center"/>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vertical="top"/>
      <protection hidden="1"/>
    </xf>
    <xf numFmtId="180" fontId="2" fillId="0" borderId="0" xfId="0" applyNumberFormat="1"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vertical="center" shrinkToFit="1"/>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49" fontId="27" fillId="0" borderId="16" xfId="0" applyNumberFormat="1" applyFont="1" applyFill="1" applyBorder="1" applyAlignment="1" applyProtection="1">
      <alignment horizontal="center" vertical="center" shrinkToFit="1"/>
      <protection locked="0"/>
    </xf>
    <xf numFmtId="49" fontId="27" fillId="0" borderId="13" xfId="0" applyNumberFormat="1" applyFont="1" applyFill="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27" fillId="0" borderId="14" xfId="0" applyNumberFormat="1" applyFont="1" applyFill="1" applyBorder="1" applyAlignment="1" applyProtection="1">
      <alignment horizontal="center" vertical="center" shrinkToFit="1"/>
      <protection hidden="1"/>
    </xf>
    <xf numFmtId="49" fontId="27" fillId="0" borderId="10" xfId="0" applyNumberFormat="1" applyFont="1" applyFill="1" applyBorder="1" applyAlignment="1" applyProtection="1">
      <alignment horizontal="center" vertical="center" shrinkToFit="1"/>
      <protection hidden="1"/>
    </xf>
    <xf numFmtId="49" fontId="27" fillId="0" borderId="14" xfId="0" applyNumberFormat="1" applyFont="1" applyFill="1" applyBorder="1" applyAlignment="1" applyProtection="1">
      <alignment horizontal="center" vertical="center" shrinkToFit="1"/>
      <protection locked="0"/>
    </xf>
    <xf numFmtId="49" fontId="27" fillId="0" borderId="10"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50" xfId="0" applyNumberFormat="1" applyFont="1" applyFill="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27" fillId="0" borderId="12" xfId="0" applyNumberFormat="1" applyFont="1" applyFill="1" applyBorder="1" applyAlignment="1" applyProtection="1">
      <alignment horizontal="center" vertical="center" shrinkToFit="1"/>
      <protection hidden="1"/>
    </xf>
    <xf numFmtId="49" fontId="27" fillId="0" borderId="16" xfId="0" applyNumberFormat="1" applyFont="1" applyFill="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30" fillId="0" borderId="0" xfId="0" applyFont="1" applyAlignment="1" applyProtection="1">
      <alignment horizontal="left" vertical="center" shrinkToFit="1"/>
      <protection hidden="1"/>
    </xf>
    <xf numFmtId="0" fontId="30" fillId="0" borderId="49" xfId="0" applyFont="1" applyBorder="1" applyAlignment="1" applyProtection="1">
      <alignment horizontal="left" vertical="center" shrinkToFit="1"/>
      <protection hidden="1"/>
    </xf>
    <xf numFmtId="38" fontId="35" fillId="0" borderId="12" xfId="12" applyFont="1" applyFill="1" applyBorder="1" applyAlignment="1" applyProtection="1">
      <alignment horizontal="center" vertical="center" shrinkToFit="1"/>
      <protection locked="0" hidden="1"/>
    </xf>
    <xf numFmtId="38" fontId="35" fillId="0" borderId="16" xfId="12" applyFont="1" applyFill="1" applyBorder="1" applyAlignment="1" applyProtection="1">
      <alignment horizontal="center" vertical="center" shrinkToFit="1"/>
      <protection locked="0" hidden="1"/>
    </xf>
    <xf numFmtId="38" fontId="35" fillId="0" borderId="13" xfId="12" applyFont="1" applyFill="1" applyBorder="1" applyAlignment="1" applyProtection="1">
      <alignment horizontal="center" vertical="center" shrinkToFit="1"/>
      <protection locked="0" hidden="1"/>
    </xf>
    <xf numFmtId="0" fontId="30" fillId="0" borderId="2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0" fontId="30" fillId="0" borderId="0" xfId="0" applyFont="1" applyFill="1" applyBorder="1" applyAlignment="1" applyProtection="1">
      <alignment vertical="center" shrinkToFit="1"/>
      <protection hidden="1"/>
    </xf>
    <xf numFmtId="0" fontId="30" fillId="0" borderId="49" xfId="0" applyFont="1" applyFill="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12"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49" fontId="30" fillId="0" borderId="18"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36" fillId="0" borderId="16" xfId="0" applyNumberFormat="1" applyFont="1" applyFill="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6" xfId="0" applyNumberFormat="1" applyFont="1" applyFill="1" applyBorder="1" applyAlignment="1" applyProtection="1">
      <alignment horizontal="center" vertical="center" shrinkToFit="1"/>
      <protection hidden="1"/>
    </xf>
    <xf numFmtId="49" fontId="36" fillId="0" borderId="13"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4" borderId="12"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center" vertical="top" wrapText="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center"/>
      <protection hidden="1"/>
    </xf>
    <xf numFmtId="0" fontId="21" fillId="2" borderId="0" xfId="0" applyFont="1" applyFill="1" applyAlignment="1" applyProtection="1">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30" fillId="0" borderId="0" xfId="0" applyFont="1" applyFill="1" applyAlignment="1" applyProtection="1">
      <alignment horizontal="center" vertical="center" wrapTex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0" borderId="14" xfId="0" applyNumberFormat="1"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hidden="1"/>
    </xf>
    <xf numFmtId="0" fontId="30" fillId="0" borderId="103" xfId="0" applyFont="1" applyBorder="1" applyAlignment="1" applyProtection="1">
      <alignment horizontal="center" vertical="center" shrinkToFit="1"/>
      <protection locked="0"/>
    </xf>
    <xf numFmtId="0" fontId="30" fillId="0" borderId="104" xfId="0" applyFont="1" applyBorder="1" applyAlignment="1" applyProtection="1">
      <alignment horizontal="center" vertical="center" shrinkToFit="1"/>
      <protection locked="0"/>
    </xf>
    <xf numFmtId="0" fontId="30" fillId="0" borderId="105" xfId="0" applyFont="1" applyBorder="1" applyAlignment="1" applyProtection="1">
      <alignment horizontal="center" vertical="center" shrinkToFit="1"/>
      <protection locked="0"/>
    </xf>
    <xf numFmtId="0" fontId="30" fillId="0" borderId="106" xfId="0" applyFont="1" applyBorder="1" applyAlignment="1" applyProtection="1">
      <alignment horizontal="center" vertical="center" shrinkToFit="1"/>
      <protection locked="0"/>
    </xf>
    <xf numFmtId="49" fontId="30" fillId="0" borderId="105" xfId="0" applyNumberFormat="1" applyFont="1" applyBorder="1" applyAlignment="1" applyProtection="1">
      <alignment horizontal="center" vertical="center" shrinkToFit="1"/>
      <protection locked="0"/>
    </xf>
    <xf numFmtId="49" fontId="30" fillId="0" borderId="106" xfId="0" applyNumberFormat="1" applyFont="1" applyBorder="1" applyAlignment="1" applyProtection="1">
      <alignment horizontal="center" vertical="center" shrinkToFit="1"/>
      <protection locked="0"/>
    </xf>
    <xf numFmtId="49" fontId="30" fillId="0" borderId="107" xfId="0" applyNumberFormat="1" applyFont="1" applyBorder="1" applyAlignment="1" applyProtection="1">
      <alignment horizontal="center" vertical="center" shrinkToFit="1"/>
      <protection locked="0"/>
    </xf>
    <xf numFmtId="49" fontId="30" fillId="0" borderId="18" xfId="0" applyNumberFormat="1" applyFont="1" applyBorder="1" applyAlignment="1" applyProtection="1">
      <alignment horizontal="center" vertical="center" shrinkToFit="1"/>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7"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34"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0" fontId="12" fillId="2" borderId="0" xfId="0" applyFont="1" applyFill="1" applyBorder="1" applyAlignment="1" applyProtection="1">
      <alignment horizontal="right" vertical="center"/>
      <protection hidden="1"/>
    </xf>
    <xf numFmtId="0" fontId="24"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24" fillId="2" borderId="0" xfId="0" applyFont="1" applyFill="1" applyBorder="1" applyAlignment="1" applyProtection="1">
      <alignment horizontal="left" vertical="center" indent="2" shrinkToFit="1"/>
      <protection hidden="1"/>
    </xf>
    <xf numFmtId="38" fontId="20" fillId="0" borderId="10" xfId="12" applyNumberFormat="1" applyFont="1" applyFill="1" applyBorder="1" applyAlignment="1" applyProtection="1">
      <alignment horizontal="center" vertical="center"/>
      <protection locked="0"/>
    </xf>
    <xf numFmtId="0" fontId="46"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center" vertical="center"/>
      <protection hidden="1"/>
    </xf>
    <xf numFmtId="0" fontId="40" fillId="6" borderId="51" xfId="91" applyFont="1" applyBorder="1" applyAlignment="1" applyProtection="1">
      <alignment horizontal="left" vertical="center" wrapText="1" indent="7"/>
      <protection hidden="1"/>
    </xf>
    <xf numFmtId="0" fontId="40" fillId="6" borderId="52" xfId="91" applyFont="1" applyBorder="1" applyAlignment="1" applyProtection="1">
      <alignment horizontal="left" vertical="center" wrapText="1" indent="7"/>
      <protection hidden="1"/>
    </xf>
    <xf numFmtId="0" fontId="40" fillId="6" borderId="53" xfId="91" applyFont="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38" fillId="5" borderId="0" xfId="90">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left" vertical="center" wrapText="1" indent="7"/>
      <protection hidden="1"/>
    </xf>
    <xf numFmtId="0" fontId="40" fillId="7" borderId="52" xfId="91" applyFont="1" applyFill="1" applyBorder="1" applyAlignment="1" applyProtection="1">
      <alignment horizontal="left" vertical="center" wrapText="1" indent="7"/>
      <protection hidden="1"/>
    </xf>
    <xf numFmtId="0" fontId="40" fillId="7" borderId="53" xfId="91" applyFont="1" applyFill="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xf>
    <xf numFmtId="0" fontId="18" fillId="2" borderId="0" xfId="0" applyFont="1" applyFill="1" applyAlignment="1" applyProtection="1">
      <alignment vertical="center" shrinkToFit="1"/>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7" borderId="62" xfId="92" applyNumberFormat="1" applyFont="1" applyBorder="1" applyAlignment="1" applyProtection="1">
      <alignment horizontal="center" vertical="center" wrapText="1"/>
    </xf>
    <xf numFmtId="176" fontId="13" fillId="7" borderId="55"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38" fontId="5" fillId="0" borderId="17" xfId="6" applyFont="1" applyFill="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66"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0" fontId="62" fillId="0" borderId="0" xfId="0" applyNumberFormat="1" applyFont="1" applyAlignment="1" applyProtection="1">
      <alignment vertical="center" shrinkToFit="1"/>
      <protection hidden="1"/>
    </xf>
    <xf numFmtId="176" fontId="13" fillId="0" borderId="19" xfId="0" applyNumberFormat="1" applyFont="1" applyFill="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38" fillId="5" borderId="0" xfId="94" applyBorder="1">
      <alignment horizontal="center" vertical="center"/>
      <protection hidden="1"/>
    </xf>
    <xf numFmtId="0" fontId="5" fillId="7" borderId="0" xfId="93"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8" fillId="2" borderId="0" xfId="0" applyFont="1" applyFill="1" applyAlignment="1" applyProtection="1">
      <alignment vertical="center"/>
      <protection hidden="1"/>
    </xf>
    <xf numFmtId="0" fontId="18" fillId="0" borderId="0" xfId="0" applyFont="1" applyAlignment="1" applyProtection="1">
      <alignment vertical="center" shrinkToFit="1"/>
      <protection hidden="1"/>
    </xf>
    <xf numFmtId="0" fontId="24" fillId="6" borderId="51" xfId="0" applyFont="1" applyFill="1" applyBorder="1" applyAlignment="1" applyProtection="1">
      <alignment horizontal="center" vertical="center" wrapText="1"/>
      <protection hidden="1"/>
    </xf>
    <xf numFmtId="0" fontId="24" fillId="6" borderId="52" xfId="0" applyFont="1" applyFill="1" applyBorder="1" applyAlignment="1" applyProtection="1">
      <alignment horizontal="center" vertical="center" wrapText="1"/>
      <protection hidden="1"/>
    </xf>
    <xf numFmtId="0" fontId="24" fillId="6" borderId="78" xfId="0" applyFont="1" applyFill="1" applyBorder="1" applyAlignment="1" applyProtection="1">
      <alignment horizontal="center" vertical="center" wrapText="1"/>
      <protection hidden="1"/>
    </xf>
    <xf numFmtId="0" fontId="20" fillId="0" borderId="79"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0" fillId="0" borderId="54" xfId="0" applyFont="1" applyBorder="1" applyAlignment="1" applyProtection="1">
      <alignment horizontal="center" vertical="center" wrapText="1"/>
      <protection hidden="1"/>
    </xf>
    <xf numFmtId="0" fontId="24" fillId="7" borderId="52" xfId="0" applyFont="1" applyFill="1" applyBorder="1" applyAlignment="1" applyProtection="1">
      <alignment horizontal="center" vertical="center"/>
      <protection hidden="1"/>
    </xf>
    <xf numFmtId="0" fontId="24" fillId="7" borderId="78" xfId="0" applyFont="1" applyFill="1" applyBorder="1" applyAlignment="1" applyProtection="1">
      <alignment horizontal="center" vertical="center"/>
      <protection hidden="1"/>
    </xf>
    <xf numFmtId="0" fontId="20" fillId="0" borderId="79"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0" fontId="24" fillId="7" borderId="91" xfId="0" applyFont="1" applyFill="1" applyBorder="1" applyAlignment="1" applyProtection="1">
      <alignment horizontal="center" vertical="center"/>
      <protection hidden="1"/>
    </xf>
    <xf numFmtId="0" fontId="24" fillId="7" borderId="92" xfId="0" applyFont="1" applyFill="1" applyBorder="1" applyAlignment="1" applyProtection="1">
      <alignment horizontal="center" vertical="center"/>
      <protection hidden="1"/>
    </xf>
    <xf numFmtId="0" fontId="24" fillId="2" borderId="82" xfId="0" applyFont="1" applyFill="1" applyBorder="1" applyAlignment="1" applyProtection="1">
      <alignment horizontal="center" vertical="center"/>
      <protection hidden="1"/>
    </xf>
    <xf numFmtId="0" fontId="24" fillId="2" borderId="93" xfId="0" applyFont="1" applyFill="1" applyBorder="1" applyAlignment="1" applyProtection="1">
      <alignment horizontal="center" vertical="center"/>
      <protection hidden="1"/>
    </xf>
    <xf numFmtId="0" fontId="24" fillId="2" borderId="83" xfId="0" applyFont="1" applyFill="1" applyBorder="1" applyAlignment="1" applyProtection="1">
      <alignment horizontal="center" vertical="center"/>
      <protection hidden="1"/>
    </xf>
    <xf numFmtId="0" fontId="24" fillId="2" borderId="74" xfId="0" applyFont="1" applyFill="1" applyBorder="1" applyAlignment="1" applyProtection="1">
      <alignment horizontal="center" vertical="center"/>
      <protection hidden="1"/>
    </xf>
    <xf numFmtId="0" fontId="24" fillId="2" borderId="84" xfId="0" applyFont="1" applyFill="1" applyBorder="1" applyAlignment="1" applyProtection="1">
      <alignment horizontal="center" vertical="center"/>
      <protection hidden="1"/>
    </xf>
    <xf numFmtId="0" fontId="24" fillId="2" borderId="108" xfId="0" applyFont="1" applyFill="1" applyBorder="1" applyAlignment="1" applyProtection="1">
      <alignment horizontal="center" vertical="center"/>
      <protection hidden="1"/>
    </xf>
    <xf numFmtId="0" fontId="24" fillId="2" borderId="109" xfId="0" applyFont="1" applyFill="1" applyBorder="1" applyAlignment="1" applyProtection="1">
      <alignment horizontal="center" vertical="center"/>
      <protection hidden="1"/>
    </xf>
    <xf numFmtId="0" fontId="24" fillId="2" borderId="86" xfId="0" applyFont="1" applyFill="1" applyBorder="1" applyAlignment="1" applyProtection="1">
      <alignment horizontal="left" vertical="center"/>
      <protection hidden="1"/>
    </xf>
    <xf numFmtId="0" fontId="24" fillId="2" borderId="87" xfId="0" applyFont="1" applyFill="1" applyBorder="1" applyAlignment="1" applyProtection="1">
      <alignment horizontal="left" vertical="center"/>
      <protection hidden="1"/>
    </xf>
    <xf numFmtId="0" fontId="24" fillId="2" borderId="88" xfId="0" applyFont="1" applyFill="1" applyBorder="1" applyAlignment="1" applyProtection="1">
      <alignment horizontal="left" vertical="center"/>
      <protection hidden="1"/>
    </xf>
    <xf numFmtId="49" fontId="24" fillId="2" borderId="10" xfId="0" applyNumberFormat="1" applyFont="1" applyFill="1" applyBorder="1" applyAlignment="1" applyProtection="1">
      <alignment vertical="center" shrinkToFit="1"/>
      <protection locked="0"/>
    </xf>
    <xf numFmtId="0" fontId="24" fillId="2" borderId="18"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24" fillId="2" borderId="90" xfId="0" applyFont="1" applyFill="1" applyBorder="1" applyAlignment="1" applyProtection="1">
      <alignment horizontal="left" vertical="center"/>
      <protection hidden="1"/>
    </xf>
    <xf numFmtId="0" fontId="12" fillId="7" borderId="94" xfId="0" applyFont="1" applyFill="1" applyBorder="1" applyAlignment="1" applyProtection="1">
      <alignment horizontal="center" vertical="center"/>
      <protection hidden="1"/>
    </xf>
    <xf numFmtId="0" fontId="12" fillId="7" borderId="81" xfId="0" applyFont="1" applyFill="1" applyBorder="1" applyAlignment="1" applyProtection="1">
      <alignment horizontal="center" vertical="center"/>
      <protection hidden="1"/>
    </xf>
    <xf numFmtId="0" fontId="12" fillId="7" borderId="96" xfId="0" applyFont="1" applyFill="1" applyBorder="1" applyAlignment="1" applyProtection="1">
      <alignment horizontal="center" vertical="center"/>
      <protection hidden="1"/>
    </xf>
    <xf numFmtId="0" fontId="12" fillId="2" borderId="80" xfId="0" applyFont="1" applyFill="1" applyBorder="1" applyAlignment="1" applyProtection="1">
      <alignment horizontal="center" vertical="center" shrinkToFit="1"/>
      <protection locked="0"/>
    </xf>
    <xf numFmtId="0" fontId="12" fillId="2" borderId="81" xfId="0" applyFont="1" applyFill="1" applyBorder="1" applyAlignment="1" applyProtection="1">
      <alignment horizontal="center" vertical="center" shrinkToFit="1"/>
      <protection locked="0"/>
    </xf>
    <xf numFmtId="0" fontId="12" fillId="2" borderId="82" xfId="0" applyFont="1" applyFill="1" applyBorder="1" applyAlignment="1" applyProtection="1">
      <alignment horizontal="center" vertical="center" shrinkToFit="1"/>
      <protection locked="0"/>
    </xf>
    <xf numFmtId="0" fontId="12" fillId="7" borderId="95"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97" xfId="0" applyFont="1" applyFill="1" applyBorder="1" applyAlignment="1" applyProtection="1">
      <alignment horizontal="center" vertical="center"/>
      <protection hidden="1"/>
    </xf>
    <xf numFmtId="0" fontId="12" fillId="2" borderId="99"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100" xfId="0" applyFont="1" applyFill="1" applyBorder="1" applyAlignment="1" applyProtection="1">
      <alignment horizontal="center" vertical="center" shrinkToFit="1"/>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center" vertical="center" shrinkToFit="1"/>
      <protection hidden="1"/>
    </xf>
    <xf numFmtId="0" fontId="12" fillId="2" borderId="18"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49"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7" borderId="77" xfId="0" applyFont="1" applyFill="1" applyBorder="1" applyAlignment="1" applyProtection="1">
      <alignment horizontal="center" vertical="center"/>
      <protection hidden="1"/>
    </xf>
    <xf numFmtId="0" fontId="12" fillId="7" borderId="76"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2" borderId="101" xfId="0" applyFont="1" applyFill="1" applyBorder="1" applyAlignment="1" applyProtection="1">
      <alignment horizontal="center" vertical="center" shrinkToFit="1"/>
      <protection locked="0"/>
    </xf>
    <xf numFmtId="0" fontId="12" fillId="2" borderId="76" xfId="0" applyFont="1" applyFill="1" applyBorder="1" applyAlignment="1" applyProtection="1">
      <alignment horizontal="center" vertical="center" shrinkToFit="1"/>
      <protection locked="0"/>
    </xf>
    <xf numFmtId="0" fontId="12" fillId="2" borderId="75"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27" fillId="0" borderId="0" xfId="0" applyNumberFormat="1" applyFont="1" applyAlignment="1" applyProtection="1">
      <alignment horizontal="center" vertical="center"/>
      <protection hidden="1"/>
    </xf>
    <xf numFmtId="0" fontId="21" fillId="0" borderId="0" xfId="0" applyNumberFormat="1" applyFont="1" applyAlignment="1" applyProtection="1">
      <alignment shrinkToFit="1"/>
      <protection hidden="1"/>
    </xf>
    <xf numFmtId="0" fontId="21" fillId="0" borderId="0" xfId="0" applyNumberFormat="1" applyFont="1" applyAlignment="1" applyProtection="1">
      <alignment vertical="center" shrinkToFit="1"/>
      <protection hidden="1"/>
    </xf>
    <xf numFmtId="0" fontId="27" fillId="0" borderId="0" xfId="0" applyNumberFormat="1" applyFont="1" applyAlignment="1" applyProtection="1">
      <alignment horizontal="left" vertical="center" shrinkToFit="1"/>
      <protection hidden="1"/>
    </xf>
    <xf numFmtId="0" fontId="34" fillId="0" borderId="0" xfId="0" applyNumberFormat="1" applyFont="1" applyAlignment="1" applyProtection="1">
      <alignment horizontal="left" vertical="center" shrinkToFit="1"/>
      <protection hidden="1"/>
    </xf>
    <xf numFmtId="0" fontId="21" fillId="0" borderId="0" xfId="0" applyNumberFormat="1" applyFont="1" applyAlignment="1" applyProtection="1">
      <alignment horizontal="left" vertical="center" shrinkToFit="1"/>
      <protection hidden="1"/>
    </xf>
    <xf numFmtId="0" fontId="21" fillId="2" borderId="0" xfId="0" applyNumberFormat="1" applyFont="1" applyFill="1" applyAlignment="1" applyProtection="1">
      <alignment horizontal="center"/>
      <protection hidden="1"/>
    </xf>
    <xf numFmtId="0" fontId="30" fillId="0" borderId="0" xfId="0" applyFont="1" applyAlignment="1" applyProtection="1">
      <alignment horizontal="center" vertical="center" wrapTex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30" fillId="0" borderId="0" xfId="0" applyFont="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7" borderId="19" xfId="0" applyFont="1" applyFill="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0" xfId="0" applyNumberFormat="1" applyFont="1" applyAlignment="1" applyProtection="1">
      <alignmen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38" fontId="0" fillId="10" borderId="0" xfId="0" applyNumberFormat="1" applyFill="1" applyProtection="1">
      <alignment vertical="center"/>
      <protection hidden="1"/>
    </xf>
  </cellXfs>
  <cellStyles count="98">
    <cellStyle name="crStyle_タイトル" xfId="90" xr:uid="{EEC20A29-B7BA-4FDB-9596-CE2656B02638}"/>
    <cellStyle name="crStyle_タイトル 2" xfId="94" xr:uid="{E6849A24-50CA-44AC-9FC7-AD8CD7DEA172}"/>
    <cellStyle name="crStyle_自動計算" xfId="91" xr:uid="{899559E5-5EF3-4E50-B500-8C86686A68EC}"/>
    <cellStyle name="crStyle_自動計算 2" xfId="95" xr:uid="{6A6F2B54-4CA5-4749-9123-FDDC3F97C7DF}"/>
    <cellStyle name="crStyle_申請者入力欄" xfId="92" xr:uid="{86F879B6-D7DA-4ABC-BE9C-9A8E17750E24}"/>
    <cellStyle name="crStyle_申請者入力欄 2" xfId="93" xr:uid="{D9F84A9F-1B73-4A09-A147-FDFAD99C8A3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6" builtinId="8" hidden="1"/>
    <cellStyle name="ハイパーリンク" xfId="97"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91915</xdr:colOff>
      <xdr:row>11</xdr:row>
      <xdr:rowOff>1</xdr:rowOff>
    </xdr:from>
    <xdr:to>
      <xdr:col>62</xdr:col>
      <xdr:colOff>87630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112648" y="2421468"/>
          <a:ext cx="740782"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52</xdr:row>
      <xdr:rowOff>17832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10176669" y="15743607"/>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送付先住所の情報を記入してください。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84297</xdr:colOff>
      <xdr:row>15</xdr:row>
      <xdr:rowOff>276367</xdr:rowOff>
    </xdr:from>
    <xdr:ext cx="5734844" cy="615040"/>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8908257" y="4337827"/>
          <a:ext cx="5734844" cy="61504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twoCellAnchor>
    <xdr:from>
      <xdr:col>96</xdr:col>
      <xdr:colOff>48048</xdr:colOff>
      <xdr:row>0</xdr:row>
      <xdr:rowOff>70908</xdr:rowOff>
    </xdr:from>
    <xdr:to>
      <xdr:col>161</xdr:col>
      <xdr:colOff>84666</xdr:colOff>
      <xdr:row>3</xdr:row>
      <xdr:rowOff>33867</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9031181" y="70908"/>
          <a:ext cx="6090285" cy="69109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2021</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11/2</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11/4</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11/4</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11/2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10/29</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11/2</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9033934" y="872067"/>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・補助対象となる戸数を記入してください。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115718</xdr:rowOff>
    </xdr:from>
    <xdr:ext cx="9360000" cy="5428153"/>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8192918"/>
          <a:ext cx="9360000" cy="5428153"/>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203254</xdr:colOff>
      <xdr:row>32</xdr:row>
      <xdr:rowOff>247650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944654" y="13785850"/>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205105</xdr:colOff>
      <xdr:row>15</xdr:row>
      <xdr:rowOff>241300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946505" y="6591300"/>
          <a:ext cx="9360000" cy="1284830"/>
        </a:xfrm>
        <a:prstGeom prst="wedgeRectCallout">
          <a:avLst>
            <a:gd name="adj1" fmla="val -55777"/>
            <a:gd name="adj2" fmla="val -229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・使用した製品の複層ガラスの中空層の厚さが、財団ホームページで公表され</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ている「補助対象製品一覧」にある最小中空層厚を満たしているか必ず確認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66075" y="39714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121C7213-C679-40E1-BDCF-B9B0856FC200}"/>
            </a:ext>
          </a:extLst>
        </xdr:cNvPr>
        <xdr:cNvSpPr/>
      </xdr:nvSpPr>
      <xdr:spPr>
        <a:xfrm>
          <a:off x="14200910" y="900548"/>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C83B071D-27B7-4B32-8702-DE2E0A74B02C}"/>
            </a:ext>
          </a:extLst>
        </xdr:cNvPr>
        <xdr:cNvSpPr/>
      </xdr:nvSpPr>
      <xdr:spPr>
        <a:xfrm>
          <a:off x="14189822" y="1797632"/>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14</xdr:row>
      <xdr:rowOff>110841</xdr:rowOff>
    </xdr:from>
    <xdr:ext cx="8640000" cy="1198415"/>
    <xdr:sp macro="" textlink="">
      <xdr:nvSpPr>
        <xdr:cNvPr id="4" name="吹き出し: 四角形 3">
          <a:extLst>
            <a:ext uri="{FF2B5EF4-FFF2-40B4-BE49-F238E27FC236}">
              <a16:creationId xmlns:a16="http://schemas.microsoft.com/office/drawing/2014/main" id="{94FE174D-EA77-4BA3-8D03-23C3C0AACFEF}"/>
            </a:ext>
          </a:extLst>
        </xdr:cNvPr>
        <xdr:cNvSpPr/>
      </xdr:nvSpPr>
      <xdr:spPr>
        <a:xfrm>
          <a:off x="14214766" y="4613568"/>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21420B7-24D8-4FBB-9241-3BB87BAEBC3B}"/>
            </a:ext>
          </a:extLst>
        </xdr:cNvPr>
        <xdr:cNvSpPr/>
      </xdr:nvSpPr>
      <xdr:spPr>
        <a:xfrm>
          <a:off x="14256327" y="1056413"/>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2766</xdr:colOff>
      <xdr:row>6</xdr:row>
      <xdr:rowOff>256313</xdr:rowOff>
    </xdr:from>
    <xdr:ext cx="8640000" cy="1974269"/>
    <xdr:sp macro="" textlink="">
      <xdr:nvSpPr>
        <xdr:cNvPr id="3" name="吹き出し: 四角形 2">
          <a:extLst>
            <a:ext uri="{FF2B5EF4-FFF2-40B4-BE49-F238E27FC236}">
              <a16:creationId xmlns:a16="http://schemas.microsoft.com/office/drawing/2014/main" id="{36DED6FB-9792-4844-9660-83392511A22B}"/>
            </a:ext>
          </a:extLst>
        </xdr:cNvPr>
        <xdr:cNvSpPr/>
      </xdr:nvSpPr>
      <xdr:spPr>
        <a:xfrm>
          <a:off x="14217530" y="1849586"/>
          <a:ext cx="8640000" cy="1974269"/>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27018</xdr:colOff>
      <xdr:row>12</xdr:row>
      <xdr:rowOff>339443</xdr:rowOff>
    </xdr:from>
    <xdr:ext cx="8640000" cy="1198415"/>
    <xdr:sp macro="" textlink="">
      <xdr:nvSpPr>
        <xdr:cNvPr id="4" name="吹き出し: 四角形 3">
          <a:extLst>
            <a:ext uri="{FF2B5EF4-FFF2-40B4-BE49-F238E27FC236}">
              <a16:creationId xmlns:a16="http://schemas.microsoft.com/office/drawing/2014/main" id="{490FCAB4-4C50-4FE4-9A46-372476C75C69}"/>
            </a:ext>
          </a:extLst>
        </xdr:cNvPr>
        <xdr:cNvSpPr/>
      </xdr:nvSpPr>
      <xdr:spPr>
        <a:xfrm>
          <a:off x="14241782" y="4177152"/>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3ACF102F-CBCF-4F79-B666-C379C57475C6}"/>
            </a:ext>
          </a:extLst>
        </xdr:cNvPr>
        <xdr:cNvSpPr/>
      </xdr:nvSpPr>
      <xdr:spPr>
        <a:xfrm>
          <a:off x="14232080" y="103912"/>
          <a:ext cx="8640000" cy="72736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221673</xdr:colOff>
      <xdr:row>12</xdr:row>
      <xdr:rowOff>1842648</xdr:rowOff>
    </xdr:from>
    <xdr:ext cx="8640000" cy="4427687"/>
    <xdr:sp macro="" textlink="">
      <xdr:nvSpPr>
        <xdr:cNvPr id="6" name="正方形/長方形 5">
          <a:extLst>
            <a:ext uri="{FF2B5EF4-FFF2-40B4-BE49-F238E27FC236}">
              <a16:creationId xmlns:a16="http://schemas.microsoft.com/office/drawing/2014/main" id="{8DB83A0E-5347-4A9B-A46D-2CC334D15F7B}"/>
            </a:ext>
          </a:extLst>
        </xdr:cNvPr>
        <xdr:cNvSpPr/>
      </xdr:nvSpPr>
      <xdr:spPr>
        <a:xfrm>
          <a:off x="14187055" y="5680357"/>
          <a:ext cx="8640000" cy="442768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FD846BA3-1C63-4649-982F-480939BBAEAB}"/>
            </a:ext>
          </a:extLst>
        </xdr:cNvPr>
        <xdr:cNvSpPr/>
      </xdr:nvSpPr>
      <xdr:spPr>
        <a:xfrm>
          <a:off x="13954299" y="1156859"/>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262539</xdr:colOff>
      <xdr:row>8</xdr:row>
      <xdr:rowOff>6930</xdr:rowOff>
    </xdr:from>
    <xdr:ext cx="8640000" cy="1731815"/>
    <xdr:sp macro="" textlink="">
      <xdr:nvSpPr>
        <xdr:cNvPr id="3" name="吹き出し: 四角形 2">
          <a:extLst>
            <a:ext uri="{FF2B5EF4-FFF2-40B4-BE49-F238E27FC236}">
              <a16:creationId xmlns:a16="http://schemas.microsoft.com/office/drawing/2014/main" id="{4DB6957A-ADB5-46F4-99D3-42D9823D1E74}"/>
            </a:ext>
          </a:extLst>
        </xdr:cNvPr>
        <xdr:cNvSpPr/>
      </xdr:nvSpPr>
      <xdr:spPr>
        <a:xfrm>
          <a:off x="15502539" y="2240975"/>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92BA35D3-730C-43B9-A579-6963E503CB63}"/>
            </a:ext>
          </a:extLst>
        </xdr:cNvPr>
        <xdr:cNvSpPr/>
      </xdr:nvSpPr>
      <xdr:spPr>
        <a:xfrm>
          <a:off x="15511552" y="4673313"/>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3299BA5F-92CC-4622-8BD0-878689D9912C}"/>
            </a:ext>
          </a:extLst>
        </xdr:cNvPr>
        <xdr:cNvSpPr/>
      </xdr:nvSpPr>
      <xdr:spPr>
        <a:xfrm>
          <a:off x="13968151" y="225136"/>
          <a:ext cx="6480000" cy="7031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）に記入した責任者情報が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827"/>
  </cols>
  <sheetData/>
  <sheetProtection algorithmName="SHA-512" hashValue="dT+TTlKbpT9qUjXDFgOVJU0TrELclt0MaBWStL3kzWdsr+psTA0f20D2eScda0Rsk4BTKdGvpxkjm10FGjeLOw==" saltValue="wLOLUdKqCrSdRYr5/J3goQ==" spinCount="100000" sheet="1" objects="1" scenarios="1"/>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EK15" sqref="EK15"/>
    </sheetView>
  </sheetViews>
  <sheetFormatPr defaultColWidth="1.36328125" defaultRowHeight="18" customHeight="1" x14ac:dyDescent="0.2"/>
  <cols>
    <col min="1" max="4" width="1.36328125" style="52" customWidth="1"/>
    <col min="5" max="6" width="1.36328125" style="60" customWidth="1"/>
    <col min="7" max="8" width="1.36328125" style="62" customWidth="1"/>
    <col min="9" max="12" width="1.36328125" style="52"/>
    <col min="13" max="13" width="1.1796875" style="52" customWidth="1"/>
    <col min="14" max="91" width="1.36328125" style="52"/>
    <col min="92" max="92" width="2.08984375" style="52" customWidth="1"/>
    <col min="93" max="16384" width="1.36328125" style="52"/>
  </cols>
  <sheetData>
    <row r="2" spans="1:93" s="198" customFormat="1" ht="19.5" customHeight="1" x14ac:dyDescent="0.2">
      <c r="A2" s="197" t="s">
        <v>109</v>
      </c>
      <c r="C2" s="197"/>
      <c r="D2" s="197"/>
      <c r="E2" s="195"/>
      <c r="F2" s="195"/>
      <c r="G2" s="199"/>
      <c r="H2" s="199"/>
      <c r="I2" s="197"/>
      <c r="J2" s="196"/>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BK2" s="409" t="s">
        <v>93</v>
      </c>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200"/>
      <c r="CN2" s="200"/>
    </row>
    <row r="3" spans="1:93" s="198" customFormat="1" ht="20.25" customHeight="1" x14ac:dyDescent="0.2">
      <c r="C3" s="197"/>
      <c r="D3" s="197"/>
      <c r="E3" s="195"/>
      <c r="F3" s="195"/>
      <c r="G3" s="199"/>
      <c r="H3" s="199"/>
      <c r="I3" s="197"/>
      <c r="J3" s="196"/>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BK3" s="463" t="s">
        <v>197</v>
      </c>
      <c r="BL3" s="603" t="str">
        <f>BD15&amp;""</f>
        <v/>
      </c>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row>
    <row r="4" spans="1:93" s="198" customFormat="1" ht="9.75" customHeight="1" x14ac:dyDescent="0.2">
      <c r="C4" s="197"/>
      <c r="D4" s="197"/>
      <c r="E4" s="195"/>
      <c r="F4" s="195"/>
      <c r="G4" s="199"/>
      <c r="H4" s="199"/>
      <c r="I4" s="197"/>
      <c r="J4" s="196"/>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3" s="198" customFormat="1" ht="18" customHeight="1" x14ac:dyDescent="0.2">
      <c r="A5" s="197"/>
      <c r="B5" s="197"/>
      <c r="C5" s="197"/>
      <c r="D5" s="197"/>
      <c r="E5" s="195"/>
      <c r="F5" s="195"/>
      <c r="G5" s="199"/>
      <c r="H5" s="199"/>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J5" s="197"/>
      <c r="AK5" s="197"/>
      <c r="AL5" s="197"/>
      <c r="AM5" s="197"/>
      <c r="AN5" s="197"/>
      <c r="AO5" s="197"/>
      <c r="AP5" s="197"/>
      <c r="AQ5" s="197"/>
      <c r="AR5" s="197"/>
      <c r="BK5" s="197"/>
      <c r="BL5" s="197"/>
      <c r="BM5" s="197"/>
      <c r="BO5" s="197"/>
      <c r="BP5" s="553"/>
      <c r="BQ5" s="553"/>
      <c r="BR5" s="553"/>
      <c r="BS5" s="553"/>
      <c r="BT5" s="554"/>
      <c r="BU5" s="554"/>
      <c r="BV5" s="554"/>
      <c r="BW5" s="554"/>
      <c r="BX5" s="554"/>
      <c r="BY5" s="553" t="s">
        <v>9</v>
      </c>
      <c r="BZ5" s="553"/>
      <c r="CA5" s="554"/>
      <c r="CB5" s="554"/>
      <c r="CC5" s="554"/>
      <c r="CD5" s="554"/>
      <c r="CE5" s="554"/>
      <c r="CF5" s="553" t="s">
        <v>10</v>
      </c>
      <c r="CG5" s="553"/>
      <c r="CH5" s="554"/>
      <c r="CI5" s="554"/>
      <c r="CJ5" s="554"/>
      <c r="CK5" s="554"/>
      <c r="CL5" s="554"/>
      <c r="CM5" s="553" t="s">
        <v>11</v>
      </c>
      <c r="CN5" s="553"/>
      <c r="CO5" s="201"/>
    </row>
    <row r="6" spans="1:93" s="198" customFormat="1" ht="18" customHeight="1" x14ac:dyDescent="0.2">
      <c r="A6" s="202"/>
      <c r="B6" s="202"/>
      <c r="C6" s="197"/>
      <c r="D6" s="197"/>
      <c r="E6" s="195"/>
      <c r="F6" s="195"/>
      <c r="G6" s="199"/>
      <c r="H6" s="199"/>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J6" s="195"/>
      <c r="AK6" s="195"/>
      <c r="AL6" s="197"/>
      <c r="AM6" s="197"/>
      <c r="AN6" s="197"/>
      <c r="AO6" s="197"/>
      <c r="AP6" s="197"/>
      <c r="AQ6" s="197"/>
      <c r="AR6" s="197"/>
      <c r="BK6" s="197"/>
      <c r="BL6" s="197"/>
      <c r="BM6" s="197"/>
      <c r="BN6" s="195"/>
      <c r="BO6" s="195"/>
      <c r="BP6" s="195"/>
      <c r="BQ6" s="195"/>
      <c r="BR6" s="126"/>
      <c r="BS6" s="126"/>
      <c r="BT6" s="126"/>
      <c r="BU6" s="126"/>
      <c r="BV6" s="126"/>
      <c r="BW6" s="126"/>
      <c r="BX6" s="126"/>
      <c r="BY6" s="126"/>
      <c r="BZ6" s="126"/>
      <c r="CA6" s="126"/>
      <c r="CB6" s="126"/>
      <c r="CC6" s="126"/>
      <c r="CD6" s="126"/>
      <c r="CE6" s="126"/>
      <c r="CF6" s="126"/>
      <c r="CG6" s="126"/>
      <c r="CH6" s="126"/>
      <c r="CI6" s="126"/>
      <c r="CJ6" s="126"/>
      <c r="CK6" s="126"/>
      <c r="CL6" s="126"/>
      <c r="CO6" s="201"/>
    </row>
    <row r="7" spans="1:93" s="198" customFormat="1" ht="18" customHeight="1" x14ac:dyDescent="0.2">
      <c r="A7" s="203" t="s">
        <v>100</v>
      </c>
      <c r="B7" s="203"/>
      <c r="C7" s="204"/>
      <c r="D7" s="204"/>
      <c r="E7" s="204"/>
      <c r="F7" s="204"/>
      <c r="G7" s="204"/>
      <c r="H7" s="204"/>
      <c r="I7" s="204"/>
      <c r="J7" s="205"/>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6"/>
      <c r="AJ7" s="197"/>
      <c r="AK7" s="197"/>
      <c r="AL7" s="197"/>
      <c r="AM7" s="197"/>
      <c r="AN7" s="197"/>
      <c r="AO7" s="197"/>
      <c r="AP7" s="197"/>
      <c r="AQ7" s="197"/>
      <c r="AR7" s="197"/>
    </row>
    <row r="8" spans="1:93" s="198" customFormat="1" ht="18" customHeight="1" x14ac:dyDescent="0.2">
      <c r="A8" s="197" t="s">
        <v>101</v>
      </c>
      <c r="B8" s="197"/>
      <c r="C8" s="197"/>
      <c r="D8" s="206"/>
      <c r="E8" s="206"/>
      <c r="F8" s="206"/>
      <c r="G8" s="206"/>
      <c r="H8" s="206"/>
      <c r="I8" s="206"/>
      <c r="J8" s="206"/>
      <c r="K8" s="197"/>
      <c r="L8" s="197"/>
      <c r="M8" s="197"/>
      <c r="N8" s="197"/>
      <c r="O8" s="58"/>
      <c r="P8" s="58"/>
      <c r="Q8" s="58"/>
      <c r="R8" s="58"/>
      <c r="S8" s="58"/>
      <c r="T8" s="58"/>
      <c r="U8" s="58"/>
      <c r="V8" s="58"/>
      <c r="W8" s="58"/>
      <c r="X8" s="58"/>
      <c r="Y8" s="197"/>
      <c r="Z8" s="197"/>
      <c r="AA8" s="197"/>
      <c r="AB8" s="197"/>
      <c r="AC8" s="197"/>
      <c r="AD8" s="197"/>
      <c r="AE8" s="197"/>
      <c r="AF8" s="197"/>
      <c r="AG8" s="197"/>
      <c r="AH8" s="197"/>
      <c r="AI8" s="197"/>
      <c r="AJ8" s="197"/>
      <c r="AK8" s="197"/>
      <c r="AL8" s="197"/>
      <c r="AM8" s="197"/>
      <c r="AN8" s="197"/>
      <c r="AO8" s="197"/>
      <c r="AP8" s="197"/>
      <c r="AQ8" s="197"/>
      <c r="AR8" s="197"/>
    </row>
    <row r="9" spans="1:93" s="198" customFormat="1" ht="15" customHeight="1" x14ac:dyDescent="0.2">
      <c r="A9" s="207"/>
      <c r="B9" s="207"/>
      <c r="C9" s="207"/>
      <c r="D9" s="207"/>
      <c r="E9" s="207"/>
      <c r="F9" s="207"/>
      <c r="G9" s="207"/>
      <c r="H9" s="207"/>
      <c r="I9" s="207"/>
      <c r="J9" s="207"/>
      <c r="T9" s="207"/>
      <c r="AD9" s="207"/>
      <c r="AE9" s="207"/>
      <c r="AF9" s="207"/>
      <c r="AG9" s="207"/>
      <c r="AH9" s="207"/>
      <c r="AI9" s="207"/>
      <c r="AJ9" s="207"/>
      <c r="AK9" s="207"/>
      <c r="AL9" s="207"/>
      <c r="AM9" s="207"/>
      <c r="AN9" s="207"/>
      <c r="AO9" s="207"/>
      <c r="AP9" s="207"/>
      <c r="AQ9" s="207"/>
      <c r="AR9" s="207"/>
    </row>
    <row r="10" spans="1:93" s="198" customFormat="1" ht="15" customHeight="1" x14ac:dyDescent="0.2">
      <c r="A10" s="207"/>
      <c r="B10" s="207"/>
      <c r="C10" s="207"/>
      <c r="D10" s="207"/>
      <c r="E10" s="207"/>
      <c r="F10" s="207"/>
      <c r="G10" s="207"/>
      <c r="H10" s="207"/>
      <c r="I10" s="207"/>
      <c r="J10" s="207"/>
      <c r="T10" s="207"/>
      <c r="AD10" s="207"/>
      <c r="AE10" s="207"/>
      <c r="AF10" s="207"/>
      <c r="AG10" s="207"/>
      <c r="AH10" s="207"/>
      <c r="AI10" s="207"/>
      <c r="AJ10" s="207"/>
      <c r="AK10" s="207"/>
      <c r="AL10" s="207"/>
      <c r="AM10" s="207"/>
      <c r="AN10" s="207"/>
      <c r="AO10" s="207"/>
      <c r="AP10" s="207"/>
      <c r="AQ10" s="207"/>
      <c r="AR10" s="207"/>
    </row>
    <row r="11" spans="1:93" s="211" customFormat="1" ht="21" customHeight="1" x14ac:dyDescent="0.2">
      <c r="A11" s="208"/>
      <c r="B11" s="208"/>
      <c r="C11" s="208"/>
      <c r="D11" s="208"/>
      <c r="E11" s="209"/>
      <c r="F11" s="209"/>
      <c r="G11" s="210"/>
      <c r="H11" s="210"/>
      <c r="T11" s="212"/>
      <c r="U11" s="212"/>
      <c r="V11" s="212"/>
      <c r="W11" s="212"/>
      <c r="X11" s="213"/>
      <c r="Y11" s="213"/>
      <c r="Z11" s="213"/>
      <c r="AA11" s="213"/>
      <c r="AB11" s="213"/>
      <c r="AC11" s="213"/>
      <c r="AD11" s="213"/>
      <c r="AE11" s="213"/>
      <c r="AF11" s="213"/>
      <c r="AG11" s="213"/>
      <c r="AH11" s="213"/>
      <c r="AI11" s="213"/>
      <c r="AJ11" s="555" t="s">
        <v>110</v>
      </c>
      <c r="AK11" s="555"/>
      <c r="AL11" s="555"/>
      <c r="AM11" s="555"/>
      <c r="AN11" s="555"/>
      <c r="AO11" s="555"/>
      <c r="AP11" s="555"/>
      <c r="AQ11" s="555"/>
      <c r="AR11" s="555"/>
      <c r="AS11" s="213"/>
      <c r="AT11" s="556" t="s">
        <v>16</v>
      </c>
      <c r="AU11" s="556"/>
      <c r="AV11" s="556"/>
      <c r="AW11" s="556"/>
      <c r="AX11" s="556"/>
      <c r="AY11" s="556"/>
      <c r="AZ11" s="556"/>
      <c r="BA11" s="556"/>
      <c r="BB11" s="556"/>
      <c r="BC11" s="556"/>
      <c r="BD11" s="557"/>
      <c r="BE11" s="557"/>
      <c r="BF11" s="557"/>
      <c r="BG11" s="557"/>
      <c r="BH11" s="557"/>
      <c r="BI11" s="558" t="s">
        <v>27</v>
      </c>
      <c r="BJ11" s="558"/>
      <c r="BK11" s="557"/>
      <c r="BL11" s="557"/>
      <c r="BM11" s="557"/>
      <c r="BN11" s="557"/>
      <c r="BO11" s="557"/>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row>
    <row r="12" spans="1:93" s="211" customFormat="1" ht="41.25" customHeight="1" x14ac:dyDescent="0.25">
      <c r="A12" s="215"/>
      <c r="B12" s="215"/>
      <c r="C12" s="215"/>
      <c r="D12" s="215"/>
      <c r="E12" s="209"/>
      <c r="F12" s="209"/>
      <c r="G12" s="210"/>
      <c r="H12" s="210"/>
      <c r="T12" s="216"/>
      <c r="U12" s="216"/>
      <c r="V12" s="216"/>
      <c r="W12" s="216"/>
      <c r="X12" s="213"/>
      <c r="Y12" s="213"/>
      <c r="Z12" s="213"/>
      <c r="AA12" s="213"/>
      <c r="AB12" s="213"/>
      <c r="AC12" s="213"/>
      <c r="AD12" s="213"/>
      <c r="AE12" s="213"/>
      <c r="AF12" s="213"/>
      <c r="AG12" s="213"/>
      <c r="AH12" s="213"/>
      <c r="AI12" s="213"/>
      <c r="AJ12" s="213"/>
      <c r="AK12" s="213"/>
      <c r="AL12" s="213"/>
      <c r="AM12" s="213"/>
      <c r="AN12" s="213"/>
      <c r="AO12" s="213"/>
      <c r="AP12" s="213"/>
      <c r="AQ12" s="213"/>
      <c r="AR12" s="214"/>
      <c r="AT12" s="556" t="s">
        <v>17</v>
      </c>
      <c r="AU12" s="556"/>
      <c r="AV12" s="556"/>
      <c r="AW12" s="556"/>
      <c r="AX12" s="556"/>
      <c r="AY12" s="556"/>
      <c r="AZ12" s="556"/>
      <c r="BA12" s="556"/>
      <c r="BB12" s="556"/>
      <c r="BC12" s="556"/>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217"/>
      <c r="CN12" s="217"/>
      <c r="CO12" s="201"/>
    </row>
    <row r="13" spans="1:93" s="211" customFormat="1" ht="41.25" customHeight="1" x14ac:dyDescent="0.25">
      <c r="A13" s="215"/>
      <c r="B13" s="215"/>
      <c r="C13" s="215"/>
      <c r="D13" s="215"/>
      <c r="E13" s="209"/>
      <c r="F13" s="209"/>
      <c r="G13" s="210"/>
      <c r="H13" s="210"/>
      <c r="T13" s="216"/>
      <c r="U13" s="216"/>
      <c r="V13" s="216"/>
      <c r="W13" s="216"/>
      <c r="X13" s="213"/>
      <c r="Y13" s="213"/>
      <c r="Z13" s="213"/>
      <c r="AA13" s="213"/>
      <c r="AB13" s="213"/>
      <c r="AC13" s="213"/>
      <c r="AD13" s="213"/>
      <c r="AE13" s="213"/>
      <c r="AF13" s="213"/>
      <c r="AG13" s="213"/>
      <c r="AH13" s="213"/>
      <c r="AI13" s="213"/>
      <c r="AJ13" s="213"/>
      <c r="AK13" s="213"/>
      <c r="AL13" s="213"/>
      <c r="AM13" s="213"/>
      <c r="AN13" s="213"/>
      <c r="AO13" s="213"/>
      <c r="AP13" s="213"/>
      <c r="AQ13" s="213"/>
      <c r="AR13" s="214"/>
      <c r="AT13" s="556"/>
      <c r="AU13" s="556"/>
      <c r="AV13" s="556"/>
      <c r="AW13" s="556"/>
      <c r="AX13" s="556"/>
      <c r="AY13" s="556"/>
      <c r="AZ13" s="556"/>
      <c r="BA13" s="556"/>
      <c r="BB13" s="556"/>
      <c r="BC13" s="556"/>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560"/>
      <c r="CF13" s="560"/>
      <c r="CG13" s="560"/>
      <c r="CH13" s="560"/>
      <c r="CI13" s="560"/>
      <c r="CJ13" s="560"/>
      <c r="CK13" s="560"/>
      <c r="CL13" s="560"/>
      <c r="CM13" s="217"/>
      <c r="CN13" s="217"/>
      <c r="CO13" s="201"/>
    </row>
    <row r="14" spans="1:93" s="211" customFormat="1" ht="15" customHeight="1" x14ac:dyDescent="0.2">
      <c r="A14" s="215"/>
      <c r="B14" s="215"/>
      <c r="C14" s="215"/>
      <c r="D14" s="215"/>
      <c r="E14" s="209"/>
      <c r="F14" s="209"/>
      <c r="G14" s="210"/>
      <c r="H14" s="210"/>
      <c r="T14" s="216"/>
      <c r="U14" s="216"/>
      <c r="V14" s="216"/>
      <c r="W14" s="216"/>
      <c r="X14" s="213"/>
      <c r="Y14" s="213"/>
      <c r="Z14" s="213"/>
      <c r="AA14" s="213"/>
      <c r="AB14" s="213"/>
      <c r="AC14" s="213"/>
      <c r="AD14" s="213"/>
      <c r="AE14" s="213"/>
      <c r="AF14" s="213"/>
      <c r="AG14" s="213"/>
      <c r="AH14" s="213"/>
      <c r="AI14" s="213"/>
      <c r="AJ14" s="213"/>
      <c r="AK14" s="213"/>
      <c r="AL14" s="213"/>
      <c r="AM14" s="213"/>
      <c r="AN14" s="213"/>
      <c r="AO14" s="213"/>
      <c r="AP14" s="213"/>
      <c r="AQ14" s="213"/>
      <c r="AR14" s="214"/>
      <c r="AT14" s="561" t="s">
        <v>44</v>
      </c>
      <c r="AU14" s="561"/>
      <c r="AV14" s="561"/>
      <c r="AW14" s="561"/>
      <c r="AX14" s="561"/>
      <c r="AY14" s="561"/>
      <c r="AZ14" s="561"/>
      <c r="BA14" s="561"/>
      <c r="BB14" s="561"/>
      <c r="BC14" s="561"/>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562"/>
      <c r="CA14" s="562"/>
      <c r="CB14" s="562"/>
      <c r="CC14" s="562"/>
      <c r="CD14" s="562"/>
      <c r="CE14" s="562"/>
      <c r="CF14" s="562"/>
      <c r="CG14" s="562"/>
      <c r="CH14" s="562"/>
      <c r="CI14" s="562"/>
      <c r="CJ14" s="562"/>
      <c r="CK14" s="212"/>
      <c r="CL14" s="212"/>
      <c r="CM14" s="212"/>
      <c r="CN14" s="212"/>
    </row>
    <row r="15" spans="1:93" s="211" customFormat="1" ht="33.75" customHeight="1" x14ac:dyDescent="0.2">
      <c r="A15" s="215"/>
      <c r="B15" s="215"/>
      <c r="C15" s="215"/>
      <c r="D15" s="215"/>
      <c r="E15" s="209"/>
      <c r="F15" s="209"/>
      <c r="G15" s="210"/>
      <c r="H15" s="210"/>
      <c r="T15" s="216"/>
      <c r="U15" s="216"/>
      <c r="V15" s="216"/>
      <c r="W15" s="216"/>
      <c r="X15" s="213"/>
      <c r="Y15" s="213"/>
      <c r="Z15" s="213"/>
      <c r="AA15" s="213"/>
      <c r="AB15" s="213"/>
      <c r="AC15" s="213"/>
      <c r="AD15" s="213"/>
      <c r="AE15" s="213"/>
      <c r="AF15" s="213"/>
      <c r="AG15" s="213"/>
      <c r="AH15" s="213"/>
      <c r="AI15" s="213"/>
      <c r="AJ15" s="213"/>
      <c r="AK15" s="213"/>
      <c r="AL15" s="213"/>
      <c r="AM15" s="213"/>
      <c r="AN15" s="213"/>
      <c r="AO15" s="213"/>
      <c r="AP15" s="213"/>
      <c r="AQ15" s="213"/>
      <c r="AR15" s="214"/>
      <c r="AT15" s="556" t="s">
        <v>18</v>
      </c>
      <c r="AU15" s="556"/>
      <c r="AV15" s="556"/>
      <c r="AW15" s="556"/>
      <c r="AX15" s="556"/>
      <c r="AY15" s="556"/>
      <c r="AZ15" s="556"/>
      <c r="BA15" s="556"/>
      <c r="BB15" s="556"/>
      <c r="BC15" s="556"/>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4"/>
      <c r="CL15" s="564"/>
      <c r="CM15" s="564"/>
      <c r="CN15" s="564"/>
      <c r="CO15" s="201"/>
    </row>
    <row r="16" spans="1:93" s="211" customFormat="1" ht="27.9" customHeight="1" x14ac:dyDescent="0.2">
      <c r="A16" s="208"/>
      <c r="B16" s="208"/>
      <c r="C16" s="208"/>
      <c r="D16" s="208"/>
      <c r="E16" s="208"/>
      <c r="F16" s="208"/>
      <c r="G16" s="208"/>
      <c r="H16" s="208"/>
      <c r="I16" s="208"/>
      <c r="J16" s="208"/>
      <c r="T16" s="208"/>
      <c r="AD16" s="208"/>
      <c r="AE16" s="208"/>
      <c r="AF16" s="208"/>
      <c r="AG16" s="208"/>
      <c r="AH16" s="208"/>
      <c r="AI16" s="208"/>
      <c r="AJ16" s="208"/>
      <c r="AK16" s="208"/>
      <c r="AL16" s="208"/>
      <c r="AM16" s="208"/>
      <c r="AN16" s="208"/>
      <c r="AO16" s="208"/>
      <c r="AP16" s="208"/>
      <c r="AQ16" s="208"/>
      <c r="AR16" s="208"/>
      <c r="BH16" s="568"/>
      <c r="BI16" s="568"/>
      <c r="BJ16" s="568"/>
      <c r="BK16" s="568"/>
      <c r="BL16" s="568"/>
      <c r="BM16" s="568"/>
      <c r="BN16" s="568"/>
      <c r="BO16" s="568"/>
      <c r="BP16" s="568"/>
      <c r="BQ16" s="568"/>
      <c r="BR16" s="568"/>
      <c r="BS16" s="568"/>
      <c r="BT16" s="568"/>
      <c r="BU16" s="568"/>
      <c r="BV16" s="568"/>
      <c r="BW16" s="568"/>
      <c r="BX16" s="568"/>
      <c r="BY16" s="568"/>
      <c r="BZ16" s="568"/>
      <c r="CA16" s="568"/>
      <c r="CB16" s="568"/>
    </row>
    <row r="17" spans="1:93" s="211" customFormat="1" ht="33.75" customHeight="1" x14ac:dyDescent="0.2">
      <c r="A17" s="208"/>
      <c r="B17" s="208"/>
      <c r="C17" s="208"/>
      <c r="D17" s="208"/>
      <c r="E17" s="208"/>
      <c r="F17" s="208"/>
      <c r="G17" s="208"/>
      <c r="H17" s="208"/>
      <c r="I17" s="208"/>
      <c r="J17" s="208"/>
      <c r="T17" s="208"/>
      <c r="AD17" s="208"/>
      <c r="AE17" s="208"/>
      <c r="AF17" s="208"/>
      <c r="AG17" s="208"/>
      <c r="AH17" s="208"/>
      <c r="AI17" s="208"/>
      <c r="AJ17" s="555" t="s">
        <v>97</v>
      </c>
      <c r="AK17" s="555"/>
      <c r="AL17" s="555"/>
      <c r="AM17" s="555"/>
      <c r="AN17" s="555"/>
      <c r="AO17" s="555"/>
      <c r="AP17" s="555"/>
      <c r="AQ17" s="555"/>
      <c r="AR17" s="555"/>
      <c r="AT17" s="575" t="s">
        <v>98</v>
      </c>
      <c r="AU17" s="575"/>
      <c r="AV17" s="575"/>
      <c r="AW17" s="575"/>
      <c r="AX17" s="575"/>
      <c r="AY17" s="575"/>
      <c r="AZ17" s="575"/>
      <c r="BA17" s="575"/>
      <c r="BB17" s="575"/>
      <c r="BC17" s="57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row>
    <row r="18" spans="1:93" s="211" customFormat="1" ht="33.75" customHeight="1" x14ac:dyDescent="0.2">
      <c r="A18" s="208"/>
      <c r="B18" s="208"/>
      <c r="C18" s="208"/>
      <c r="D18" s="208"/>
      <c r="E18" s="208"/>
      <c r="F18" s="208"/>
      <c r="G18" s="208"/>
      <c r="H18" s="208"/>
      <c r="I18" s="208"/>
      <c r="J18" s="208"/>
      <c r="T18" s="208"/>
      <c r="AD18" s="208"/>
      <c r="AE18" s="208"/>
      <c r="AF18" s="208"/>
      <c r="AG18" s="208"/>
      <c r="AH18" s="208"/>
      <c r="AI18" s="208"/>
      <c r="AJ18" s="208"/>
      <c r="AK18" s="208"/>
      <c r="AL18" s="208"/>
      <c r="AM18" s="208"/>
      <c r="AN18" s="208"/>
      <c r="AO18" s="208"/>
      <c r="AP18" s="208"/>
      <c r="AQ18" s="208"/>
      <c r="AR18" s="208"/>
      <c r="AT18" s="556" t="s">
        <v>18</v>
      </c>
      <c r="AU18" s="556"/>
      <c r="AV18" s="556"/>
      <c r="AW18" s="556"/>
      <c r="AX18" s="556"/>
      <c r="AY18" s="556"/>
      <c r="AZ18" s="556"/>
      <c r="BA18" s="556"/>
      <c r="BB18" s="556"/>
      <c r="BC18" s="556"/>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row>
    <row r="19" spans="1:93" s="211" customFormat="1" ht="33.75" customHeight="1" x14ac:dyDescent="0.2">
      <c r="A19" s="208"/>
      <c r="B19" s="208"/>
      <c r="C19" s="208"/>
      <c r="D19" s="208"/>
      <c r="E19" s="208"/>
      <c r="F19" s="208"/>
      <c r="G19" s="208"/>
      <c r="H19" s="208"/>
      <c r="I19" s="208"/>
      <c r="J19" s="208"/>
      <c r="T19" s="208"/>
      <c r="AD19" s="208"/>
      <c r="AE19" s="208"/>
      <c r="AF19" s="208"/>
      <c r="AG19" s="208"/>
      <c r="AH19" s="208"/>
      <c r="AI19" s="208"/>
      <c r="AJ19" s="208"/>
      <c r="AK19" s="208"/>
      <c r="AL19" s="208"/>
      <c r="AM19" s="208"/>
      <c r="AN19" s="208"/>
      <c r="AO19" s="208"/>
      <c r="AP19" s="208"/>
      <c r="AQ19" s="208"/>
      <c r="AR19" s="208"/>
      <c r="AT19" s="556" t="s">
        <v>99</v>
      </c>
      <c r="AU19" s="556"/>
      <c r="AV19" s="556"/>
      <c r="AW19" s="556"/>
      <c r="AX19" s="556"/>
      <c r="AY19" s="556"/>
      <c r="AZ19" s="556"/>
      <c r="BA19" s="556"/>
      <c r="BB19" s="556"/>
      <c r="BC19" s="556"/>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row>
    <row r="20" spans="1:93" s="211" customFormat="1" ht="33.75" customHeight="1" x14ac:dyDescent="0.2">
      <c r="A20" s="208"/>
      <c r="B20" s="208"/>
      <c r="C20" s="208"/>
      <c r="D20" s="208"/>
      <c r="E20" s="208"/>
      <c r="F20" s="208"/>
      <c r="G20" s="208"/>
      <c r="H20" s="208"/>
      <c r="I20" s="208"/>
      <c r="J20" s="208"/>
      <c r="T20" s="208"/>
      <c r="AD20" s="208"/>
      <c r="AE20" s="208"/>
      <c r="AF20" s="208"/>
      <c r="AG20" s="208"/>
      <c r="AH20" s="208"/>
      <c r="AI20" s="208"/>
      <c r="AJ20" s="208"/>
      <c r="AK20" s="208"/>
      <c r="AL20" s="208"/>
      <c r="AM20" s="208"/>
      <c r="AN20" s="208"/>
      <c r="AO20" s="208"/>
      <c r="AP20" s="208"/>
      <c r="AQ20" s="208"/>
      <c r="AR20" s="208"/>
      <c r="AT20" s="556" t="s">
        <v>63</v>
      </c>
      <c r="AU20" s="556"/>
      <c r="AV20" s="556"/>
      <c r="AW20" s="556"/>
      <c r="AX20" s="556"/>
      <c r="AY20" s="556"/>
      <c r="AZ20" s="556"/>
      <c r="BA20" s="556"/>
      <c r="BB20" s="556"/>
      <c r="BC20" s="55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576"/>
      <c r="BZ20" s="576"/>
      <c r="CA20" s="576"/>
      <c r="CB20" s="576"/>
      <c r="CC20" s="576"/>
      <c r="CD20" s="576"/>
      <c r="CE20" s="576"/>
      <c r="CF20" s="576"/>
      <c r="CG20" s="576"/>
      <c r="CH20" s="576"/>
      <c r="CI20" s="576"/>
      <c r="CJ20" s="576"/>
    </row>
    <row r="21" spans="1:93" s="211" customFormat="1" ht="15" customHeight="1" x14ac:dyDescent="0.2">
      <c r="A21" s="208"/>
      <c r="B21" s="208"/>
      <c r="C21" s="208"/>
      <c r="D21" s="208"/>
      <c r="E21" s="208"/>
      <c r="F21" s="208"/>
      <c r="G21" s="208"/>
      <c r="H21" s="208"/>
      <c r="I21" s="208"/>
      <c r="J21" s="208"/>
      <c r="T21" s="208"/>
      <c r="AD21" s="208"/>
      <c r="AE21" s="208"/>
      <c r="AF21" s="208"/>
      <c r="AG21" s="208"/>
      <c r="AH21" s="208"/>
      <c r="AI21" s="208"/>
      <c r="AJ21" s="208"/>
      <c r="AK21" s="208"/>
      <c r="AL21" s="208"/>
      <c r="AM21" s="208"/>
      <c r="AN21" s="208"/>
      <c r="AO21" s="208"/>
      <c r="AP21" s="208"/>
      <c r="AQ21" s="208"/>
      <c r="AR21" s="208"/>
    </row>
    <row r="22" spans="1:93" s="211" customFormat="1" ht="12" customHeight="1" x14ac:dyDescent="0.2">
      <c r="A22" s="215"/>
      <c r="B22" s="215"/>
      <c r="C22" s="215"/>
      <c r="D22" s="215"/>
      <c r="E22" s="209"/>
      <c r="F22" s="209"/>
      <c r="G22" s="210"/>
      <c r="H22" s="210"/>
      <c r="T22" s="216"/>
      <c r="U22" s="216"/>
      <c r="V22" s="216"/>
      <c r="W22" s="216"/>
      <c r="X22" s="213"/>
      <c r="Y22" s="213"/>
      <c r="Z22" s="213"/>
      <c r="AA22" s="213"/>
      <c r="AB22" s="213"/>
      <c r="AC22" s="213"/>
      <c r="AD22" s="213"/>
      <c r="AE22" s="213"/>
      <c r="AF22" s="213"/>
      <c r="AG22" s="213"/>
      <c r="AH22" s="213"/>
      <c r="AI22" s="213"/>
      <c r="AJ22" s="213"/>
      <c r="AK22" s="213"/>
      <c r="AL22" s="213"/>
      <c r="AM22" s="213"/>
      <c r="AN22" s="213"/>
      <c r="AO22" s="213"/>
      <c r="AP22" s="213"/>
      <c r="AQ22" s="213"/>
      <c r="AR22" s="214"/>
      <c r="AT22" s="219"/>
      <c r="AU22" s="219"/>
      <c r="AV22" s="219"/>
      <c r="AW22" s="219"/>
      <c r="AX22" s="219"/>
      <c r="AY22" s="219"/>
      <c r="AZ22" s="219"/>
      <c r="BA22" s="219"/>
      <c r="BB22" s="219"/>
      <c r="BC22" s="219"/>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row>
    <row r="23" spans="1:93" s="211" customFormat="1" ht="21" customHeight="1" x14ac:dyDescent="0.2">
      <c r="A23" s="215"/>
      <c r="B23" s="215"/>
      <c r="C23" s="215"/>
      <c r="D23" s="215"/>
      <c r="E23" s="209"/>
      <c r="F23" s="209"/>
      <c r="G23" s="210"/>
      <c r="H23" s="210"/>
      <c r="T23" s="212"/>
      <c r="U23" s="212"/>
      <c r="V23" s="212"/>
      <c r="W23" s="212"/>
      <c r="X23" s="213"/>
      <c r="Y23" s="213"/>
      <c r="Z23" s="213"/>
      <c r="AA23" s="213"/>
      <c r="AB23" s="213"/>
      <c r="AC23" s="213"/>
      <c r="AD23" s="213"/>
      <c r="AE23" s="213"/>
      <c r="AF23" s="213"/>
      <c r="AG23" s="213"/>
      <c r="AH23" s="213"/>
      <c r="AI23" s="213"/>
      <c r="AJ23" s="555" t="s">
        <v>20</v>
      </c>
      <c r="AK23" s="555"/>
      <c r="AL23" s="555"/>
      <c r="AM23" s="555"/>
      <c r="AN23" s="555"/>
      <c r="AO23" s="555"/>
      <c r="AP23" s="555"/>
      <c r="AQ23" s="555"/>
      <c r="AR23" s="555"/>
      <c r="AS23" s="213"/>
      <c r="AT23" s="556" t="s">
        <v>16</v>
      </c>
      <c r="AU23" s="556"/>
      <c r="AV23" s="556"/>
      <c r="AW23" s="556"/>
      <c r="AX23" s="556"/>
      <c r="AY23" s="556"/>
      <c r="AZ23" s="556"/>
      <c r="BA23" s="556"/>
      <c r="BB23" s="556"/>
      <c r="BC23" s="556"/>
      <c r="BD23" s="557"/>
      <c r="BE23" s="557"/>
      <c r="BF23" s="557"/>
      <c r="BG23" s="557"/>
      <c r="BH23" s="557"/>
      <c r="BI23" s="558" t="s">
        <v>27</v>
      </c>
      <c r="BJ23" s="558"/>
      <c r="BK23" s="557"/>
      <c r="BL23" s="557"/>
      <c r="BM23" s="557"/>
      <c r="BN23" s="557"/>
      <c r="BO23" s="557"/>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O23" s="201"/>
    </row>
    <row r="24" spans="1:93" s="211" customFormat="1" ht="41.25" customHeight="1" x14ac:dyDescent="0.25">
      <c r="A24" s="208"/>
      <c r="B24" s="208"/>
      <c r="C24" s="208"/>
      <c r="D24" s="208"/>
      <c r="G24" s="210"/>
      <c r="H24" s="210"/>
      <c r="T24" s="215"/>
      <c r="U24" s="215"/>
      <c r="V24" s="215"/>
      <c r="W24" s="208"/>
      <c r="X24" s="213"/>
      <c r="Y24" s="213"/>
      <c r="Z24" s="213"/>
      <c r="AA24" s="213"/>
      <c r="AB24" s="213"/>
      <c r="AC24" s="213"/>
      <c r="AD24" s="213"/>
      <c r="AE24" s="213"/>
      <c r="AF24" s="213"/>
      <c r="AG24" s="213"/>
      <c r="AH24" s="213"/>
      <c r="AI24" s="213"/>
      <c r="AJ24" s="213"/>
      <c r="AK24" s="213"/>
      <c r="AL24" s="213"/>
      <c r="AM24" s="213"/>
      <c r="AN24" s="213"/>
      <c r="AO24" s="213"/>
      <c r="AP24" s="213"/>
      <c r="AQ24" s="213"/>
      <c r="AR24" s="214"/>
      <c r="AT24" s="567" t="s">
        <v>17</v>
      </c>
      <c r="AU24" s="567"/>
      <c r="AV24" s="567"/>
      <c r="AW24" s="567"/>
      <c r="AX24" s="567"/>
      <c r="AY24" s="567"/>
      <c r="AZ24" s="567"/>
      <c r="BA24" s="567"/>
      <c r="BB24" s="567"/>
      <c r="BC24" s="567"/>
      <c r="BD24" s="560"/>
      <c r="BE24" s="560"/>
      <c r="BF24" s="560"/>
      <c r="BG24" s="560"/>
      <c r="BH24" s="560"/>
      <c r="BI24" s="560"/>
      <c r="BJ24" s="560"/>
      <c r="BK24" s="560"/>
      <c r="BL24" s="560"/>
      <c r="BM24" s="560"/>
      <c r="BN24" s="560"/>
      <c r="BO24" s="560"/>
      <c r="BP24" s="560"/>
      <c r="BQ24" s="560"/>
      <c r="BR24" s="560"/>
      <c r="BS24" s="560"/>
      <c r="BT24" s="560"/>
      <c r="BU24" s="560"/>
      <c r="BV24" s="560"/>
      <c r="BW24" s="560"/>
      <c r="BX24" s="560"/>
      <c r="BY24" s="560"/>
      <c r="BZ24" s="560"/>
      <c r="CA24" s="560"/>
      <c r="CB24" s="560"/>
      <c r="CC24" s="560"/>
      <c r="CD24" s="560"/>
      <c r="CE24" s="560"/>
      <c r="CF24" s="560"/>
      <c r="CG24" s="560"/>
      <c r="CH24" s="560"/>
      <c r="CI24" s="560"/>
      <c r="CJ24" s="560"/>
      <c r="CK24" s="560"/>
      <c r="CL24" s="560"/>
    </row>
    <row r="25" spans="1:93" s="211" customFormat="1" ht="27.75" customHeight="1" x14ac:dyDescent="0.2">
      <c r="A25" s="215"/>
      <c r="B25" s="215"/>
      <c r="C25" s="215"/>
      <c r="D25" s="215"/>
      <c r="E25" s="209"/>
      <c r="F25" s="209"/>
      <c r="G25" s="210"/>
      <c r="H25" s="210"/>
      <c r="T25" s="216"/>
      <c r="U25" s="216"/>
      <c r="V25" s="216"/>
      <c r="W25" s="216"/>
      <c r="X25" s="213"/>
      <c r="Y25" s="213"/>
      <c r="Z25" s="213"/>
      <c r="AA25" s="213"/>
      <c r="AB25" s="213"/>
      <c r="AC25" s="213"/>
      <c r="AD25" s="213"/>
      <c r="AE25" s="213"/>
      <c r="AF25" s="213"/>
      <c r="AG25" s="213"/>
      <c r="AH25" s="213"/>
      <c r="AI25" s="213"/>
      <c r="AJ25" s="213"/>
      <c r="AK25" s="213"/>
      <c r="AL25" s="213"/>
      <c r="AM25" s="213"/>
      <c r="AN25" s="213"/>
      <c r="AO25" s="213"/>
      <c r="AP25" s="213"/>
      <c r="AQ25" s="213"/>
      <c r="AR25" s="286"/>
      <c r="AT25" s="567"/>
      <c r="AU25" s="567"/>
      <c r="AV25" s="567"/>
      <c r="AW25" s="567"/>
      <c r="AX25" s="567"/>
      <c r="AY25" s="567"/>
      <c r="AZ25" s="567"/>
      <c r="BA25" s="567"/>
      <c r="BB25" s="567"/>
      <c r="BC25" s="567"/>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566"/>
      <c r="CA25" s="566"/>
      <c r="CB25" s="566"/>
      <c r="CC25" s="566"/>
      <c r="CD25" s="566"/>
      <c r="CE25" s="566"/>
      <c r="CF25" s="566"/>
      <c r="CG25" s="566"/>
      <c r="CH25" s="566"/>
      <c r="CI25" s="566"/>
      <c r="CJ25" s="566"/>
      <c r="CK25" s="566"/>
      <c r="CL25" s="566"/>
      <c r="CM25" s="217"/>
      <c r="CN25" s="217"/>
      <c r="CO25" s="201"/>
    </row>
    <row r="26" spans="1:93" s="211" customFormat="1" ht="26.25" customHeight="1" x14ac:dyDescent="0.2">
      <c r="A26" s="215"/>
      <c r="B26" s="215"/>
      <c r="C26" s="215"/>
      <c r="D26" s="215"/>
      <c r="G26" s="210"/>
      <c r="H26" s="210"/>
      <c r="T26" s="215"/>
      <c r="U26" s="215"/>
      <c r="V26" s="215"/>
      <c r="W26" s="208"/>
      <c r="X26" s="213"/>
      <c r="Y26" s="213"/>
      <c r="Z26" s="213"/>
      <c r="AA26" s="213"/>
      <c r="AB26" s="213"/>
      <c r="AC26" s="213"/>
      <c r="AD26" s="213"/>
      <c r="AE26" s="213"/>
      <c r="AF26" s="213"/>
      <c r="AG26" s="213"/>
      <c r="AH26" s="213"/>
      <c r="AI26" s="213"/>
      <c r="AJ26" s="213"/>
      <c r="AK26" s="213"/>
      <c r="AL26" s="213"/>
      <c r="AM26" s="213"/>
      <c r="AN26" s="213"/>
      <c r="AO26" s="213"/>
      <c r="AP26" s="213"/>
      <c r="AQ26" s="213"/>
      <c r="AR26" s="214"/>
      <c r="AT26" s="556" t="s">
        <v>19</v>
      </c>
      <c r="AU26" s="556"/>
      <c r="AV26" s="556"/>
      <c r="AW26" s="556"/>
      <c r="AX26" s="556"/>
      <c r="AY26" s="556"/>
      <c r="AZ26" s="556"/>
      <c r="BA26" s="556"/>
      <c r="BB26" s="556"/>
      <c r="BC26" s="556"/>
      <c r="BD26" s="565"/>
      <c r="BE26" s="565"/>
      <c r="BF26" s="565"/>
      <c r="BG26" s="565"/>
      <c r="BH26" s="565"/>
      <c r="BI26" s="565"/>
      <c r="BJ26" s="565"/>
      <c r="BK26" s="565"/>
      <c r="BL26" s="565"/>
      <c r="BM26" s="565"/>
      <c r="BN26" s="565"/>
      <c r="BO26" s="565"/>
      <c r="BP26" s="565"/>
      <c r="BQ26" s="565"/>
      <c r="BR26" s="565"/>
      <c r="BS26" s="565"/>
      <c r="BT26" s="565"/>
      <c r="BU26" s="565"/>
      <c r="BV26" s="565"/>
      <c r="BW26" s="565"/>
      <c r="BX26" s="565"/>
      <c r="BY26" s="565"/>
      <c r="BZ26" s="565"/>
      <c r="CA26" s="565"/>
      <c r="CB26" s="565"/>
      <c r="CC26" s="565"/>
      <c r="CD26" s="565"/>
      <c r="CE26" s="565"/>
      <c r="CF26" s="565"/>
      <c r="CG26" s="565"/>
      <c r="CH26" s="565"/>
      <c r="CI26" s="565"/>
      <c r="CJ26" s="565"/>
      <c r="CK26" s="565"/>
      <c r="CL26" s="565"/>
    </row>
    <row r="27" spans="1:93" s="211" customFormat="1" ht="41.25" customHeight="1" x14ac:dyDescent="0.2">
      <c r="A27" s="215"/>
      <c r="B27" s="215"/>
      <c r="C27" s="215"/>
      <c r="D27" s="215"/>
      <c r="G27" s="210"/>
      <c r="H27" s="210"/>
      <c r="T27" s="215"/>
      <c r="U27" s="215"/>
      <c r="V27" s="215"/>
      <c r="W27" s="208"/>
      <c r="X27" s="213"/>
      <c r="Y27" s="213"/>
      <c r="Z27" s="213"/>
      <c r="AA27" s="213"/>
      <c r="AB27" s="213"/>
      <c r="AC27" s="213"/>
      <c r="AD27" s="213"/>
      <c r="AE27" s="213"/>
      <c r="AF27" s="213"/>
      <c r="AG27" s="213"/>
      <c r="AH27" s="213"/>
      <c r="AI27" s="213"/>
      <c r="AJ27" s="213"/>
      <c r="AK27" s="213"/>
      <c r="AL27" s="213"/>
      <c r="AM27" s="213"/>
      <c r="AN27" s="213"/>
      <c r="AO27" s="213"/>
      <c r="AP27" s="213"/>
      <c r="AQ27" s="213"/>
      <c r="AR27" s="214"/>
      <c r="AT27" s="555" t="s">
        <v>85</v>
      </c>
      <c r="AU27" s="556"/>
      <c r="AV27" s="556"/>
      <c r="AW27" s="556"/>
      <c r="AX27" s="556"/>
      <c r="AY27" s="556"/>
      <c r="AZ27" s="556"/>
      <c r="BA27" s="556"/>
      <c r="BB27" s="556"/>
      <c r="BC27" s="556"/>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4"/>
      <c r="CL27" s="564"/>
      <c r="CM27" s="564"/>
      <c r="CN27" s="564"/>
      <c r="CO27" s="201"/>
    </row>
    <row r="28" spans="1:93" s="198" customFormat="1" ht="15" customHeight="1" x14ac:dyDescent="0.2">
      <c r="A28" s="221"/>
      <c r="B28" s="221"/>
      <c r="C28" s="221"/>
      <c r="D28" s="221"/>
      <c r="G28" s="222"/>
      <c r="H28" s="222"/>
      <c r="T28" s="221"/>
      <c r="U28" s="221"/>
      <c r="V28" s="221"/>
      <c r="W28" s="207"/>
      <c r="X28" s="223"/>
      <c r="Y28" s="223"/>
      <c r="Z28" s="223"/>
      <c r="AA28" s="223"/>
      <c r="AB28" s="223"/>
      <c r="AC28" s="223"/>
      <c r="AD28" s="223"/>
      <c r="AE28" s="223"/>
      <c r="AF28" s="223"/>
      <c r="AG28" s="223"/>
      <c r="AH28" s="223"/>
      <c r="AI28" s="223"/>
      <c r="AJ28" s="223"/>
      <c r="AK28" s="223"/>
      <c r="AL28" s="223"/>
      <c r="AM28" s="223"/>
      <c r="AN28" s="223"/>
      <c r="AO28" s="223"/>
      <c r="AP28" s="223"/>
      <c r="AQ28" s="223"/>
      <c r="AR28" s="197"/>
      <c r="AT28" s="127"/>
      <c r="AU28" s="127"/>
      <c r="AV28" s="127"/>
      <c r="AW28" s="127"/>
      <c r="AX28" s="127"/>
      <c r="AY28" s="127"/>
      <c r="AZ28" s="127"/>
      <c r="BA28" s="127"/>
      <c r="BB28" s="127"/>
      <c r="BC28" s="127"/>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95"/>
      <c r="CN28" s="195"/>
    </row>
    <row r="29" spans="1:93" s="198" customFormat="1" ht="38.25" customHeight="1" x14ac:dyDescent="0.2">
      <c r="X29" s="223"/>
      <c r="Y29" s="223"/>
      <c r="Z29" s="223"/>
      <c r="AA29" s="223"/>
      <c r="AB29" s="223"/>
      <c r="AN29" s="223"/>
      <c r="AO29" s="223"/>
      <c r="AP29" s="223"/>
      <c r="AQ29" s="223"/>
      <c r="AR29" s="197"/>
    </row>
    <row r="30" spans="1:93" s="198" customFormat="1" ht="24.75" customHeight="1" x14ac:dyDescent="0.2">
      <c r="A30" s="573" t="s">
        <v>94</v>
      </c>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3"/>
      <c r="BP30" s="573"/>
      <c r="BQ30" s="573"/>
      <c r="BR30" s="573"/>
      <c r="BS30" s="573"/>
      <c r="BT30" s="573"/>
      <c r="BU30" s="573"/>
      <c r="BV30" s="573"/>
      <c r="BW30" s="573"/>
      <c r="BX30" s="573"/>
      <c r="BY30" s="573"/>
      <c r="BZ30" s="573"/>
      <c r="CA30" s="573"/>
      <c r="CB30" s="573"/>
      <c r="CC30" s="573"/>
      <c r="CD30" s="573"/>
      <c r="CE30" s="573"/>
      <c r="CF30" s="573"/>
      <c r="CG30" s="573"/>
      <c r="CH30" s="573"/>
      <c r="CI30" s="573"/>
      <c r="CJ30" s="573"/>
      <c r="CK30" s="573"/>
      <c r="CL30" s="573"/>
      <c r="CM30" s="573"/>
      <c r="CN30" s="573"/>
    </row>
    <row r="31" spans="1:93" s="198" customFormat="1" ht="24.75" customHeight="1" x14ac:dyDescent="0.2">
      <c r="A31" s="574" t="s">
        <v>45</v>
      </c>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4"/>
      <c r="AZ31" s="574"/>
      <c r="BA31" s="574"/>
      <c r="BB31" s="574"/>
      <c r="BC31" s="574"/>
      <c r="BD31" s="574"/>
      <c r="BE31" s="574"/>
      <c r="BF31" s="574"/>
      <c r="BG31" s="574"/>
      <c r="BH31" s="574"/>
      <c r="BI31" s="574"/>
      <c r="BJ31" s="574"/>
      <c r="BK31" s="574"/>
      <c r="BL31" s="574"/>
      <c r="BM31" s="574"/>
      <c r="BN31" s="574"/>
      <c r="BO31" s="574"/>
      <c r="BP31" s="574"/>
      <c r="BQ31" s="574"/>
      <c r="BR31" s="574"/>
      <c r="BS31" s="574"/>
      <c r="BT31" s="574"/>
      <c r="BU31" s="574"/>
      <c r="BV31" s="574"/>
      <c r="BW31" s="574"/>
      <c r="BX31" s="574"/>
      <c r="BY31" s="574"/>
      <c r="BZ31" s="574"/>
      <c r="CA31" s="574"/>
      <c r="CB31" s="574"/>
      <c r="CC31" s="574"/>
      <c r="CD31" s="574"/>
      <c r="CE31" s="574"/>
      <c r="CF31" s="574"/>
      <c r="CG31" s="574"/>
      <c r="CH31" s="574"/>
      <c r="CI31" s="574"/>
      <c r="CJ31" s="574"/>
      <c r="CK31" s="574"/>
      <c r="CL31" s="574"/>
      <c r="CM31" s="574"/>
      <c r="CN31" s="574"/>
    </row>
    <row r="32" spans="1:93" s="198" customFormat="1" ht="24.75" customHeight="1" x14ac:dyDescent="0.2">
      <c r="A32" s="574" t="s">
        <v>95</v>
      </c>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574"/>
    </row>
    <row r="33" spans="1:92" s="198" customFormat="1" ht="24.75" customHeight="1" x14ac:dyDescent="0.2">
      <c r="A33" s="573" t="s">
        <v>103</v>
      </c>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73"/>
      <c r="BT33" s="573"/>
      <c r="BU33" s="573"/>
      <c r="BV33" s="573"/>
      <c r="BW33" s="573"/>
      <c r="BX33" s="573"/>
      <c r="BY33" s="573"/>
      <c r="BZ33" s="573"/>
      <c r="CA33" s="573"/>
      <c r="CB33" s="573"/>
      <c r="CC33" s="573"/>
      <c r="CD33" s="573"/>
      <c r="CE33" s="573"/>
      <c r="CF33" s="573"/>
      <c r="CG33" s="573"/>
      <c r="CH33" s="573"/>
      <c r="CI33" s="573"/>
      <c r="CJ33" s="573"/>
      <c r="CK33" s="573"/>
      <c r="CL33" s="573"/>
      <c r="CM33" s="573"/>
      <c r="CN33" s="573"/>
    </row>
    <row r="34" spans="1:92" s="198" customFormat="1" ht="29.25" customHeight="1" x14ac:dyDescent="0.2">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row>
    <row r="35" spans="1:92" s="198" customFormat="1" ht="27.9" customHeight="1" x14ac:dyDescent="0.25">
      <c r="A35" s="371"/>
      <c r="B35" s="373"/>
      <c r="C35" s="581"/>
      <c r="D35" s="581"/>
      <c r="E35" s="581"/>
      <c r="F35" s="581"/>
      <c r="G35" s="581"/>
      <c r="H35" s="581"/>
      <c r="I35" s="579" t="s">
        <v>9</v>
      </c>
      <c r="J35" s="579"/>
      <c r="K35" s="579"/>
      <c r="L35" s="582"/>
      <c r="M35" s="582"/>
      <c r="N35" s="582"/>
      <c r="O35" s="582"/>
      <c r="P35" s="582"/>
      <c r="Q35" s="579" t="s">
        <v>104</v>
      </c>
      <c r="R35" s="579"/>
      <c r="S35" s="579"/>
      <c r="T35" s="582"/>
      <c r="U35" s="582"/>
      <c r="V35" s="582"/>
      <c r="W35" s="582"/>
      <c r="X35" s="582"/>
      <c r="Y35" s="579" t="s">
        <v>83</v>
      </c>
      <c r="Z35" s="579"/>
      <c r="AA35" s="579"/>
      <c r="AB35" s="580" t="s">
        <v>105</v>
      </c>
      <c r="AC35" s="580"/>
      <c r="AD35" s="580"/>
      <c r="AE35" s="580"/>
      <c r="AF35" s="580"/>
      <c r="AG35" s="580"/>
      <c r="AH35" s="580"/>
      <c r="AI35" s="580"/>
      <c r="AJ35" s="580"/>
      <c r="AK35" s="580"/>
      <c r="AL35" s="580"/>
      <c r="AM35" s="580"/>
      <c r="AN35" s="580"/>
      <c r="AO35" s="580"/>
      <c r="AP35" s="580"/>
      <c r="AQ35" s="580"/>
      <c r="AR35" s="580"/>
      <c r="AS35" s="580"/>
      <c r="AT35" s="579" t="s">
        <v>106</v>
      </c>
      <c r="AU35" s="579"/>
      <c r="AV35" s="579"/>
      <c r="AW35" s="579"/>
      <c r="AX35" s="579"/>
      <c r="AY35" s="579"/>
      <c r="AZ35" s="579"/>
      <c r="BA35" s="579"/>
      <c r="BB35" s="579"/>
      <c r="BC35" s="578"/>
      <c r="BD35" s="578"/>
      <c r="BE35" s="578"/>
      <c r="BF35" s="578"/>
      <c r="BG35" s="578"/>
      <c r="BH35" s="578"/>
      <c r="BI35" s="578"/>
      <c r="BJ35" s="578"/>
      <c r="BK35" s="579" t="s">
        <v>108</v>
      </c>
      <c r="BL35" s="579"/>
      <c r="BM35" s="579"/>
      <c r="BN35" s="578"/>
      <c r="BO35" s="578"/>
      <c r="BP35" s="578"/>
      <c r="BQ35" s="578"/>
      <c r="BR35" s="578"/>
      <c r="BS35" s="578"/>
      <c r="BT35" s="373"/>
      <c r="BU35" s="580" t="s">
        <v>107</v>
      </c>
      <c r="BV35" s="580"/>
      <c r="BW35" s="580"/>
      <c r="BX35" s="580"/>
      <c r="BY35" s="580"/>
      <c r="BZ35" s="580"/>
      <c r="CA35" s="580"/>
      <c r="CB35" s="580"/>
      <c r="CC35" s="580"/>
      <c r="CD35" s="580"/>
      <c r="CE35" s="580"/>
      <c r="CF35" s="580"/>
      <c r="CG35" s="580"/>
      <c r="CH35" s="580"/>
      <c r="CI35" s="580"/>
      <c r="CJ35" s="580"/>
      <c r="CK35" s="580"/>
      <c r="CL35" s="580"/>
      <c r="CM35" s="580"/>
      <c r="CN35" s="580"/>
    </row>
    <row r="36" spans="1:92" s="211" customFormat="1" ht="29.25" customHeight="1" x14ac:dyDescent="0.2">
      <c r="A36" s="577" t="s">
        <v>185</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7"/>
      <c r="CH36" s="577"/>
      <c r="CI36" s="577"/>
      <c r="CJ36" s="577"/>
      <c r="CK36" s="577"/>
      <c r="CL36" s="577"/>
      <c r="CM36" s="577"/>
      <c r="CN36" s="577"/>
    </row>
    <row r="37" spans="1:92" s="211" customFormat="1" ht="29.25" customHeight="1" x14ac:dyDescent="0.2">
      <c r="A37" s="577"/>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row>
    <row r="38" spans="1:92" s="211" customFormat="1" ht="29.25" customHeight="1" x14ac:dyDescent="0.2">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c r="BR38" s="577"/>
      <c r="BS38" s="577"/>
      <c r="BT38" s="577"/>
      <c r="BU38" s="577"/>
      <c r="BV38" s="577"/>
      <c r="BW38" s="577"/>
      <c r="BX38" s="577"/>
      <c r="BY38" s="577"/>
      <c r="BZ38" s="577"/>
      <c r="CA38" s="577"/>
      <c r="CB38" s="577"/>
      <c r="CC38" s="577"/>
      <c r="CD38" s="577"/>
      <c r="CE38" s="577"/>
      <c r="CF38" s="577"/>
      <c r="CG38" s="577"/>
      <c r="CH38" s="577"/>
      <c r="CI38" s="577"/>
      <c r="CJ38" s="577"/>
      <c r="CK38" s="577"/>
      <c r="CL38" s="577"/>
      <c r="CM38" s="577"/>
      <c r="CN38" s="577"/>
    </row>
    <row r="39" spans="1:92" s="63" customFormat="1" ht="27.9" customHeight="1" x14ac:dyDescent="0.2">
      <c r="A39" s="597" t="s">
        <v>82</v>
      </c>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row>
    <row r="40" spans="1:92" s="63" customFormat="1" ht="27.9"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row>
    <row r="41" spans="1:92" s="388" customFormat="1" ht="27.9" customHeight="1" x14ac:dyDescent="0.2">
      <c r="A41" s="356"/>
      <c r="B41" s="356"/>
      <c r="C41" s="469" t="s">
        <v>199</v>
      </c>
      <c r="D41" s="470"/>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9"/>
      <c r="AX41" s="359"/>
      <c r="AY41" s="359"/>
      <c r="AZ41" s="359"/>
      <c r="BA41" s="359"/>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7"/>
      <c r="CE41" s="467"/>
      <c r="CF41" s="467"/>
      <c r="CG41" s="467"/>
      <c r="CH41" s="467"/>
      <c r="CI41" s="467"/>
      <c r="CJ41" s="467"/>
      <c r="CK41" s="467"/>
      <c r="CL41" s="467"/>
      <c r="CM41" s="467"/>
      <c r="CN41" s="467"/>
    </row>
    <row r="42" spans="1:92" s="388" customFormat="1" ht="27.9" customHeight="1" x14ac:dyDescent="0.2">
      <c r="A42" s="356"/>
      <c r="B42" s="356"/>
      <c r="C42" s="469" t="s">
        <v>204</v>
      </c>
      <c r="D42" s="470"/>
      <c r="E42" s="356"/>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9"/>
      <c r="AX42" s="359"/>
      <c r="AY42" s="359"/>
      <c r="AZ42" s="359"/>
      <c r="BA42" s="359"/>
      <c r="BB42" s="468"/>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7"/>
      <c r="CE42" s="467"/>
      <c r="CF42" s="467"/>
      <c r="CG42" s="467"/>
      <c r="CH42" s="467"/>
      <c r="CI42" s="467"/>
      <c r="CJ42" s="467"/>
      <c r="CK42" s="467"/>
      <c r="CL42" s="467"/>
      <c r="CM42" s="467"/>
      <c r="CN42" s="467"/>
    </row>
    <row r="43" spans="1:92" s="388" customFormat="1" ht="27.9" customHeight="1" x14ac:dyDescent="0.2">
      <c r="A43" s="468"/>
      <c r="B43" s="468"/>
      <c r="C43" s="469" t="s">
        <v>205</v>
      </c>
      <c r="D43" s="468"/>
      <c r="E43" s="468"/>
      <c r="F43" s="468"/>
      <c r="G43" s="468"/>
      <c r="H43" s="468"/>
      <c r="I43" s="468"/>
      <c r="J43" s="468"/>
      <c r="K43" s="468"/>
      <c r="L43" s="468"/>
      <c r="M43" s="468"/>
      <c r="N43" s="468"/>
      <c r="O43" s="468"/>
      <c r="P43" s="468"/>
      <c r="Q43" s="468"/>
      <c r="R43" s="468"/>
      <c r="S43" s="468"/>
      <c r="T43" s="468"/>
      <c r="U43" s="468"/>
      <c r="V43" s="468"/>
      <c r="W43" s="468"/>
      <c r="X43" s="46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8"/>
    </row>
    <row r="44" spans="1:92" s="63" customFormat="1" ht="27.9" customHeight="1" x14ac:dyDescent="0.2">
      <c r="A44" s="468"/>
      <c r="B44" s="468"/>
      <c r="C44" s="469" t="s">
        <v>206</v>
      </c>
      <c r="D44" s="468"/>
      <c r="E44" s="468"/>
      <c r="F44" s="468"/>
      <c r="G44" s="468"/>
      <c r="H44" s="468"/>
      <c r="I44" s="468"/>
      <c r="J44" s="468"/>
      <c r="K44" s="468"/>
      <c r="L44" s="468"/>
      <c r="M44" s="468"/>
      <c r="N44" s="468"/>
      <c r="O44" s="468"/>
      <c r="P44" s="468"/>
      <c r="Q44" s="468"/>
      <c r="R44" s="468"/>
      <c r="S44" s="468"/>
      <c r="T44" s="468"/>
      <c r="U44" s="468"/>
      <c r="V44" s="468"/>
      <c r="W44" s="468"/>
      <c r="X44" s="46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row>
    <row r="45" spans="1:92" s="388" customFormat="1" ht="27.9" customHeight="1" x14ac:dyDescent="0.2">
      <c r="A45" s="468"/>
      <c r="B45" s="468"/>
      <c r="C45" s="469" t="s">
        <v>207</v>
      </c>
      <c r="D45" s="468"/>
      <c r="E45" s="468"/>
      <c r="F45" s="468"/>
      <c r="G45" s="468"/>
      <c r="H45" s="468"/>
      <c r="I45" s="468"/>
      <c r="J45" s="468"/>
      <c r="K45" s="468"/>
      <c r="L45" s="468"/>
      <c r="M45" s="468"/>
      <c r="N45" s="468"/>
      <c r="O45" s="468"/>
      <c r="P45" s="468"/>
      <c r="Q45" s="468"/>
      <c r="R45" s="468"/>
      <c r="S45" s="468"/>
      <c r="T45" s="468"/>
      <c r="U45" s="468"/>
      <c r="V45" s="468"/>
      <c r="W45" s="468"/>
      <c r="X45" s="46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row>
    <row r="46" spans="1:92" s="63" customFormat="1" ht="27.9" customHeight="1" x14ac:dyDescent="0.2">
      <c r="A46" s="468"/>
      <c r="B46" s="468"/>
      <c r="C46" s="469" t="s">
        <v>208</v>
      </c>
      <c r="D46" s="468"/>
      <c r="E46" s="468"/>
      <c r="F46" s="468"/>
      <c r="G46" s="468"/>
      <c r="H46" s="468"/>
      <c r="I46" s="468"/>
      <c r="J46" s="468"/>
      <c r="K46" s="468"/>
      <c r="L46" s="468"/>
      <c r="M46" s="468"/>
      <c r="N46" s="468"/>
      <c r="O46" s="468"/>
      <c r="P46" s="468"/>
      <c r="Q46" s="468"/>
      <c r="R46" s="468"/>
      <c r="S46" s="468"/>
      <c r="T46" s="468"/>
      <c r="U46" s="468"/>
      <c r="V46" s="468"/>
      <c r="W46" s="468"/>
      <c r="X46" s="46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row>
    <row r="47" spans="1:92" s="388" customFormat="1" ht="27.9" customHeight="1" x14ac:dyDescent="0.2">
      <c r="A47" s="468"/>
      <c r="B47" s="468"/>
      <c r="C47" s="469"/>
      <c r="D47" s="468"/>
      <c r="E47" s="468"/>
      <c r="F47" s="468"/>
      <c r="G47" s="468"/>
      <c r="H47" s="468"/>
      <c r="I47" s="468"/>
      <c r="J47" s="468"/>
      <c r="K47" s="468"/>
      <c r="L47" s="468"/>
      <c r="M47" s="468"/>
      <c r="N47" s="468"/>
      <c r="O47" s="468"/>
      <c r="P47" s="468"/>
      <c r="Q47" s="468"/>
      <c r="R47" s="468"/>
      <c r="S47" s="468"/>
      <c r="T47" s="468"/>
      <c r="U47" s="468"/>
      <c r="V47" s="468"/>
      <c r="W47" s="468"/>
      <c r="X47" s="46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row>
    <row r="48" spans="1:92" s="63" customFormat="1" ht="27.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row>
    <row r="49" spans="1:93" s="63" customFormat="1" ht="16.5" customHeight="1" x14ac:dyDescent="0.2">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30"/>
      <c r="AT49" s="130"/>
      <c r="AU49" s="130"/>
      <c r="AV49" s="130"/>
      <c r="AW49" s="130"/>
      <c r="AX49" s="130"/>
      <c r="AY49" s="130"/>
      <c r="AZ49" s="130"/>
      <c r="BA49" s="130"/>
      <c r="BB49" s="130"/>
      <c r="BC49" s="130"/>
      <c r="BD49" s="129"/>
      <c r="BE49" s="129"/>
      <c r="BF49" s="129"/>
      <c r="BG49" s="129"/>
      <c r="BH49" s="129"/>
      <c r="BI49" s="129"/>
      <c r="BJ49" s="129"/>
      <c r="BK49" s="452" t="str">
        <f>$BK$2</f>
        <v>事業番号</v>
      </c>
      <c r="BL49" s="604" t="str">
        <f>$BL$2&amp;""</f>
        <v/>
      </c>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129"/>
      <c r="CN49" s="129"/>
    </row>
    <row r="50" spans="1:93" ht="17.2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452" t="str">
        <f>$BK$3</f>
        <v>補助事業者名</v>
      </c>
      <c r="BL50" s="604" t="str">
        <f>$BL$3&amp;""</f>
        <v/>
      </c>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130"/>
      <c r="CN50" s="130"/>
      <c r="CO50" s="130"/>
    </row>
    <row r="51" spans="1:93" ht="18" customHeight="1" x14ac:dyDescent="0.2">
      <c r="A51" s="583"/>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c r="AY51" s="583"/>
      <c r="AZ51" s="583"/>
      <c r="BA51" s="583"/>
      <c r="BB51" s="583"/>
      <c r="BC51" s="583"/>
      <c r="BD51" s="583"/>
      <c r="BE51" s="583"/>
      <c r="BF51" s="583"/>
      <c r="BG51" s="583"/>
      <c r="BH51" s="583"/>
      <c r="BI51" s="583"/>
      <c r="BJ51" s="583"/>
      <c r="BK51" s="583"/>
      <c r="BL51" s="583"/>
      <c r="BM51" s="583"/>
      <c r="BN51" s="583"/>
      <c r="BO51" s="583"/>
      <c r="BP51" s="583"/>
      <c r="BQ51" s="583"/>
      <c r="BR51" s="583"/>
      <c r="BS51" s="583"/>
      <c r="BT51" s="583"/>
      <c r="BU51" s="583"/>
      <c r="BV51" s="583"/>
      <c r="BW51" s="583"/>
      <c r="BX51" s="583"/>
      <c r="BY51" s="583"/>
      <c r="BZ51" s="583"/>
      <c r="CA51" s="583"/>
      <c r="CB51" s="583"/>
      <c r="CC51" s="583"/>
      <c r="CD51" s="583"/>
      <c r="CE51" s="583"/>
      <c r="CF51" s="583"/>
      <c r="CG51" s="583"/>
      <c r="CH51" s="583"/>
      <c r="CI51" s="583"/>
      <c r="CJ51" s="583"/>
      <c r="CK51" s="583"/>
      <c r="CL51" s="583"/>
      <c r="CM51" s="583"/>
      <c r="CN51" s="583"/>
    </row>
    <row r="52" spans="1:93" ht="18" customHeight="1" x14ac:dyDescent="0.2">
      <c r="C52" s="53"/>
      <c r="D52" s="53"/>
      <c r="E52" s="54"/>
      <c r="F52" s="54"/>
      <c r="G52" s="55"/>
      <c r="H52" s="55"/>
      <c r="I52" s="53"/>
      <c r="J52" s="56"/>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87"/>
    </row>
    <row r="53" spans="1:93" s="211" customFormat="1" ht="23.25" customHeight="1" x14ac:dyDescent="0.2">
      <c r="A53" s="535" t="s">
        <v>125</v>
      </c>
      <c r="B53" s="535"/>
      <c r="C53" s="535"/>
      <c r="D53" s="535"/>
      <c r="E53" s="535"/>
      <c r="F53" s="535"/>
      <c r="G53" s="535"/>
      <c r="H53" s="535"/>
      <c r="I53" s="535"/>
      <c r="J53" s="535"/>
      <c r="K53" s="535"/>
      <c r="L53" s="492"/>
      <c r="M53" s="492"/>
      <c r="N53" s="492"/>
      <c r="O53" s="492"/>
      <c r="P53" s="492"/>
      <c r="Q53" s="492"/>
      <c r="R53" s="492"/>
      <c r="S53" s="492"/>
      <c r="T53" s="492"/>
      <c r="U53" s="492"/>
      <c r="V53" s="492"/>
      <c r="W53" s="492"/>
      <c r="X53" s="492"/>
      <c r="Y53" s="225"/>
      <c r="Z53" s="225"/>
      <c r="AA53" s="225"/>
      <c r="AB53" s="225"/>
      <c r="AC53" s="209"/>
      <c r="AD53" s="209"/>
      <c r="AE53" s="209"/>
      <c r="AF53" s="209"/>
      <c r="AG53" s="209"/>
      <c r="AH53" s="225"/>
      <c r="AI53" s="225"/>
      <c r="AJ53" s="225"/>
      <c r="AK53" s="225"/>
      <c r="AL53" s="209"/>
      <c r="AM53" s="209"/>
      <c r="AN53" s="209"/>
      <c r="AO53" s="209"/>
      <c r="AP53" s="209"/>
      <c r="AQ53" s="225"/>
      <c r="AR53" s="225"/>
      <c r="AS53" s="225"/>
      <c r="AT53" s="225"/>
      <c r="AV53" s="226"/>
      <c r="AW53" s="226"/>
      <c r="AX53" s="226"/>
      <c r="AY53" s="226"/>
      <c r="AZ53" s="226"/>
      <c r="BA53" s="226"/>
      <c r="BB53" s="226"/>
      <c r="BC53" s="226"/>
      <c r="BD53" s="226"/>
      <c r="BE53" s="226"/>
      <c r="BF53" s="226"/>
      <c r="BG53" s="226"/>
      <c r="BH53" s="224"/>
      <c r="BM53" s="224"/>
      <c r="BN53" s="224"/>
      <c r="BO53" s="224"/>
      <c r="BP53" s="224"/>
      <c r="BQ53" s="224"/>
      <c r="BV53" s="224"/>
      <c r="BW53" s="224"/>
      <c r="BX53" s="224"/>
      <c r="BY53" s="224"/>
      <c r="BZ53" s="224"/>
      <c r="CE53" s="224"/>
      <c r="CF53" s="224"/>
      <c r="CG53" s="224"/>
      <c r="CH53" s="224"/>
      <c r="CI53" s="224"/>
      <c r="CN53" s="224"/>
    </row>
    <row r="54" spans="1:93" s="211" customFormat="1" ht="33" customHeight="1" x14ac:dyDescent="0.2">
      <c r="A54" s="572" t="s">
        <v>126</v>
      </c>
      <c r="B54" s="511"/>
      <c r="C54" s="511"/>
      <c r="D54" s="511"/>
      <c r="E54" s="511"/>
      <c r="F54" s="511"/>
      <c r="G54" s="511"/>
      <c r="H54" s="511"/>
      <c r="I54" s="511"/>
      <c r="J54" s="511"/>
      <c r="K54" s="512"/>
      <c r="L54" s="569" t="str">
        <f>IF(BD15="","",BD15)</f>
        <v/>
      </c>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1"/>
      <c r="BD54" s="227"/>
      <c r="BE54" s="228" t="s">
        <v>86</v>
      </c>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row>
    <row r="55" spans="1:93" s="218" customFormat="1" ht="33" customHeight="1" x14ac:dyDescent="0.2">
      <c r="A55" s="572" t="s">
        <v>21</v>
      </c>
      <c r="B55" s="511"/>
      <c r="C55" s="511"/>
      <c r="D55" s="511"/>
      <c r="E55" s="511"/>
      <c r="F55" s="511"/>
      <c r="G55" s="511"/>
      <c r="H55" s="511"/>
      <c r="I55" s="511"/>
      <c r="J55" s="511"/>
      <c r="K55" s="512"/>
      <c r="L55" s="505" t="s">
        <v>49</v>
      </c>
      <c r="M55" s="499"/>
      <c r="N55" s="500"/>
      <c r="O55" s="500"/>
      <c r="P55" s="500"/>
      <c r="Q55" s="500"/>
      <c r="R55" s="500"/>
      <c r="S55" s="500"/>
      <c r="T55" s="500"/>
      <c r="U55" s="500"/>
      <c r="V55" s="500"/>
      <c r="W55" s="499" t="s">
        <v>50</v>
      </c>
      <c r="X55" s="499"/>
      <c r="Y55" s="500"/>
      <c r="Z55" s="500"/>
      <c r="AA55" s="500"/>
      <c r="AB55" s="500"/>
      <c r="AC55" s="500"/>
      <c r="AD55" s="500"/>
      <c r="AE55" s="500"/>
      <c r="AF55" s="500"/>
      <c r="AG55" s="500"/>
      <c r="AH55" s="499" t="s">
        <v>62</v>
      </c>
      <c r="AI55" s="499"/>
      <c r="AJ55" s="500"/>
      <c r="AK55" s="500"/>
      <c r="AL55" s="500"/>
      <c r="AM55" s="500"/>
      <c r="AN55" s="500"/>
      <c r="AO55" s="500"/>
      <c r="AP55" s="500"/>
      <c r="AQ55" s="500"/>
      <c r="AR55" s="501"/>
      <c r="AS55" s="513" t="s">
        <v>63</v>
      </c>
      <c r="AT55" s="514"/>
      <c r="AU55" s="514"/>
      <c r="AV55" s="514"/>
      <c r="AW55" s="514"/>
      <c r="AX55" s="514"/>
      <c r="AY55" s="514"/>
      <c r="AZ55" s="514"/>
      <c r="BA55" s="514"/>
      <c r="BB55" s="514"/>
      <c r="BC55" s="515"/>
      <c r="BD55" s="516"/>
      <c r="BE55" s="517"/>
      <c r="BF55" s="517"/>
      <c r="BG55" s="517"/>
      <c r="BH55" s="517"/>
      <c r="BI55" s="517"/>
      <c r="BJ55" s="517"/>
      <c r="BK55" s="517"/>
      <c r="BL55" s="517"/>
      <c r="BM55" s="517"/>
      <c r="BN55" s="517"/>
      <c r="BO55" s="517"/>
      <c r="BP55" s="517"/>
      <c r="BQ55" s="517"/>
      <c r="BR55" s="517"/>
      <c r="BS55" s="518" t="s">
        <v>64</v>
      </c>
      <c r="BT55" s="518"/>
      <c r="BU55" s="517"/>
      <c r="BV55" s="517"/>
      <c r="BW55" s="517"/>
      <c r="BX55" s="517"/>
      <c r="BY55" s="517"/>
      <c r="BZ55" s="517"/>
      <c r="CA55" s="517"/>
      <c r="CB55" s="517"/>
      <c r="CC55" s="517"/>
      <c r="CD55" s="517"/>
      <c r="CE55" s="517"/>
      <c r="CF55" s="517"/>
      <c r="CG55" s="517"/>
      <c r="CH55" s="517"/>
      <c r="CI55" s="517"/>
      <c r="CJ55" s="517"/>
      <c r="CK55" s="517"/>
      <c r="CL55" s="517"/>
      <c r="CM55" s="517"/>
      <c r="CN55" s="519"/>
      <c r="CO55" s="201"/>
    </row>
    <row r="56" spans="1:93" s="211" customFormat="1" ht="33" customHeight="1" x14ac:dyDescent="0.2">
      <c r="A56" s="509" t="s">
        <v>22</v>
      </c>
      <c r="B56" s="510"/>
      <c r="C56" s="511"/>
      <c r="D56" s="511"/>
      <c r="E56" s="511"/>
      <c r="F56" s="511"/>
      <c r="G56" s="511"/>
      <c r="H56" s="511"/>
      <c r="I56" s="511"/>
      <c r="J56" s="511"/>
      <c r="K56" s="512"/>
      <c r="L56" s="505" t="s">
        <v>49</v>
      </c>
      <c r="M56" s="499"/>
      <c r="N56" s="500"/>
      <c r="O56" s="500"/>
      <c r="P56" s="500"/>
      <c r="Q56" s="500"/>
      <c r="R56" s="500"/>
      <c r="S56" s="500"/>
      <c r="T56" s="500"/>
      <c r="U56" s="500"/>
      <c r="V56" s="500"/>
      <c r="W56" s="499" t="s">
        <v>50</v>
      </c>
      <c r="X56" s="499"/>
      <c r="Y56" s="500"/>
      <c r="Z56" s="500"/>
      <c r="AA56" s="500"/>
      <c r="AB56" s="500"/>
      <c r="AC56" s="500"/>
      <c r="AD56" s="500"/>
      <c r="AE56" s="500"/>
      <c r="AF56" s="500"/>
      <c r="AG56" s="500"/>
      <c r="AH56" s="499" t="s">
        <v>62</v>
      </c>
      <c r="AI56" s="499"/>
      <c r="AJ56" s="500"/>
      <c r="AK56" s="500"/>
      <c r="AL56" s="500"/>
      <c r="AM56" s="500"/>
      <c r="AN56" s="500"/>
      <c r="AO56" s="500"/>
      <c r="AP56" s="500"/>
      <c r="AQ56" s="500"/>
      <c r="AR56" s="501"/>
      <c r="AS56" s="502" t="s">
        <v>23</v>
      </c>
      <c r="AT56" s="503"/>
      <c r="AU56" s="503"/>
      <c r="AV56" s="503"/>
      <c r="AW56" s="503"/>
      <c r="AX56" s="503"/>
      <c r="AY56" s="503"/>
      <c r="AZ56" s="503"/>
      <c r="BA56" s="503"/>
      <c r="BB56" s="503"/>
      <c r="BC56" s="504"/>
      <c r="BD56" s="505" t="s">
        <v>49</v>
      </c>
      <c r="BE56" s="499"/>
      <c r="BF56" s="501"/>
      <c r="BG56" s="506"/>
      <c r="BH56" s="506"/>
      <c r="BI56" s="506"/>
      <c r="BJ56" s="506"/>
      <c r="BK56" s="506"/>
      <c r="BL56" s="506"/>
      <c r="BM56" s="506"/>
      <c r="BN56" s="507"/>
      <c r="BO56" s="508" t="s">
        <v>65</v>
      </c>
      <c r="BP56" s="508"/>
      <c r="BQ56" s="501"/>
      <c r="BR56" s="506"/>
      <c r="BS56" s="506"/>
      <c r="BT56" s="506"/>
      <c r="BU56" s="506"/>
      <c r="BV56" s="506"/>
      <c r="BW56" s="506"/>
      <c r="BX56" s="506"/>
      <c r="BY56" s="506"/>
      <c r="BZ56" s="507"/>
      <c r="CA56" s="499" t="s">
        <v>62</v>
      </c>
      <c r="CB56" s="499"/>
      <c r="CC56" s="501"/>
      <c r="CD56" s="506"/>
      <c r="CE56" s="506"/>
      <c r="CF56" s="506"/>
      <c r="CG56" s="506"/>
      <c r="CH56" s="506"/>
      <c r="CI56" s="506"/>
      <c r="CJ56" s="506"/>
      <c r="CK56" s="506"/>
      <c r="CL56" s="506"/>
      <c r="CM56" s="506"/>
      <c r="CN56" s="506"/>
    </row>
    <row r="57" spans="1:93" s="211" customFormat="1" ht="18" customHeight="1" x14ac:dyDescent="0.2">
      <c r="A57" s="229"/>
      <c r="B57" s="229"/>
      <c r="C57" s="230"/>
      <c r="D57" s="230"/>
      <c r="E57" s="230"/>
      <c r="F57" s="230"/>
      <c r="G57" s="230"/>
      <c r="H57" s="230"/>
      <c r="I57" s="230"/>
      <c r="J57" s="230"/>
      <c r="K57" s="230"/>
      <c r="L57" s="231"/>
      <c r="M57" s="231"/>
      <c r="N57" s="232"/>
      <c r="O57" s="232"/>
      <c r="P57" s="232"/>
      <c r="Q57" s="232"/>
      <c r="R57" s="232"/>
      <c r="S57" s="232"/>
      <c r="T57" s="232"/>
      <c r="U57" s="232"/>
      <c r="V57" s="232"/>
      <c r="W57" s="231"/>
      <c r="X57" s="231"/>
      <c r="Y57" s="232"/>
      <c r="Z57" s="232"/>
      <c r="AA57" s="232"/>
      <c r="AB57" s="232"/>
      <c r="AC57" s="232"/>
      <c r="AD57" s="232"/>
      <c r="AE57" s="232"/>
      <c r="AF57" s="232"/>
      <c r="AG57" s="232"/>
      <c r="AH57" s="231"/>
      <c r="AI57" s="231"/>
      <c r="AJ57" s="232"/>
      <c r="AK57" s="232"/>
      <c r="AL57" s="232"/>
      <c r="AM57" s="232"/>
      <c r="AN57" s="232"/>
      <c r="AO57" s="232"/>
      <c r="AP57" s="232"/>
      <c r="AQ57" s="232"/>
      <c r="AR57" s="232"/>
      <c r="AS57" s="230"/>
      <c r="AT57" s="230"/>
      <c r="AU57" s="230"/>
      <c r="AV57" s="230"/>
      <c r="AW57" s="230"/>
      <c r="AX57" s="230"/>
      <c r="AY57" s="230"/>
      <c r="AZ57" s="230"/>
      <c r="BA57" s="230"/>
      <c r="BB57" s="230"/>
      <c r="BC57" s="230"/>
      <c r="BD57" s="233"/>
      <c r="BE57" s="231"/>
      <c r="BF57" s="231"/>
      <c r="BG57" s="232"/>
      <c r="BH57" s="232"/>
      <c r="BI57" s="232"/>
      <c r="BJ57" s="232"/>
      <c r="BK57" s="232"/>
      <c r="BL57" s="232"/>
      <c r="BM57" s="232"/>
      <c r="BN57" s="232"/>
      <c r="BO57" s="232"/>
      <c r="BP57" s="231"/>
      <c r="BQ57" s="231"/>
      <c r="BR57" s="232"/>
      <c r="BS57" s="232"/>
      <c r="BT57" s="232"/>
      <c r="BU57" s="232"/>
      <c r="BV57" s="232"/>
      <c r="BW57" s="232"/>
      <c r="BX57" s="232"/>
      <c r="BY57" s="232"/>
      <c r="BZ57" s="232"/>
      <c r="CA57" s="232"/>
      <c r="CB57" s="231"/>
      <c r="CC57" s="231"/>
      <c r="CD57" s="232"/>
      <c r="CE57" s="232"/>
      <c r="CF57" s="232"/>
      <c r="CG57" s="232"/>
      <c r="CH57" s="232"/>
      <c r="CI57" s="232"/>
      <c r="CJ57" s="232"/>
      <c r="CK57" s="232"/>
      <c r="CL57" s="232"/>
      <c r="CM57" s="232"/>
      <c r="CN57" s="232"/>
    </row>
    <row r="58" spans="1:93" s="403" customFormat="1" ht="18" customHeight="1" x14ac:dyDescent="0.2">
      <c r="A58" s="315" t="s">
        <v>111</v>
      </c>
      <c r="B58" s="450"/>
      <c r="C58" s="450"/>
      <c r="D58" s="450"/>
      <c r="E58" s="450"/>
      <c r="F58" s="450"/>
      <c r="G58" s="450"/>
      <c r="H58" s="450"/>
      <c r="I58" s="450"/>
      <c r="J58" s="450"/>
      <c r="K58" s="450"/>
      <c r="L58" s="450"/>
      <c r="M58" s="450"/>
      <c r="N58" s="450"/>
      <c r="O58" s="450"/>
      <c r="P58" s="450"/>
      <c r="Q58" s="450"/>
      <c r="R58" s="450"/>
      <c r="S58" s="450"/>
      <c r="T58" s="450"/>
      <c r="U58" s="450"/>
      <c r="V58" s="450"/>
      <c r="W58" s="450"/>
      <c r="X58" s="348"/>
      <c r="Y58" s="348"/>
      <c r="Z58" s="348"/>
      <c r="AA58" s="348"/>
    </row>
    <row r="59" spans="1:93" s="403" customFormat="1" ht="18" customHeight="1" x14ac:dyDescent="0.2">
      <c r="A59" s="315"/>
      <c r="B59" s="450"/>
      <c r="C59" s="605" t="s">
        <v>7</v>
      </c>
      <c r="D59" s="605"/>
      <c r="E59" s="598" t="s">
        <v>112</v>
      </c>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605" t="s">
        <v>7</v>
      </c>
      <c r="AT59" s="605"/>
      <c r="AU59" s="598" t="s">
        <v>113</v>
      </c>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c r="BZ59" s="598"/>
      <c r="CA59" s="598"/>
      <c r="CB59" s="598"/>
      <c r="CC59" s="598"/>
      <c r="CD59" s="598"/>
      <c r="CE59" s="598"/>
      <c r="CF59" s="598"/>
      <c r="CG59" s="598"/>
      <c r="CH59" s="598"/>
    </row>
    <row r="60" spans="1:93" s="211" customFormat="1" ht="18" customHeight="1" x14ac:dyDescent="0.2">
      <c r="A60" s="315"/>
      <c r="B60" s="450"/>
      <c r="C60" s="450"/>
      <c r="D60" s="450"/>
      <c r="E60" s="450"/>
      <c r="F60" s="450"/>
      <c r="G60" s="450"/>
      <c r="H60" s="450"/>
      <c r="I60" s="450"/>
      <c r="J60" s="450"/>
      <c r="K60" s="450"/>
      <c r="L60" s="450"/>
      <c r="M60" s="450"/>
      <c r="N60" s="450"/>
      <c r="O60" s="450"/>
      <c r="P60" s="450"/>
      <c r="Q60" s="450"/>
      <c r="R60" s="450"/>
      <c r="S60" s="450"/>
      <c r="T60" s="450"/>
      <c r="U60" s="450"/>
      <c r="V60" s="450"/>
      <c r="W60" s="450"/>
      <c r="X60" s="348"/>
      <c r="Y60" s="348"/>
      <c r="Z60" s="348"/>
      <c r="AA60" s="348"/>
      <c r="AB60" s="403"/>
      <c r="AC60" s="403"/>
      <c r="AD60" s="403"/>
      <c r="AE60" s="403"/>
      <c r="AF60" s="403"/>
      <c r="AG60" s="403"/>
      <c r="AH60" s="403"/>
      <c r="AI60" s="403"/>
      <c r="AJ60" s="403"/>
      <c r="AK60" s="403"/>
      <c r="AL60" s="403"/>
      <c r="AM60" s="403"/>
      <c r="AN60" s="403"/>
      <c r="AO60" s="403"/>
      <c r="AP60" s="403"/>
      <c r="AQ60" s="403"/>
      <c r="AR60" s="403"/>
      <c r="AS60" s="314" t="s">
        <v>114</v>
      </c>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3"/>
      <c r="CI60" s="403"/>
      <c r="CJ60" s="403"/>
      <c r="CK60" s="403"/>
      <c r="CL60" s="403"/>
      <c r="CM60" s="403"/>
      <c r="CN60" s="403"/>
    </row>
    <row r="61" spans="1:93" s="403" customFormat="1" ht="23.25" customHeight="1" x14ac:dyDescent="0.2">
      <c r="A61" s="315" t="s">
        <v>115</v>
      </c>
      <c r="B61" s="450"/>
      <c r="C61" s="450"/>
      <c r="D61" s="450"/>
      <c r="E61" s="450"/>
      <c r="F61" s="450"/>
      <c r="G61" s="450"/>
      <c r="H61" s="450"/>
      <c r="I61" s="450"/>
      <c r="J61" s="450"/>
      <c r="K61" s="450"/>
      <c r="L61" s="450"/>
      <c r="M61" s="450"/>
      <c r="N61" s="450"/>
      <c r="O61" s="450"/>
      <c r="P61" s="450"/>
      <c r="Q61" s="450"/>
      <c r="R61" s="450"/>
      <c r="S61" s="450"/>
      <c r="T61" s="450"/>
      <c r="U61" s="450"/>
      <c r="V61" s="450"/>
      <c r="W61" s="450"/>
      <c r="X61" s="348"/>
      <c r="Y61" s="348"/>
      <c r="Z61" s="348"/>
      <c r="AA61" s="348"/>
      <c r="AS61" s="314"/>
    </row>
    <row r="62" spans="1:93" s="403" customFormat="1" ht="39.9" customHeight="1" x14ac:dyDescent="0.2">
      <c r="A62" s="473" t="s">
        <v>116</v>
      </c>
      <c r="B62" s="475"/>
      <c r="C62" s="475"/>
      <c r="D62" s="475"/>
      <c r="E62" s="475"/>
      <c r="F62" s="475"/>
      <c r="G62" s="475"/>
      <c r="H62" s="475"/>
      <c r="I62" s="475"/>
      <c r="J62" s="475"/>
      <c r="K62" s="476"/>
      <c r="L62" s="584"/>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585"/>
      <c r="BV62" s="585"/>
      <c r="BW62" s="585"/>
      <c r="BX62" s="585"/>
      <c r="BY62" s="585"/>
      <c r="BZ62" s="585"/>
      <c r="CA62" s="585"/>
      <c r="CB62" s="585"/>
      <c r="CC62" s="585"/>
      <c r="CD62" s="585"/>
      <c r="CE62" s="585"/>
      <c r="CF62" s="585"/>
      <c r="CG62" s="585"/>
      <c r="CH62" s="585"/>
      <c r="CI62" s="585"/>
      <c r="CJ62" s="585"/>
      <c r="CK62" s="585"/>
      <c r="CL62" s="585"/>
      <c r="CM62" s="585"/>
      <c r="CN62" s="586"/>
    </row>
    <row r="63" spans="1:93" s="403" customFormat="1" ht="18" customHeight="1" x14ac:dyDescent="0.2">
      <c r="A63" s="545" t="s">
        <v>26</v>
      </c>
      <c r="B63" s="546"/>
      <c r="C63" s="546"/>
      <c r="D63" s="546"/>
      <c r="E63" s="546"/>
      <c r="F63" s="546"/>
      <c r="G63" s="546"/>
      <c r="H63" s="546"/>
      <c r="I63" s="546"/>
      <c r="J63" s="546"/>
      <c r="K63" s="547"/>
      <c r="L63" s="596" t="s">
        <v>74</v>
      </c>
      <c r="M63" s="588"/>
      <c r="N63" s="588"/>
      <c r="O63" s="587"/>
      <c r="P63" s="587"/>
      <c r="Q63" s="587"/>
      <c r="R63" s="587"/>
      <c r="S63" s="587"/>
      <c r="T63" s="587"/>
      <c r="U63" s="587"/>
      <c r="V63" s="587"/>
      <c r="W63" s="587"/>
      <c r="X63" s="587"/>
      <c r="Y63" s="588" t="s">
        <v>62</v>
      </c>
      <c r="Z63" s="588"/>
      <c r="AA63" s="588"/>
      <c r="AB63" s="587"/>
      <c r="AC63" s="587"/>
      <c r="AD63" s="587"/>
      <c r="AE63" s="587"/>
      <c r="AF63" s="587"/>
      <c r="AG63" s="587"/>
      <c r="AH63" s="587"/>
      <c r="AI63" s="587"/>
      <c r="AJ63" s="587"/>
      <c r="AK63" s="587"/>
      <c r="AL63" s="313"/>
      <c r="AM63" s="313"/>
      <c r="AN63" s="313"/>
      <c r="AO63" s="313"/>
      <c r="AP63" s="313"/>
      <c r="AQ63" s="313"/>
      <c r="AR63" s="313"/>
      <c r="AS63" s="313"/>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1"/>
      <c r="CH63" s="311"/>
      <c r="CI63" s="311"/>
      <c r="CJ63" s="311"/>
      <c r="CK63" s="311"/>
      <c r="CL63" s="311"/>
      <c r="CM63" s="311"/>
      <c r="CN63" s="310"/>
    </row>
    <row r="64" spans="1:93" s="403" customFormat="1" ht="39.9" customHeight="1" x14ac:dyDescent="0.2">
      <c r="A64" s="548"/>
      <c r="B64" s="549"/>
      <c r="C64" s="549"/>
      <c r="D64" s="549"/>
      <c r="E64" s="549"/>
      <c r="F64" s="549"/>
      <c r="G64" s="549"/>
      <c r="H64" s="549"/>
      <c r="I64" s="549"/>
      <c r="J64" s="549"/>
      <c r="K64" s="550"/>
      <c r="L64" s="589"/>
      <c r="M64" s="590"/>
      <c r="N64" s="590"/>
      <c r="O64" s="590"/>
      <c r="P64" s="590"/>
      <c r="Q64" s="590"/>
      <c r="R64" s="590"/>
      <c r="S64" s="590"/>
      <c r="T64" s="590"/>
      <c r="U64" s="590"/>
      <c r="V64" s="590"/>
      <c r="W64" s="590"/>
      <c r="X64" s="590"/>
      <c r="Y64" s="590"/>
      <c r="Z64" s="590"/>
      <c r="AA64" s="590"/>
      <c r="AB64" s="590"/>
      <c r="AC64" s="591"/>
      <c r="AD64" s="592"/>
      <c r="AE64" s="592"/>
      <c r="AF64" s="592"/>
      <c r="AG64" s="592"/>
      <c r="AH64" s="592"/>
      <c r="AI64" s="592"/>
      <c r="AJ64" s="592"/>
      <c r="AK64" s="592"/>
      <c r="AL64" s="592"/>
      <c r="AM64" s="592"/>
      <c r="AN64" s="592"/>
      <c r="AO64" s="592"/>
      <c r="AP64" s="592"/>
      <c r="AQ64" s="592"/>
      <c r="AR64" s="592"/>
      <c r="AS64" s="593"/>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c r="BR64" s="594"/>
      <c r="BS64" s="594"/>
      <c r="BT64" s="594"/>
      <c r="BU64" s="594"/>
      <c r="BV64" s="594"/>
      <c r="BW64" s="594"/>
      <c r="BX64" s="594"/>
      <c r="BY64" s="594"/>
      <c r="BZ64" s="594"/>
      <c r="CA64" s="594"/>
      <c r="CB64" s="594"/>
      <c r="CC64" s="594"/>
      <c r="CD64" s="594"/>
      <c r="CE64" s="594"/>
      <c r="CF64" s="594"/>
      <c r="CG64" s="594"/>
      <c r="CH64" s="594"/>
      <c r="CI64" s="594"/>
      <c r="CJ64" s="594"/>
      <c r="CK64" s="594"/>
      <c r="CL64" s="594"/>
      <c r="CM64" s="594"/>
      <c r="CN64" s="595"/>
    </row>
    <row r="65" spans="1:92" s="403" customFormat="1" ht="39.9" customHeight="1" x14ac:dyDescent="0.2">
      <c r="A65" s="572" t="s">
        <v>21</v>
      </c>
      <c r="B65" s="511"/>
      <c r="C65" s="511"/>
      <c r="D65" s="511"/>
      <c r="E65" s="511"/>
      <c r="F65" s="511"/>
      <c r="G65" s="511"/>
      <c r="H65" s="511"/>
      <c r="I65" s="511"/>
      <c r="J65" s="511"/>
      <c r="K65" s="512"/>
      <c r="L65" s="505" t="s">
        <v>49</v>
      </c>
      <c r="M65" s="499"/>
      <c r="N65" s="500"/>
      <c r="O65" s="500"/>
      <c r="P65" s="500"/>
      <c r="Q65" s="500"/>
      <c r="R65" s="500"/>
      <c r="S65" s="500"/>
      <c r="T65" s="500"/>
      <c r="U65" s="500"/>
      <c r="V65" s="500"/>
      <c r="W65" s="499" t="s">
        <v>50</v>
      </c>
      <c r="X65" s="499"/>
      <c r="Y65" s="500"/>
      <c r="Z65" s="500"/>
      <c r="AA65" s="500"/>
      <c r="AB65" s="500"/>
      <c r="AC65" s="500"/>
      <c r="AD65" s="500"/>
      <c r="AE65" s="500"/>
      <c r="AF65" s="500"/>
      <c r="AG65" s="500"/>
      <c r="AH65" s="499" t="s">
        <v>62</v>
      </c>
      <c r="AI65" s="499"/>
      <c r="AJ65" s="500"/>
      <c r="AK65" s="500"/>
      <c r="AL65" s="500"/>
      <c r="AM65" s="500"/>
      <c r="AN65" s="500"/>
      <c r="AO65" s="500"/>
      <c r="AP65" s="500"/>
      <c r="AQ65" s="500"/>
      <c r="AR65" s="501"/>
      <c r="AS65" s="513" t="s">
        <v>63</v>
      </c>
      <c r="AT65" s="514"/>
      <c r="AU65" s="514"/>
      <c r="AV65" s="514"/>
      <c r="AW65" s="514"/>
      <c r="AX65" s="514"/>
      <c r="AY65" s="514"/>
      <c r="AZ65" s="514"/>
      <c r="BA65" s="514"/>
      <c r="BB65" s="514"/>
      <c r="BC65" s="515"/>
      <c r="BD65" s="516"/>
      <c r="BE65" s="517"/>
      <c r="BF65" s="517"/>
      <c r="BG65" s="517"/>
      <c r="BH65" s="517"/>
      <c r="BI65" s="517"/>
      <c r="BJ65" s="517"/>
      <c r="BK65" s="517"/>
      <c r="BL65" s="517"/>
      <c r="BM65" s="517"/>
      <c r="BN65" s="517"/>
      <c r="BO65" s="517"/>
      <c r="BP65" s="517"/>
      <c r="BQ65" s="517"/>
      <c r="BR65" s="517"/>
      <c r="BS65" s="518" t="s">
        <v>64</v>
      </c>
      <c r="BT65" s="518"/>
      <c r="BU65" s="517"/>
      <c r="BV65" s="517"/>
      <c r="BW65" s="517"/>
      <c r="BX65" s="517"/>
      <c r="BY65" s="517"/>
      <c r="BZ65" s="517"/>
      <c r="CA65" s="517"/>
      <c r="CB65" s="517"/>
      <c r="CC65" s="517"/>
      <c r="CD65" s="517"/>
      <c r="CE65" s="517"/>
      <c r="CF65" s="517"/>
      <c r="CG65" s="517"/>
      <c r="CH65" s="517"/>
      <c r="CI65" s="517"/>
      <c r="CJ65" s="517"/>
      <c r="CK65" s="517"/>
      <c r="CL65" s="517"/>
      <c r="CM65" s="517"/>
      <c r="CN65" s="519"/>
    </row>
    <row r="66" spans="1:92" s="403" customFormat="1" ht="39.9" customHeight="1" x14ac:dyDescent="0.2">
      <c r="A66" s="509" t="s">
        <v>22</v>
      </c>
      <c r="B66" s="510"/>
      <c r="C66" s="511"/>
      <c r="D66" s="511"/>
      <c r="E66" s="511"/>
      <c r="F66" s="511"/>
      <c r="G66" s="511"/>
      <c r="H66" s="511"/>
      <c r="I66" s="511"/>
      <c r="J66" s="511"/>
      <c r="K66" s="512"/>
      <c r="L66" s="505" t="s">
        <v>49</v>
      </c>
      <c r="M66" s="499"/>
      <c r="N66" s="500"/>
      <c r="O66" s="500"/>
      <c r="P66" s="500"/>
      <c r="Q66" s="500"/>
      <c r="R66" s="500"/>
      <c r="S66" s="500"/>
      <c r="T66" s="500"/>
      <c r="U66" s="500"/>
      <c r="V66" s="500"/>
      <c r="W66" s="499" t="s">
        <v>50</v>
      </c>
      <c r="X66" s="499"/>
      <c r="Y66" s="500"/>
      <c r="Z66" s="500"/>
      <c r="AA66" s="500"/>
      <c r="AB66" s="500"/>
      <c r="AC66" s="500"/>
      <c r="AD66" s="500"/>
      <c r="AE66" s="500"/>
      <c r="AF66" s="500"/>
      <c r="AG66" s="500"/>
      <c r="AH66" s="499" t="s">
        <v>62</v>
      </c>
      <c r="AI66" s="499"/>
      <c r="AJ66" s="500"/>
      <c r="AK66" s="500"/>
      <c r="AL66" s="500"/>
      <c r="AM66" s="500"/>
      <c r="AN66" s="500"/>
      <c r="AO66" s="500"/>
      <c r="AP66" s="500"/>
      <c r="AQ66" s="500"/>
      <c r="AR66" s="501"/>
      <c r="AS66" s="502" t="s">
        <v>23</v>
      </c>
      <c r="AT66" s="503"/>
      <c r="AU66" s="503"/>
      <c r="AV66" s="503"/>
      <c r="AW66" s="503"/>
      <c r="AX66" s="503"/>
      <c r="AY66" s="503"/>
      <c r="AZ66" s="503"/>
      <c r="BA66" s="503"/>
      <c r="BB66" s="503"/>
      <c r="BC66" s="504"/>
      <c r="BD66" s="505" t="s">
        <v>49</v>
      </c>
      <c r="BE66" s="499"/>
      <c r="BF66" s="501"/>
      <c r="BG66" s="506"/>
      <c r="BH66" s="506"/>
      <c r="BI66" s="506"/>
      <c r="BJ66" s="506"/>
      <c r="BK66" s="506"/>
      <c r="BL66" s="506"/>
      <c r="BM66" s="506"/>
      <c r="BN66" s="507"/>
      <c r="BO66" s="508" t="s">
        <v>65</v>
      </c>
      <c r="BP66" s="508"/>
      <c r="BQ66" s="501"/>
      <c r="BR66" s="506"/>
      <c r="BS66" s="506"/>
      <c r="BT66" s="506"/>
      <c r="BU66" s="506"/>
      <c r="BV66" s="506"/>
      <c r="BW66" s="506"/>
      <c r="BX66" s="506"/>
      <c r="BY66" s="506"/>
      <c r="BZ66" s="507"/>
      <c r="CA66" s="499" t="s">
        <v>62</v>
      </c>
      <c r="CB66" s="499"/>
      <c r="CC66" s="501"/>
      <c r="CD66" s="506"/>
      <c r="CE66" s="506"/>
      <c r="CF66" s="506"/>
      <c r="CG66" s="506"/>
      <c r="CH66" s="506"/>
      <c r="CI66" s="506"/>
      <c r="CJ66" s="506"/>
      <c r="CK66" s="506"/>
      <c r="CL66" s="506"/>
      <c r="CM66" s="506"/>
      <c r="CN66" s="506"/>
    </row>
    <row r="67" spans="1:92" ht="18" customHeight="1" x14ac:dyDescent="0.2">
      <c r="A67" s="392"/>
      <c r="B67" s="392"/>
      <c r="C67" s="392"/>
      <c r="D67" s="382"/>
      <c r="E67" s="382"/>
      <c r="F67" s="72"/>
      <c r="G67" s="72"/>
      <c r="H67" s="72"/>
      <c r="I67" s="382"/>
      <c r="J67" s="382"/>
      <c r="K67" s="382"/>
      <c r="L67" s="382"/>
      <c r="M67" s="382"/>
      <c r="N67" s="382"/>
      <c r="O67" s="382"/>
      <c r="P67" s="382"/>
      <c r="Q67" s="382"/>
      <c r="R67" s="382"/>
      <c r="S67" s="382"/>
      <c r="T67" s="382"/>
      <c r="U67" s="382"/>
      <c r="V67" s="382"/>
      <c r="W67" s="382"/>
      <c r="X67" s="382"/>
      <c r="Y67" s="382"/>
      <c r="Z67" s="382"/>
      <c r="AA67" s="382"/>
      <c r="AB67" s="382"/>
      <c r="AC67" s="382"/>
      <c r="AD67" s="381"/>
      <c r="AE67" s="381"/>
      <c r="AF67" s="381"/>
      <c r="AG67" s="381"/>
      <c r="AH67" s="381"/>
      <c r="AI67" s="381"/>
      <c r="AJ67" s="381"/>
      <c r="AK67" s="381"/>
      <c r="AL67" s="381"/>
      <c r="AM67" s="381"/>
      <c r="AN67" s="381"/>
      <c r="AO67" s="381"/>
      <c r="AP67" s="382"/>
      <c r="AQ67" s="382"/>
      <c r="AR67" s="382"/>
      <c r="AS67" s="381"/>
      <c r="AT67" s="381"/>
      <c r="AU67" s="381"/>
      <c r="AV67" s="381"/>
      <c r="AW67" s="381"/>
      <c r="AX67" s="381"/>
      <c r="AY67" s="381"/>
      <c r="AZ67" s="381"/>
      <c r="BA67" s="381"/>
      <c r="BB67" s="381"/>
      <c r="BC67" s="381"/>
      <c r="BD67" s="381"/>
      <c r="BE67" s="381"/>
      <c r="BF67" s="381"/>
      <c r="BG67" s="381"/>
      <c r="BH67" s="381"/>
      <c r="BI67" s="395"/>
      <c r="BJ67" s="395"/>
      <c r="BK67" s="395"/>
      <c r="BL67" s="395"/>
      <c r="BM67" s="395"/>
      <c r="BN67" s="395"/>
      <c r="BO67" s="381"/>
      <c r="BP67" s="395"/>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row>
    <row r="68" spans="1:92" s="381" customFormat="1" ht="18" customHeight="1" x14ac:dyDescent="0.2">
      <c r="A68" s="392"/>
      <c r="B68" s="392"/>
      <c r="C68" s="392"/>
      <c r="D68" s="382"/>
      <c r="E68" s="382"/>
      <c r="F68" s="72"/>
      <c r="G68" s="72"/>
      <c r="H68" s="72"/>
      <c r="I68" s="382"/>
      <c r="J68" s="382"/>
      <c r="K68" s="382"/>
      <c r="L68" s="382"/>
      <c r="M68" s="382"/>
      <c r="N68" s="382"/>
      <c r="O68" s="382"/>
      <c r="P68" s="382"/>
      <c r="Q68" s="382"/>
      <c r="R68" s="382"/>
      <c r="S68" s="382"/>
      <c r="T68" s="382"/>
      <c r="U68" s="382"/>
      <c r="V68" s="382"/>
      <c r="W68" s="382"/>
      <c r="X68" s="382"/>
      <c r="Y68" s="382"/>
      <c r="Z68" s="382"/>
      <c r="AA68" s="382"/>
      <c r="AB68" s="382"/>
      <c r="AC68" s="382"/>
      <c r="AP68" s="382"/>
      <c r="AQ68" s="382"/>
      <c r="AR68" s="382"/>
      <c r="BI68" s="395"/>
      <c r="BJ68" s="395"/>
      <c r="BK68" s="395"/>
      <c r="BL68" s="395"/>
      <c r="BM68" s="395"/>
      <c r="BN68" s="395"/>
      <c r="BP68" s="395"/>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row>
    <row r="69" spans="1:92" s="381" customFormat="1" ht="39.9" customHeight="1" x14ac:dyDescent="0.2">
      <c r="A69" s="606" t="s">
        <v>117</v>
      </c>
      <c r="B69" s="606"/>
      <c r="C69" s="606"/>
      <c r="D69" s="606"/>
      <c r="E69" s="606"/>
      <c r="F69" s="606"/>
      <c r="G69" s="606"/>
      <c r="H69" s="606"/>
      <c r="I69" s="606"/>
      <c r="J69" s="606"/>
      <c r="K69" s="606"/>
      <c r="L69" s="606"/>
      <c r="M69" s="606"/>
      <c r="N69" s="606"/>
      <c r="O69" s="606"/>
      <c r="P69" s="606"/>
      <c r="Q69" s="606"/>
      <c r="R69" s="606"/>
      <c r="S69" s="606"/>
      <c r="T69" s="606"/>
      <c r="U69" s="606"/>
      <c r="V69" s="606"/>
      <c r="W69" s="606"/>
      <c r="X69" s="403"/>
      <c r="Y69" s="607"/>
      <c r="Z69" s="607"/>
      <c r="AA69" s="607"/>
      <c r="AB69" s="607"/>
      <c r="AC69" s="607"/>
      <c r="AD69" s="607"/>
      <c r="AE69" s="607"/>
      <c r="AF69" s="607"/>
      <c r="AG69" s="607"/>
      <c r="AH69" s="607"/>
      <c r="AI69" s="607"/>
      <c r="AJ69" s="607"/>
      <c r="AK69" s="608" t="s">
        <v>9</v>
      </c>
      <c r="AL69" s="608"/>
      <c r="AM69" s="608"/>
      <c r="AN69" s="608"/>
      <c r="AO69" s="608"/>
      <c r="AP69" s="609"/>
      <c r="AQ69" s="609"/>
      <c r="AR69" s="609"/>
      <c r="AS69" s="609"/>
      <c r="AT69" s="609"/>
      <c r="AU69" s="609"/>
      <c r="AV69" s="608" t="s">
        <v>10</v>
      </c>
      <c r="AW69" s="608"/>
      <c r="AX69" s="608"/>
      <c r="AY69" s="608"/>
      <c r="AZ69" s="608"/>
      <c r="BA69" s="609"/>
      <c r="BB69" s="609"/>
      <c r="BC69" s="609"/>
      <c r="BD69" s="609"/>
      <c r="BE69" s="609"/>
      <c r="BF69" s="609"/>
      <c r="BG69" s="608" t="s">
        <v>11</v>
      </c>
      <c r="BH69" s="608"/>
      <c r="BI69" s="608"/>
      <c r="BJ69" s="608"/>
      <c r="BK69" s="608"/>
      <c r="BL69" s="308"/>
      <c r="BM69" s="308"/>
      <c r="BN69" s="308"/>
      <c r="BO69" s="308"/>
      <c r="BP69" s="308"/>
      <c r="BQ69" s="308"/>
      <c r="BR69" s="308"/>
      <c r="BS69" s="308"/>
      <c r="BT69" s="308"/>
      <c r="BU69" s="334"/>
      <c r="BV69" s="334"/>
      <c r="BW69" s="334"/>
      <c r="BX69" s="334"/>
      <c r="BY69" s="334"/>
      <c r="BZ69" s="334"/>
      <c r="CA69" s="334"/>
      <c r="CB69" s="334"/>
      <c r="CC69" s="334"/>
      <c r="CD69" s="334"/>
      <c r="CE69" s="334"/>
      <c r="CF69" s="334"/>
      <c r="CG69" s="334"/>
      <c r="CH69" s="334"/>
      <c r="CI69" s="334"/>
      <c r="CJ69" s="334"/>
      <c r="CK69" s="334"/>
      <c r="CL69" s="334"/>
      <c r="CM69" s="334"/>
      <c r="CN69" s="334"/>
    </row>
    <row r="70" spans="1:92" s="381" customFormat="1" ht="18" customHeight="1" x14ac:dyDescent="0.2">
      <c r="A70" s="392"/>
      <c r="B70" s="392"/>
      <c r="C70" s="392"/>
      <c r="D70" s="382"/>
      <c r="E70" s="382"/>
      <c r="F70" s="72"/>
      <c r="G70" s="72"/>
      <c r="H70" s="72"/>
      <c r="I70" s="382"/>
      <c r="J70" s="382"/>
      <c r="K70" s="382"/>
      <c r="L70" s="382"/>
      <c r="M70" s="382"/>
      <c r="N70" s="382"/>
      <c r="O70" s="382"/>
      <c r="P70" s="382"/>
      <c r="Q70" s="382"/>
      <c r="R70" s="382"/>
      <c r="S70" s="382"/>
      <c r="T70" s="382"/>
      <c r="U70" s="382"/>
      <c r="V70" s="382"/>
      <c r="W70" s="382"/>
      <c r="X70" s="382"/>
      <c r="Y70" s="382"/>
      <c r="Z70" s="382"/>
      <c r="AA70" s="382"/>
      <c r="AB70" s="382"/>
      <c r="AC70" s="382"/>
      <c r="AP70" s="382"/>
      <c r="AQ70" s="382"/>
      <c r="AR70" s="382"/>
      <c r="BI70" s="395"/>
      <c r="BJ70" s="395"/>
      <c r="BK70" s="395"/>
      <c r="BL70" s="395"/>
      <c r="BM70" s="395"/>
      <c r="BN70" s="395"/>
      <c r="BP70" s="395"/>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row>
    <row r="71" spans="1:92" s="381" customFormat="1" ht="18" customHeight="1" x14ac:dyDescent="0.2">
      <c r="A71" s="392"/>
      <c r="B71" s="392"/>
      <c r="C71" s="392"/>
      <c r="D71" s="382"/>
      <c r="E71" s="382"/>
      <c r="F71" s="72"/>
      <c r="G71" s="72"/>
      <c r="H71" s="72"/>
      <c r="I71" s="382"/>
      <c r="J71" s="382"/>
      <c r="K71" s="382"/>
      <c r="L71" s="382"/>
      <c r="M71" s="382"/>
      <c r="N71" s="382"/>
      <c r="O71" s="382"/>
      <c r="P71" s="382"/>
      <c r="Q71" s="382"/>
      <c r="R71" s="382"/>
      <c r="S71" s="382"/>
      <c r="T71" s="382"/>
      <c r="U71" s="382"/>
      <c r="V71" s="382"/>
      <c r="W71" s="382"/>
      <c r="X71" s="382"/>
      <c r="Y71" s="382"/>
      <c r="Z71" s="382"/>
      <c r="AA71" s="382"/>
      <c r="AB71" s="382"/>
      <c r="AC71" s="382"/>
      <c r="AP71" s="382"/>
      <c r="AQ71" s="382"/>
      <c r="AR71" s="382"/>
      <c r="BI71" s="395"/>
      <c r="BJ71" s="395"/>
      <c r="BK71" s="395"/>
      <c r="BL71" s="395"/>
      <c r="BM71" s="395"/>
      <c r="BN71" s="395"/>
      <c r="BP71" s="395"/>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row>
    <row r="72" spans="1:92" ht="18" customHeight="1" x14ac:dyDescent="0.2">
      <c r="A72" s="67"/>
      <c r="B72" s="67"/>
      <c r="C72" s="67"/>
      <c r="D72" s="67"/>
      <c r="E72" s="67"/>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31"/>
      <c r="AT72" s="65"/>
      <c r="AU72" s="65"/>
      <c r="AV72" s="65"/>
      <c r="AW72" s="64"/>
      <c r="AX72" s="64"/>
      <c r="AY72" s="64"/>
      <c r="AZ72" s="64"/>
      <c r="BA72" s="64"/>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1"/>
      <c r="CE72" s="61"/>
      <c r="CF72" s="61"/>
      <c r="CG72" s="61"/>
      <c r="CH72" s="61"/>
      <c r="CI72" s="61"/>
      <c r="CJ72" s="61"/>
      <c r="CK72" s="61"/>
      <c r="CL72" s="61"/>
      <c r="CM72" s="61"/>
      <c r="CN72" s="61"/>
    </row>
    <row r="73" spans="1:92" ht="45" customHeight="1" x14ac:dyDescent="0.2">
      <c r="A73" s="492" t="s">
        <v>186</v>
      </c>
      <c r="B73" s="492"/>
      <c r="C73" s="492"/>
      <c r="D73" s="492"/>
      <c r="E73" s="492"/>
      <c r="F73" s="492"/>
      <c r="G73" s="492"/>
      <c r="H73" s="492"/>
      <c r="I73" s="492"/>
      <c r="J73" s="492"/>
      <c r="K73" s="492"/>
      <c r="L73" s="492"/>
      <c r="M73" s="492"/>
      <c r="N73" s="492"/>
      <c r="O73" s="492"/>
      <c r="P73" s="492"/>
      <c r="Q73" s="492"/>
      <c r="R73" s="492"/>
      <c r="S73" s="492"/>
      <c r="T73" s="492"/>
      <c r="U73" s="492"/>
      <c r="V73" s="492"/>
      <c r="W73" s="492"/>
      <c r="X73" s="493"/>
      <c r="Y73" s="494" t="str">
        <f>IF('定型様式5｜総括表'!$U$35=0,"",'定型様式5｜総括表'!$U$35)</f>
        <v/>
      </c>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5"/>
      <c r="BL73" s="495"/>
      <c r="BM73" s="495"/>
      <c r="BN73" s="495"/>
      <c r="BO73" s="496"/>
      <c r="BP73" s="497" t="s">
        <v>46</v>
      </c>
      <c r="BQ73" s="498"/>
      <c r="BR73" s="498"/>
      <c r="BS73" s="498"/>
      <c r="BT73" s="498"/>
      <c r="BU73" s="498"/>
      <c r="BV73" s="498"/>
      <c r="BW73" s="498"/>
      <c r="BX73" s="498"/>
      <c r="BY73" s="498"/>
      <c r="BZ73" s="498"/>
      <c r="CA73" s="498"/>
      <c r="CB73" s="498"/>
      <c r="CC73" s="498"/>
      <c r="CD73" s="498"/>
      <c r="CE73" s="498"/>
      <c r="CF73" s="498"/>
      <c r="CG73" s="498"/>
      <c r="CH73" s="498"/>
      <c r="CI73" s="498"/>
      <c r="CJ73" s="498"/>
      <c r="CK73" s="498"/>
      <c r="CL73" s="498"/>
      <c r="CM73" s="498"/>
      <c r="CN73" s="498"/>
    </row>
    <row r="74" spans="1:92" ht="18" customHeight="1" x14ac:dyDescent="0.2">
      <c r="A74" s="70"/>
      <c r="B74" s="70"/>
      <c r="C74" s="70"/>
      <c r="D74" s="71"/>
      <c r="E74" s="71"/>
      <c r="F74" s="72"/>
      <c r="G74" s="72"/>
      <c r="H74" s="72"/>
      <c r="I74" s="71"/>
      <c r="J74" s="71"/>
      <c r="K74" s="68"/>
      <c r="L74" s="68"/>
      <c r="M74" s="68"/>
      <c r="N74" s="68"/>
      <c r="O74" s="68"/>
      <c r="P74" s="68"/>
      <c r="Q74" s="68"/>
      <c r="R74" s="68"/>
      <c r="S74" s="68"/>
      <c r="T74" s="68"/>
      <c r="U74" s="68"/>
      <c r="V74" s="68"/>
      <c r="W74" s="68"/>
      <c r="X74" s="68"/>
      <c r="Y74" s="68"/>
      <c r="Z74" s="68"/>
      <c r="AA74" s="68"/>
      <c r="AB74" s="68"/>
      <c r="AC74" s="68"/>
      <c r="AP74" s="68"/>
      <c r="AQ74" s="68"/>
      <c r="AR74" s="68"/>
      <c r="BI74" s="73"/>
      <c r="BJ74" s="73"/>
      <c r="BK74" s="73"/>
      <c r="BL74" s="73"/>
      <c r="BM74" s="73"/>
      <c r="BN74" s="73"/>
      <c r="BP74" s="73"/>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row>
    <row r="75" spans="1:92" ht="18" customHeight="1" x14ac:dyDescent="0.2">
      <c r="A75" s="70"/>
      <c r="B75" s="70"/>
      <c r="C75" s="70"/>
      <c r="D75" s="71"/>
      <c r="E75" s="71"/>
      <c r="F75" s="72"/>
      <c r="G75" s="72"/>
      <c r="H75" s="72"/>
      <c r="I75" s="71"/>
      <c r="J75" s="71"/>
      <c r="K75" s="68"/>
      <c r="L75" s="68"/>
      <c r="M75" s="68"/>
      <c r="N75" s="68"/>
      <c r="O75" s="68"/>
      <c r="P75" s="68"/>
      <c r="Q75" s="68"/>
      <c r="R75" s="68"/>
      <c r="S75" s="68"/>
      <c r="T75" s="68"/>
      <c r="U75" s="68"/>
      <c r="V75" s="68"/>
      <c r="W75" s="68"/>
      <c r="X75" s="68"/>
      <c r="Y75" s="68"/>
      <c r="Z75" s="68"/>
      <c r="AA75" s="68"/>
      <c r="AB75" s="68"/>
      <c r="AC75" s="68"/>
      <c r="AP75" s="68"/>
      <c r="AQ75" s="68"/>
      <c r="AR75" s="68"/>
      <c r="BI75" s="73"/>
      <c r="BJ75" s="73"/>
      <c r="BK75" s="73"/>
      <c r="BL75" s="73"/>
      <c r="BM75" s="73"/>
      <c r="BN75" s="73"/>
      <c r="BP75" s="73"/>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row>
    <row r="76" spans="1:92" s="381" customFormat="1" ht="18" customHeight="1" x14ac:dyDescent="0.2">
      <c r="A76" s="392"/>
      <c r="B76" s="392"/>
      <c r="C76" s="392"/>
      <c r="D76" s="393"/>
      <c r="E76" s="393"/>
      <c r="F76" s="72"/>
      <c r="G76" s="72"/>
      <c r="H76" s="72"/>
      <c r="I76" s="393"/>
      <c r="J76" s="393"/>
      <c r="K76" s="382"/>
      <c r="L76" s="382"/>
      <c r="M76" s="382"/>
      <c r="N76" s="382"/>
      <c r="O76" s="382"/>
      <c r="P76" s="382"/>
      <c r="Q76" s="382"/>
      <c r="R76" s="382"/>
      <c r="S76" s="382"/>
      <c r="T76" s="382"/>
      <c r="U76" s="382"/>
      <c r="V76" s="382"/>
      <c r="W76" s="382"/>
      <c r="X76" s="382"/>
      <c r="Y76" s="382"/>
      <c r="Z76" s="382"/>
      <c r="AA76" s="382"/>
      <c r="AB76" s="382"/>
      <c r="AC76" s="382"/>
      <c r="AP76" s="382"/>
      <c r="AQ76" s="382"/>
      <c r="AR76" s="382"/>
      <c r="BI76" s="395"/>
      <c r="BJ76" s="395"/>
      <c r="BK76" s="395"/>
      <c r="BL76" s="395"/>
      <c r="BM76" s="395"/>
      <c r="BN76" s="395"/>
      <c r="BP76" s="395"/>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row>
    <row r="77" spans="1:92" s="381" customFormat="1" ht="39.9" customHeight="1" x14ac:dyDescent="0.2">
      <c r="A77" s="524" t="s">
        <v>119</v>
      </c>
      <c r="B77" s="524"/>
      <c r="C77" s="524"/>
      <c r="D77" s="524"/>
      <c r="E77" s="524"/>
      <c r="F77" s="524"/>
      <c r="G77" s="524"/>
      <c r="H77" s="524"/>
      <c r="I77" s="524"/>
      <c r="J77" s="524"/>
      <c r="K77" s="524"/>
      <c r="L77" s="524"/>
      <c r="M77" s="524"/>
      <c r="N77" s="524"/>
      <c r="O77" s="524"/>
      <c r="P77" s="524"/>
      <c r="Q77" s="524"/>
      <c r="R77" s="524"/>
      <c r="S77" s="524"/>
      <c r="T77" s="524"/>
      <c r="U77" s="524"/>
      <c r="V77" s="524"/>
      <c r="W77" s="524"/>
      <c r="X77" s="525"/>
      <c r="Y77" s="526" t="s">
        <v>7</v>
      </c>
      <c r="Z77" s="527"/>
      <c r="AA77" s="527"/>
      <c r="AB77" s="528" t="s">
        <v>118</v>
      </c>
      <c r="AC77" s="528"/>
      <c r="AD77" s="528"/>
      <c r="AE77" s="528"/>
      <c r="AF77" s="528"/>
      <c r="AG77" s="528"/>
      <c r="AH77" s="528"/>
      <c r="AI77" s="528"/>
      <c r="AJ77" s="528"/>
      <c r="AK77" s="528"/>
      <c r="AL77" s="528"/>
      <c r="AM77" s="522" t="s">
        <v>7</v>
      </c>
      <c r="AN77" s="523"/>
      <c r="AO77" s="523"/>
      <c r="AP77" s="520" t="s">
        <v>120</v>
      </c>
      <c r="AQ77" s="520"/>
      <c r="AR77" s="520"/>
      <c r="AS77" s="520"/>
      <c r="AT77" s="520"/>
      <c r="AU77" s="520"/>
      <c r="AV77" s="520"/>
      <c r="AW77" s="520"/>
      <c r="AX77" s="520"/>
      <c r="AY77" s="522" t="s">
        <v>7</v>
      </c>
      <c r="AZ77" s="523"/>
      <c r="BA77" s="523"/>
      <c r="BB77" s="520" t="s">
        <v>121</v>
      </c>
      <c r="BC77" s="520"/>
      <c r="BD77" s="520"/>
      <c r="BE77" s="520"/>
      <c r="BF77" s="520"/>
      <c r="BG77" s="520"/>
      <c r="BH77" s="520"/>
      <c r="BI77" s="520"/>
      <c r="BJ77" s="520"/>
      <c r="BK77" s="520"/>
      <c r="BL77" s="520"/>
      <c r="BM77" s="520"/>
      <c r="BN77" s="520"/>
      <c r="BO77" s="521"/>
      <c r="BP77" s="389"/>
      <c r="BQ77" s="389"/>
      <c r="BR77" s="389"/>
      <c r="BS77" s="389"/>
      <c r="BT77" s="389"/>
      <c r="BU77" s="389"/>
      <c r="BV77" s="389"/>
      <c r="BW77" s="389"/>
      <c r="BX77" s="389"/>
      <c r="BY77" s="389"/>
      <c r="BZ77" s="389"/>
      <c r="CA77" s="389"/>
      <c r="CB77" s="389"/>
      <c r="CC77" s="389"/>
      <c r="CD77" s="390"/>
      <c r="CE77" s="390"/>
      <c r="CF77" s="390"/>
      <c r="CG77" s="390"/>
      <c r="CH77" s="390"/>
      <c r="CI77" s="390"/>
      <c r="CJ77" s="390"/>
      <c r="CK77" s="390"/>
      <c r="CL77" s="390"/>
      <c r="CM77" s="390"/>
      <c r="CN77" s="390"/>
    </row>
    <row r="78" spans="1:92" ht="18" customHeight="1" x14ac:dyDescent="0.2">
      <c r="A78" s="74"/>
      <c r="B78" s="74"/>
      <c r="C78" s="75"/>
      <c r="D78" s="75"/>
      <c r="E78" s="75"/>
      <c r="F78" s="75"/>
      <c r="G78" s="75"/>
      <c r="H78" s="75"/>
      <c r="I78" s="75"/>
      <c r="J78" s="75"/>
      <c r="K78" s="75"/>
      <c r="L78" s="76"/>
      <c r="M78" s="76"/>
      <c r="N78" s="88"/>
      <c r="O78" s="88"/>
      <c r="P78" s="88"/>
      <c r="Q78" s="88"/>
      <c r="R78" s="88"/>
      <c r="S78" s="88"/>
      <c r="T78" s="88"/>
      <c r="U78" s="88"/>
      <c r="V78" s="88"/>
      <c r="W78" s="76"/>
      <c r="X78" s="76"/>
      <c r="Y78" s="88"/>
      <c r="Z78" s="88"/>
      <c r="AA78" s="88"/>
      <c r="AB78" s="88"/>
      <c r="AC78" s="88"/>
      <c r="AD78" s="88"/>
      <c r="AE78" s="88"/>
      <c r="AF78" s="88"/>
      <c r="AG78" s="88"/>
      <c r="AH78" s="76"/>
      <c r="AI78" s="76"/>
      <c r="AJ78" s="88"/>
      <c r="AK78" s="88"/>
      <c r="AL78" s="88"/>
      <c r="AM78" s="88"/>
      <c r="AN78" s="88"/>
      <c r="AO78" s="88"/>
      <c r="AP78" s="88"/>
      <c r="AQ78" s="88"/>
      <c r="AR78" s="88"/>
      <c r="AS78" s="75"/>
      <c r="AT78" s="75"/>
      <c r="AU78" s="75"/>
      <c r="AV78" s="75"/>
      <c r="AW78" s="75"/>
      <c r="AX78" s="75"/>
      <c r="AY78" s="75"/>
      <c r="AZ78" s="75"/>
      <c r="BA78" s="75"/>
      <c r="BB78" s="75"/>
      <c r="BC78" s="75"/>
      <c r="BD78" s="77"/>
      <c r="BE78" s="76"/>
      <c r="BF78" s="76"/>
      <c r="BG78" s="88"/>
      <c r="BH78" s="88"/>
      <c r="BI78" s="88"/>
      <c r="BJ78" s="88"/>
      <c r="BK78" s="88"/>
      <c r="BL78" s="88"/>
      <c r="BM78" s="88"/>
      <c r="BN78" s="88"/>
      <c r="BO78" s="88"/>
      <c r="BP78" s="76"/>
      <c r="BQ78" s="76"/>
      <c r="BR78" s="88"/>
      <c r="BS78" s="88"/>
      <c r="BT78" s="88"/>
      <c r="BU78" s="88"/>
      <c r="BV78" s="88"/>
      <c r="BW78" s="88"/>
      <c r="BX78" s="88"/>
      <c r="BY78" s="88"/>
      <c r="BZ78" s="88"/>
      <c r="CA78" s="88"/>
      <c r="CB78" s="76"/>
      <c r="CC78" s="76"/>
      <c r="CD78" s="88"/>
      <c r="CE78" s="88"/>
      <c r="CF78" s="88"/>
      <c r="CG78" s="88"/>
      <c r="CH78" s="88"/>
      <c r="CI78" s="88"/>
      <c r="CJ78" s="88"/>
      <c r="CK78" s="88"/>
      <c r="CL78" s="88"/>
      <c r="CM78" s="88"/>
      <c r="CN78" s="88"/>
    </row>
    <row r="79" spans="1:92" ht="18" customHeight="1" x14ac:dyDescent="0.2">
      <c r="A79" s="74"/>
      <c r="B79" s="74"/>
      <c r="C79" s="75"/>
      <c r="D79" s="75"/>
      <c r="E79" s="75"/>
      <c r="F79" s="75"/>
      <c r="G79" s="75"/>
      <c r="H79" s="75"/>
      <c r="I79" s="75"/>
      <c r="J79" s="75"/>
      <c r="K79" s="75"/>
      <c r="L79" s="76"/>
      <c r="M79" s="76"/>
      <c r="N79" s="88"/>
      <c r="O79" s="88"/>
      <c r="P79" s="88"/>
      <c r="Q79" s="88"/>
      <c r="R79" s="88"/>
      <c r="S79" s="88"/>
      <c r="T79" s="88"/>
      <c r="U79" s="88"/>
      <c r="V79" s="88"/>
      <c r="W79" s="76"/>
      <c r="X79" s="76"/>
      <c r="Y79" s="88"/>
      <c r="Z79" s="88"/>
      <c r="AA79" s="88"/>
      <c r="AB79" s="88"/>
      <c r="AC79" s="88"/>
      <c r="AD79" s="88"/>
      <c r="AE79" s="88"/>
      <c r="AF79" s="88"/>
      <c r="AG79" s="88"/>
      <c r="AH79" s="76"/>
      <c r="AI79" s="76"/>
      <c r="AJ79" s="88"/>
      <c r="AK79" s="88"/>
      <c r="AL79" s="88"/>
      <c r="AM79" s="88"/>
      <c r="AN79" s="88"/>
      <c r="AO79" s="88"/>
      <c r="AP79" s="88"/>
      <c r="AQ79" s="88"/>
      <c r="AR79" s="88"/>
      <c r="AS79" s="75"/>
      <c r="AT79" s="75"/>
      <c r="AU79" s="75"/>
      <c r="AV79" s="75"/>
      <c r="AW79" s="75"/>
      <c r="AX79" s="75"/>
      <c r="AY79" s="75"/>
      <c r="AZ79" s="75"/>
      <c r="BA79" s="75"/>
      <c r="BB79" s="75"/>
      <c r="BC79" s="75"/>
      <c r="BD79" s="77"/>
      <c r="BE79" s="76"/>
      <c r="BF79" s="76"/>
      <c r="BG79" s="88"/>
      <c r="BH79" s="88"/>
      <c r="BI79" s="88"/>
      <c r="BJ79" s="88"/>
      <c r="BK79" s="88"/>
      <c r="BL79" s="88"/>
      <c r="BM79" s="88"/>
      <c r="BN79" s="88"/>
      <c r="BO79" s="88"/>
      <c r="BP79" s="76"/>
      <c r="BQ79" s="76"/>
      <c r="BR79" s="88"/>
      <c r="BS79" s="88"/>
      <c r="BT79" s="88"/>
      <c r="BU79" s="88"/>
      <c r="BV79" s="88"/>
      <c r="BW79" s="88"/>
      <c r="BX79" s="88"/>
      <c r="BY79" s="88"/>
      <c r="BZ79" s="88"/>
      <c r="CA79" s="88"/>
      <c r="CB79" s="76"/>
      <c r="CC79" s="76"/>
      <c r="CD79" s="88"/>
      <c r="CE79" s="88"/>
      <c r="CF79" s="88"/>
      <c r="CG79" s="88"/>
      <c r="CH79" s="88"/>
      <c r="CI79" s="88"/>
      <c r="CJ79" s="88"/>
      <c r="CK79" s="88"/>
      <c r="CL79" s="88"/>
      <c r="CM79" s="88"/>
      <c r="CN79" s="88"/>
    </row>
    <row r="80" spans="1:92" ht="18"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6"/>
      <c r="Z80" s="66"/>
      <c r="AA80" s="66"/>
      <c r="AB80" s="66"/>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row>
    <row r="81" spans="1:92" ht="23.25" customHeight="1" x14ac:dyDescent="0.2">
      <c r="A81" s="535" t="s">
        <v>89</v>
      </c>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78"/>
      <c r="Z81" s="78"/>
      <c r="AA81" s="78"/>
      <c r="AB81" s="78"/>
    </row>
    <row r="82" spans="1:92" ht="33" customHeight="1" x14ac:dyDescent="0.2">
      <c r="A82" s="483" t="s">
        <v>19</v>
      </c>
      <c r="B82" s="475"/>
      <c r="C82" s="475"/>
      <c r="D82" s="475"/>
      <c r="E82" s="475"/>
      <c r="F82" s="475"/>
      <c r="G82" s="475"/>
      <c r="H82" s="475"/>
      <c r="I82" s="475"/>
      <c r="J82" s="475"/>
      <c r="K82" s="476"/>
      <c r="L82" s="529"/>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c r="AP82" s="530"/>
      <c r="AQ82" s="530"/>
      <c r="AR82" s="531"/>
      <c r="AS82" s="483" t="s">
        <v>24</v>
      </c>
      <c r="AT82" s="475"/>
      <c r="AU82" s="475"/>
      <c r="AV82" s="475"/>
      <c r="AW82" s="475"/>
      <c r="AX82" s="475"/>
      <c r="AY82" s="475"/>
      <c r="AZ82" s="475"/>
      <c r="BA82" s="475"/>
      <c r="BB82" s="475"/>
      <c r="BC82" s="476"/>
      <c r="BD82" s="529"/>
      <c r="BE82" s="530"/>
      <c r="BF82" s="530"/>
      <c r="BG82" s="530"/>
      <c r="BH82" s="530"/>
      <c r="BI82" s="530"/>
      <c r="BJ82" s="530"/>
      <c r="BK82" s="530"/>
      <c r="BL82" s="530"/>
      <c r="BM82" s="530"/>
      <c r="BN82" s="530"/>
      <c r="BO82" s="530"/>
      <c r="BP82" s="530"/>
      <c r="BQ82" s="530"/>
      <c r="BR82" s="530"/>
      <c r="BS82" s="530"/>
      <c r="BT82" s="530"/>
      <c r="BU82" s="530"/>
      <c r="BV82" s="530"/>
      <c r="BW82" s="530"/>
      <c r="BX82" s="530"/>
      <c r="BY82" s="530"/>
      <c r="BZ82" s="530"/>
      <c r="CA82" s="530"/>
      <c r="CB82" s="530"/>
      <c r="CC82" s="530"/>
      <c r="CD82" s="530"/>
      <c r="CE82" s="530"/>
      <c r="CF82" s="530"/>
      <c r="CG82" s="530"/>
      <c r="CH82" s="530"/>
      <c r="CI82" s="530"/>
      <c r="CJ82" s="530"/>
      <c r="CK82" s="530"/>
      <c r="CL82" s="530"/>
      <c r="CM82" s="530"/>
      <c r="CN82" s="531"/>
    </row>
    <row r="83" spans="1:92" ht="33" customHeight="1" x14ac:dyDescent="0.2">
      <c r="A83" s="483" t="s">
        <v>25</v>
      </c>
      <c r="B83" s="475"/>
      <c r="C83" s="475"/>
      <c r="D83" s="475"/>
      <c r="E83" s="475"/>
      <c r="F83" s="475"/>
      <c r="G83" s="475"/>
      <c r="H83" s="475"/>
      <c r="I83" s="475"/>
      <c r="J83" s="475"/>
      <c r="K83" s="476"/>
      <c r="L83" s="529"/>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c r="AP83" s="530"/>
      <c r="AQ83" s="530"/>
      <c r="AR83" s="531"/>
      <c r="AS83" s="483" t="s">
        <v>63</v>
      </c>
      <c r="AT83" s="475"/>
      <c r="AU83" s="475"/>
      <c r="AV83" s="475"/>
      <c r="AW83" s="475"/>
      <c r="AX83" s="475"/>
      <c r="AY83" s="475"/>
      <c r="AZ83" s="475"/>
      <c r="BA83" s="475"/>
      <c r="BB83" s="475"/>
      <c r="BC83" s="476"/>
      <c r="BD83" s="538"/>
      <c r="BE83" s="539"/>
      <c r="BF83" s="539"/>
      <c r="BG83" s="539"/>
      <c r="BH83" s="539"/>
      <c r="BI83" s="539"/>
      <c r="BJ83" s="539"/>
      <c r="BK83" s="539"/>
      <c r="BL83" s="539"/>
      <c r="BM83" s="539"/>
      <c r="BN83" s="539"/>
      <c r="BO83" s="539"/>
      <c r="BP83" s="539"/>
      <c r="BQ83" s="539"/>
      <c r="BR83" s="539"/>
      <c r="BS83" s="551" t="s">
        <v>64</v>
      </c>
      <c r="BT83" s="551"/>
      <c r="BU83" s="539"/>
      <c r="BV83" s="539"/>
      <c r="BW83" s="539"/>
      <c r="BX83" s="539"/>
      <c r="BY83" s="539"/>
      <c r="BZ83" s="539"/>
      <c r="CA83" s="539"/>
      <c r="CB83" s="539"/>
      <c r="CC83" s="539"/>
      <c r="CD83" s="539"/>
      <c r="CE83" s="539"/>
      <c r="CF83" s="539"/>
      <c r="CG83" s="539"/>
      <c r="CH83" s="539"/>
      <c r="CI83" s="539"/>
      <c r="CJ83" s="539"/>
      <c r="CK83" s="539"/>
      <c r="CL83" s="539"/>
      <c r="CM83" s="539"/>
      <c r="CN83" s="552"/>
    </row>
    <row r="84" spans="1:92" ht="23.25" customHeight="1" x14ac:dyDescent="0.2">
      <c r="A84" s="545" t="s">
        <v>26</v>
      </c>
      <c r="B84" s="546"/>
      <c r="C84" s="546"/>
      <c r="D84" s="546"/>
      <c r="E84" s="546"/>
      <c r="F84" s="546"/>
      <c r="G84" s="546"/>
      <c r="H84" s="546"/>
      <c r="I84" s="546"/>
      <c r="J84" s="546"/>
      <c r="K84" s="547"/>
      <c r="L84" s="532" t="s">
        <v>75</v>
      </c>
      <c r="M84" s="533"/>
      <c r="N84" s="533"/>
      <c r="O84" s="534"/>
      <c r="P84" s="534"/>
      <c r="Q84" s="534"/>
      <c r="R84" s="534"/>
      <c r="S84" s="534"/>
      <c r="T84" s="534"/>
      <c r="U84" s="534"/>
      <c r="V84" s="534"/>
      <c r="W84" s="534"/>
      <c r="X84" s="534"/>
      <c r="Y84" s="533" t="s">
        <v>76</v>
      </c>
      <c r="Z84" s="533"/>
      <c r="AA84" s="533"/>
      <c r="AB84" s="534"/>
      <c r="AC84" s="534"/>
      <c r="AD84" s="534"/>
      <c r="AE84" s="534"/>
      <c r="AF84" s="534"/>
      <c r="AG84" s="534"/>
      <c r="AH84" s="534"/>
      <c r="AI84" s="534"/>
      <c r="AJ84" s="534"/>
      <c r="AK84" s="534"/>
      <c r="AL84" s="79"/>
      <c r="AM84" s="79"/>
      <c r="AN84" s="79"/>
      <c r="AO84" s="79"/>
      <c r="AP84" s="79"/>
      <c r="AQ84" s="79"/>
      <c r="AR84" s="79"/>
      <c r="AS84" s="79"/>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1"/>
      <c r="CH84" s="81"/>
      <c r="CI84" s="81"/>
      <c r="CJ84" s="81"/>
      <c r="CK84" s="81"/>
      <c r="CL84" s="81"/>
      <c r="CM84" s="81"/>
      <c r="CN84" s="82"/>
    </row>
    <row r="85" spans="1:92" ht="45" customHeight="1" x14ac:dyDescent="0.2">
      <c r="A85" s="548"/>
      <c r="B85" s="549"/>
      <c r="C85" s="549"/>
      <c r="D85" s="549"/>
      <c r="E85" s="549"/>
      <c r="F85" s="549"/>
      <c r="G85" s="549"/>
      <c r="H85" s="549"/>
      <c r="I85" s="549"/>
      <c r="J85" s="549"/>
      <c r="K85" s="550"/>
      <c r="L85" s="542"/>
      <c r="M85" s="543"/>
      <c r="N85" s="543"/>
      <c r="O85" s="543"/>
      <c r="P85" s="543"/>
      <c r="Q85" s="543"/>
      <c r="R85" s="543"/>
      <c r="S85" s="543"/>
      <c r="T85" s="543"/>
      <c r="U85" s="543"/>
      <c r="V85" s="543"/>
      <c r="W85" s="543"/>
      <c r="X85" s="543"/>
      <c r="Y85" s="543"/>
      <c r="Z85" s="543"/>
      <c r="AA85" s="543"/>
      <c r="AB85" s="544"/>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c r="AY85" s="536"/>
      <c r="AZ85" s="536"/>
      <c r="BA85" s="536"/>
      <c r="BB85" s="536"/>
      <c r="BC85" s="536"/>
      <c r="BD85" s="537"/>
      <c r="BE85" s="540"/>
      <c r="BF85" s="536"/>
      <c r="BG85" s="536"/>
      <c r="BH85" s="536"/>
      <c r="BI85" s="536"/>
      <c r="BJ85" s="536"/>
      <c r="BK85" s="536"/>
      <c r="BL85" s="536"/>
      <c r="BM85" s="536"/>
      <c r="BN85" s="536"/>
      <c r="BO85" s="536"/>
      <c r="BP85" s="536"/>
      <c r="BQ85" s="536"/>
      <c r="BR85" s="536"/>
      <c r="BS85" s="536"/>
      <c r="BT85" s="536"/>
      <c r="BU85" s="536"/>
      <c r="BV85" s="536"/>
      <c r="BW85" s="536"/>
      <c r="BX85" s="536"/>
      <c r="BY85" s="536"/>
      <c r="BZ85" s="536"/>
      <c r="CA85" s="536"/>
      <c r="CB85" s="536"/>
      <c r="CC85" s="536"/>
      <c r="CD85" s="536"/>
      <c r="CE85" s="536"/>
      <c r="CF85" s="536"/>
      <c r="CG85" s="536"/>
      <c r="CH85" s="536"/>
      <c r="CI85" s="536"/>
      <c r="CJ85" s="536"/>
      <c r="CK85" s="536"/>
      <c r="CL85" s="536"/>
      <c r="CM85" s="536"/>
      <c r="CN85" s="541"/>
    </row>
    <row r="86" spans="1:92" ht="33" customHeight="1" x14ac:dyDescent="0.2">
      <c r="A86" s="483" t="s">
        <v>21</v>
      </c>
      <c r="B86" s="475"/>
      <c r="C86" s="475"/>
      <c r="D86" s="475"/>
      <c r="E86" s="475"/>
      <c r="F86" s="475"/>
      <c r="G86" s="475"/>
      <c r="H86" s="475"/>
      <c r="I86" s="475"/>
      <c r="J86" s="475"/>
      <c r="K86" s="476"/>
      <c r="L86" s="484" t="s">
        <v>60</v>
      </c>
      <c r="M86" s="485"/>
      <c r="N86" s="471"/>
      <c r="O86" s="471"/>
      <c r="P86" s="471"/>
      <c r="Q86" s="471"/>
      <c r="R86" s="471"/>
      <c r="S86" s="471"/>
      <c r="T86" s="471"/>
      <c r="U86" s="471"/>
      <c r="V86" s="471"/>
      <c r="W86" s="485" t="s">
        <v>61</v>
      </c>
      <c r="X86" s="485"/>
      <c r="Y86" s="471"/>
      <c r="Z86" s="471"/>
      <c r="AA86" s="471"/>
      <c r="AB86" s="471"/>
      <c r="AC86" s="471"/>
      <c r="AD86" s="471"/>
      <c r="AE86" s="471"/>
      <c r="AF86" s="471"/>
      <c r="AG86" s="471"/>
      <c r="AH86" s="485" t="s">
        <v>62</v>
      </c>
      <c r="AI86" s="485"/>
      <c r="AJ86" s="471"/>
      <c r="AK86" s="471"/>
      <c r="AL86" s="471"/>
      <c r="AM86" s="471"/>
      <c r="AN86" s="471"/>
      <c r="AO86" s="471"/>
      <c r="AP86" s="471"/>
      <c r="AQ86" s="471"/>
      <c r="AR86" s="472"/>
      <c r="AS86" s="486" t="s">
        <v>23</v>
      </c>
      <c r="AT86" s="487"/>
      <c r="AU86" s="487"/>
      <c r="AV86" s="487"/>
      <c r="AW86" s="487"/>
      <c r="AX86" s="487"/>
      <c r="AY86" s="487"/>
      <c r="AZ86" s="487"/>
      <c r="BA86" s="487"/>
      <c r="BB86" s="487"/>
      <c r="BC86" s="488"/>
      <c r="BD86" s="83"/>
      <c r="BE86" s="477" t="s">
        <v>60</v>
      </c>
      <c r="BF86" s="477"/>
      <c r="BG86" s="479"/>
      <c r="BH86" s="479"/>
      <c r="BI86" s="479"/>
      <c r="BJ86" s="479"/>
      <c r="BK86" s="479"/>
      <c r="BL86" s="479"/>
      <c r="BM86" s="479"/>
      <c r="BN86" s="479"/>
      <c r="BO86" s="479"/>
      <c r="BP86" s="477" t="s">
        <v>61</v>
      </c>
      <c r="BQ86" s="477"/>
      <c r="BR86" s="479"/>
      <c r="BS86" s="479"/>
      <c r="BT86" s="479"/>
      <c r="BU86" s="479"/>
      <c r="BV86" s="479"/>
      <c r="BW86" s="479"/>
      <c r="BX86" s="479"/>
      <c r="BY86" s="479"/>
      <c r="BZ86" s="479"/>
      <c r="CA86" s="479"/>
      <c r="CB86" s="477" t="s">
        <v>62</v>
      </c>
      <c r="CC86" s="477"/>
      <c r="CD86" s="479"/>
      <c r="CE86" s="479"/>
      <c r="CF86" s="479"/>
      <c r="CG86" s="479"/>
      <c r="CH86" s="479"/>
      <c r="CI86" s="479"/>
      <c r="CJ86" s="479"/>
      <c r="CK86" s="479"/>
      <c r="CL86" s="479"/>
      <c r="CM86" s="479"/>
      <c r="CN86" s="481"/>
    </row>
    <row r="87" spans="1:92" ht="33" customHeight="1" x14ac:dyDescent="0.2">
      <c r="A87" s="473" t="s">
        <v>22</v>
      </c>
      <c r="B87" s="474"/>
      <c r="C87" s="475"/>
      <c r="D87" s="475"/>
      <c r="E87" s="475"/>
      <c r="F87" s="475"/>
      <c r="G87" s="475"/>
      <c r="H87" s="475"/>
      <c r="I87" s="475"/>
      <c r="J87" s="475"/>
      <c r="K87" s="476"/>
      <c r="L87" s="484" t="s">
        <v>60</v>
      </c>
      <c r="M87" s="485"/>
      <c r="N87" s="471"/>
      <c r="O87" s="471"/>
      <c r="P87" s="471"/>
      <c r="Q87" s="471"/>
      <c r="R87" s="471"/>
      <c r="S87" s="471"/>
      <c r="T87" s="471"/>
      <c r="U87" s="471"/>
      <c r="V87" s="471"/>
      <c r="W87" s="485" t="s">
        <v>61</v>
      </c>
      <c r="X87" s="485"/>
      <c r="Y87" s="471"/>
      <c r="Z87" s="471"/>
      <c r="AA87" s="471"/>
      <c r="AB87" s="471"/>
      <c r="AC87" s="471"/>
      <c r="AD87" s="471"/>
      <c r="AE87" s="471"/>
      <c r="AF87" s="471"/>
      <c r="AG87" s="471"/>
      <c r="AH87" s="485" t="s">
        <v>62</v>
      </c>
      <c r="AI87" s="485"/>
      <c r="AJ87" s="471"/>
      <c r="AK87" s="471"/>
      <c r="AL87" s="471"/>
      <c r="AM87" s="471"/>
      <c r="AN87" s="471"/>
      <c r="AO87" s="471"/>
      <c r="AP87" s="471"/>
      <c r="AQ87" s="471"/>
      <c r="AR87" s="472"/>
      <c r="AS87" s="489"/>
      <c r="AT87" s="490"/>
      <c r="AU87" s="490"/>
      <c r="AV87" s="490"/>
      <c r="AW87" s="490"/>
      <c r="AX87" s="490"/>
      <c r="AY87" s="490"/>
      <c r="AZ87" s="490"/>
      <c r="BA87" s="490"/>
      <c r="BB87" s="490"/>
      <c r="BC87" s="491"/>
      <c r="BD87" s="84"/>
      <c r="BE87" s="478"/>
      <c r="BF87" s="478"/>
      <c r="BG87" s="480"/>
      <c r="BH87" s="480"/>
      <c r="BI87" s="480"/>
      <c r="BJ87" s="480"/>
      <c r="BK87" s="480"/>
      <c r="BL87" s="480"/>
      <c r="BM87" s="480"/>
      <c r="BN87" s="480"/>
      <c r="BO87" s="480"/>
      <c r="BP87" s="478"/>
      <c r="BQ87" s="478"/>
      <c r="BR87" s="480"/>
      <c r="BS87" s="480"/>
      <c r="BT87" s="480"/>
      <c r="BU87" s="480"/>
      <c r="BV87" s="480"/>
      <c r="BW87" s="480"/>
      <c r="BX87" s="480"/>
      <c r="BY87" s="480"/>
      <c r="BZ87" s="480"/>
      <c r="CA87" s="480"/>
      <c r="CB87" s="478"/>
      <c r="CC87" s="478"/>
      <c r="CD87" s="480"/>
      <c r="CE87" s="480"/>
      <c r="CF87" s="480"/>
      <c r="CG87" s="480"/>
      <c r="CH87" s="480"/>
      <c r="CI87" s="480"/>
      <c r="CJ87" s="480"/>
      <c r="CK87" s="480"/>
      <c r="CL87" s="480"/>
      <c r="CM87" s="480"/>
      <c r="CN87" s="482"/>
    </row>
    <row r="88" spans="1:92" ht="18" customHeight="1" x14ac:dyDescent="0.2">
      <c r="A88" s="53"/>
      <c r="B88" s="53"/>
      <c r="C88" s="53"/>
      <c r="D88" s="132"/>
      <c r="E88" s="132"/>
      <c r="F88" s="132"/>
      <c r="G88" s="132"/>
      <c r="H88" s="132"/>
      <c r="I88" s="132"/>
      <c r="J88" s="132"/>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92" s="381" customFormat="1" ht="18" customHeight="1" x14ac:dyDescent="0.2">
      <c r="A89" s="383"/>
      <c r="B89" s="383"/>
      <c r="C89" s="383"/>
      <c r="D89" s="396"/>
      <c r="E89" s="396"/>
      <c r="F89" s="396"/>
      <c r="G89" s="396"/>
      <c r="H89" s="396"/>
      <c r="I89" s="396"/>
      <c r="J89" s="396"/>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row>
    <row r="90" spans="1:92" s="381" customFormat="1" ht="18" customHeight="1" x14ac:dyDescent="0.2">
      <c r="A90" s="383"/>
      <c r="B90" s="383"/>
      <c r="C90" s="383"/>
      <c r="D90" s="396"/>
      <c r="E90" s="396"/>
      <c r="F90" s="396"/>
      <c r="G90" s="396"/>
      <c r="H90" s="396"/>
      <c r="I90" s="396"/>
      <c r="J90" s="396"/>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row>
    <row r="91" spans="1:92" s="381" customFormat="1" ht="18" customHeight="1" x14ac:dyDescent="0.2">
      <c r="A91" s="598" t="s">
        <v>122</v>
      </c>
      <c r="B91" s="598"/>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3"/>
      <c r="BN91" s="403"/>
      <c r="BO91" s="403"/>
      <c r="BP91" s="403"/>
      <c r="BQ91" s="403"/>
      <c r="BR91" s="403"/>
      <c r="BS91" s="403"/>
      <c r="BT91" s="403"/>
      <c r="BU91" s="403"/>
      <c r="BV91" s="403"/>
      <c r="BW91" s="403"/>
      <c r="BX91" s="403"/>
      <c r="BY91" s="403"/>
      <c r="BZ91" s="403"/>
      <c r="CA91" s="403"/>
      <c r="CB91" s="403"/>
      <c r="CC91" s="403"/>
      <c r="CD91" s="403"/>
      <c r="CE91" s="403"/>
      <c r="CF91" s="403"/>
      <c r="CG91" s="403"/>
      <c r="CH91" s="403"/>
      <c r="CI91" s="403"/>
      <c r="CJ91" s="403"/>
      <c r="CK91" s="403"/>
      <c r="CL91" s="403"/>
      <c r="CM91" s="403"/>
      <c r="CN91" s="403"/>
    </row>
    <row r="92" spans="1:92" s="381" customFormat="1" ht="8.25" customHeight="1" x14ac:dyDescent="0.2">
      <c r="A92" s="406"/>
      <c r="B92" s="406"/>
      <c r="C92" s="406"/>
      <c r="D92" s="449"/>
      <c r="E92" s="449"/>
      <c r="F92" s="449"/>
      <c r="G92" s="449"/>
      <c r="H92" s="449"/>
      <c r="I92" s="449"/>
      <c r="J92" s="449"/>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row>
    <row r="93" spans="1:92" s="381" customFormat="1" ht="18" customHeight="1" x14ac:dyDescent="0.2">
      <c r="A93" s="599" t="s">
        <v>123</v>
      </c>
      <c r="B93" s="599"/>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599"/>
      <c r="AL93" s="599"/>
      <c r="AM93" s="599"/>
      <c r="AN93" s="599"/>
      <c r="AO93" s="599"/>
      <c r="AP93" s="599"/>
      <c r="AQ93" s="599"/>
      <c r="AR93" s="599"/>
      <c r="AS93" s="599"/>
      <c r="AT93" s="599"/>
      <c r="AU93" s="599"/>
      <c r="AV93" s="599"/>
      <c r="AW93" s="599"/>
      <c r="AX93" s="599"/>
      <c r="AY93" s="599"/>
      <c r="AZ93" s="599"/>
      <c r="BA93" s="599"/>
      <c r="BB93" s="599"/>
      <c r="BC93" s="599"/>
      <c r="BD93" s="599"/>
      <c r="BE93" s="599"/>
      <c r="BF93" s="599"/>
      <c r="BG93" s="599"/>
      <c r="BH93" s="599"/>
      <c r="BI93" s="599"/>
      <c r="BJ93" s="599"/>
      <c r="BK93" s="599"/>
      <c r="BL93" s="599"/>
      <c r="BM93" s="599"/>
      <c r="BN93" s="599"/>
      <c r="BO93" s="599"/>
      <c r="BP93" s="599"/>
      <c r="BQ93" s="599"/>
      <c r="BR93" s="599"/>
      <c r="BS93" s="599"/>
      <c r="BT93" s="599"/>
      <c r="BU93" s="599"/>
      <c r="BV93" s="599"/>
      <c r="BW93" s="599"/>
      <c r="BX93" s="599"/>
      <c r="BY93" s="599"/>
      <c r="BZ93" s="599"/>
      <c r="CA93" s="599"/>
      <c r="CB93" s="599"/>
      <c r="CC93" s="599"/>
      <c r="CD93" s="599"/>
      <c r="CE93" s="599"/>
      <c r="CF93" s="599"/>
      <c r="CG93" s="599"/>
      <c r="CH93" s="599"/>
      <c r="CI93" s="599"/>
      <c r="CJ93" s="599"/>
      <c r="CK93" s="599"/>
      <c r="CL93" s="599"/>
      <c r="CM93" s="599"/>
      <c r="CN93" s="599"/>
    </row>
    <row r="94" spans="1:92" s="381" customFormat="1" ht="18" customHeight="1" x14ac:dyDescent="0.2">
      <c r="A94" s="406"/>
      <c r="B94" s="406"/>
      <c r="C94" s="600" t="s">
        <v>7</v>
      </c>
      <c r="D94" s="600"/>
      <c r="E94" s="600"/>
      <c r="F94" s="601" t="s">
        <v>124</v>
      </c>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1"/>
      <c r="BU94" s="601"/>
      <c r="BV94" s="601"/>
      <c r="BW94" s="601"/>
      <c r="BX94" s="601"/>
      <c r="BY94" s="601"/>
      <c r="BZ94" s="601"/>
      <c r="CA94" s="601"/>
      <c r="CB94" s="601"/>
      <c r="CC94" s="601"/>
      <c r="CD94" s="601"/>
      <c r="CE94" s="601"/>
      <c r="CF94" s="601"/>
      <c r="CG94" s="601"/>
      <c r="CH94" s="601"/>
      <c r="CI94" s="601"/>
      <c r="CJ94" s="601"/>
      <c r="CK94" s="601"/>
      <c r="CL94" s="601"/>
      <c r="CM94" s="601"/>
      <c r="CN94" s="601"/>
    </row>
    <row r="95" spans="1:92" ht="18" customHeight="1" x14ac:dyDescent="0.2">
      <c r="A95" s="406"/>
      <c r="B95" s="406"/>
      <c r="C95" s="406"/>
      <c r="D95" s="449"/>
      <c r="E95" s="449"/>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1"/>
      <c r="BU95" s="601"/>
      <c r="BV95" s="601"/>
      <c r="BW95" s="601"/>
      <c r="BX95" s="601"/>
      <c r="BY95" s="601"/>
      <c r="BZ95" s="601"/>
      <c r="CA95" s="601"/>
      <c r="CB95" s="601"/>
      <c r="CC95" s="601"/>
      <c r="CD95" s="601"/>
      <c r="CE95" s="601"/>
      <c r="CF95" s="601"/>
      <c r="CG95" s="601"/>
      <c r="CH95" s="601"/>
      <c r="CI95" s="601"/>
      <c r="CJ95" s="601"/>
      <c r="CK95" s="601"/>
      <c r="CL95" s="601"/>
      <c r="CM95" s="601"/>
      <c r="CN95" s="601"/>
    </row>
    <row r="96" spans="1:92" ht="18" customHeight="1" x14ac:dyDescent="0.2">
      <c r="E96" s="52"/>
      <c r="F96" s="52"/>
      <c r="G96" s="53"/>
      <c r="H96" s="52"/>
    </row>
  </sheetData>
  <sheetProtection algorithmName="SHA-512" hashValue="T2zFeUFRN3y8MZw53ArbicGEoMZ8XZsRwTxS9ACnZwJ9tsAmdw213zSbhzzPh8u42AtkjAQKPf7/vfm4LG/EWQ==" saltValue="6faTFIJyi7Tb+fV0Twx1gA==" spinCount="100000" sheet="1" objects="1" scenarios="1"/>
  <mergeCells count="196">
    <mergeCell ref="CA66:CB66"/>
    <mergeCell ref="L63:N63"/>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Y69:AJ69"/>
    <mergeCell ref="AK69:AO69"/>
    <mergeCell ref="AP69:AU69"/>
    <mergeCell ref="AV69:AZ69"/>
    <mergeCell ref="BA69:BF69"/>
    <mergeCell ref="BG69:BK69"/>
    <mergeCell ref="BF66:BN66"/>
    <mergeCell ref="BO66:BP66"/>
    <mergeCell ref="BQ66:BZ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AH65:AI65"/>
    <mergeCell ref="A36:CN38"/>
    <mergeCell ref="BN35:BS35"/>
    <mergeCell ref="BK35:BM35"/>
    <mergeCell ref="BC35:BJ35"/>
    <mergeCell ref="BU35:CN35"/>
    <mergeCell ref="C35:H35"/>
    <mergeCell ref="I35:K35"/>
    <mergeCell ref="L35:P35"/>
    <mergeCell ref="Q35:S35"/>
    <mergeCell ref="T35:X35"/>
    <mergeCell ref="Y35:AA35"/>
    <mergeCell ref="AB35:AS35"/>
    <mergeCell ref="AT35:BB35"/>
    <mergeCell ref="AJ17:AR17"/>
    <mergeCell ref="AT17:BC17"/>
    <mergeCell ref="AT18:BC18"/>
    <mergeCell ref="AT19:BC19"/>
    <mergeCell ref="AT20:BC20"/>
    <mergeCell ref="BD17:CJ17"/>
    <mergeCell ref="BD18:CJ18"/>
    <mergeCell ref="BD19:CJ19"/>
    <mergeCell ref="BD20:CJ20"/>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BD23:BH23"/>
    <mergeCell ref="BI23:BJ23"/>
    <mergeCell ref="BK23:BO23"/>
    <mergeCell ref="AT26:BC26"/>
    <mergeCell ref="BD26:CL26"/>
    <mergeCell ref="BD24:BK24"/>
    <mergeCell ref="BL24:CL24"/>
    <mergeCell ref="BD25:CL25"/>
    <mergeCell ref="AT24:BC25"/>
    <mergeCell ref="AT12:BC13"/>
    <mergeCell ref="BD12:BK12"/>
    <mergeCell ref="BL12:CL12"/>
    <mergeCell ref="BD13:CL13"/>
    <mergeCell ref="AT14:BC14"/>
    <mergeCell ref="BD14:CJ14"/>
    <mergeCell ref="AT15:BC15"/>
    <mergeCell ref="BD15:CJ15"/>
    <mergeCell ref="CK15:CN15"/>
    <mergeCell ref="BP5:BS5"/>
    <mergeCell ref="BT5:BX5"/>
    <mergeCell ref="BY5:BZ5"/>
    <mergeCell ref="CA5:CE5"/>
    <mergeCell ref="CF5:CG5"/>
    <mergeCell ref="CH5:CL5"/>
    <mergeCell ref="CM5:CN5"/>
    <mergeCell ref="AJ11:AR11"/>
    <mergeCell ref="AT11:BC11"/>
    <mergeCell ref="BD11:BH11"/>
    <mergeCell ref="BI11:BJ11"/>
    <mergeCell ref="BK11:BO11"/>
    <mergeCell ref="L84:N84"/>
    <mergeCell ref="O84:X84"/>
    <mergeCell ref="Y84:AA84"/>
    <mergeCell ref="AB84:AK84"/>
    <mergeCell ref="A81:X81"/>
    <mergeCell ref="A82:K82"/>
    <mergeCell ref="A83:K83"/>
    <mergeCell ref="L83:AR83"/>
    <mergeCell ref="AC85:BD85"/>
    <mergeCell ref="AS83:BC83"/>
    <mergeCell ref="BD83:BR83"/>
    <mergeCell ref="BE85:CN85"/>
    <mergeCell ref="L85:AB85"/>
    <mergeCell ref="A84:K85"/>
    <mergeCell ref="BS83:BT83"/>
    <mergeCell ref="BU83:CN83"/>
    <mergeCell ref="L82:AR82"/>
    <mergeCell ref="BB77:BO77"/>
    <mergeCell ref="AY77:BA77"/>
    <mergeCell ref="A77:X77"/>
    <mergeCell ref="Y77:AA77"/>
    <mergeCell ref="AP77:AX77"/>
    <mergeCell ref="AM77:AO77"/>
    <mergeCell ref="AB77:AL77"/>
    <mergeCell ref="AS82:BC82"/>
    <mergeCell ref="BD82:CN82"/>
    <mergeCell ref="A73:X73"/>
    <mergeCell ref="Y73:BO73"/>
    <mergeCell ref="BP73:CN73"/>
    <mergeCell ref="AH56:AI56"/>
    <mergeCell ref="AJ56:AR56"/>
    <mergeCell ref="AS56:BC56"/>
    <mergeCell ref="BD56:BE56"/>
    <mergeCell ref="BF56:BN56"/>
    <mergeCell ref="BO56:BP56"/>
    <mergeCell ref="BQ56:BZ56"/>
    <mergeCell ref="CA56:CB56"/>
    <mergeCell ref="CC56:CN56"/>
    <mergeCell ref="A66:K66"/>
    <mergeCell ref="L66:M66"/>
    <mergeCell ref="N66:V66"/>
    <mergeCell ref="W66:X66"/>
    <mergeCell ref="Y66:AG66"/>
    <mergeCell ref="AH66:AI66"/>
    <mergeCell ref="A62:K62"/>
    <mergeCell ref="AJ65:AR65"/>
    <mergeCell ref="AS65:BC65"/>
    <mergeCell ref="BD65:BR65"/>
    <mergeCell ref="BS65:BT65"/>
    <mergeCell ref="BU65:CN65"/>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5" priority="69">
      <formula>$BD$12=""</formula>
    </cfRule>
  </conditionalFormatting>
  <conditionalFormatting sqref="BL12:CL12">
    <cfRule type="expression" dxfId="104" priority="68">
      <formula>$BL$12=""</formula>
    </cfRule>
  </conditionalFormatting>
  <conditionalFormatting sqref="BD13:CL13">
    <cfRule type="expression" dxfId="103" priority="66" stopIfTrue="1">
      <formula>$BL$12=""</formula>
    </cfRule>
  </conditionalFormatting>
  <conditionalFormatting sqref="CH5:CL5">
    <cfRule type="expression" dxfId="102" priority="58" stopIfTrue="1">
      <formula>$CH$5=""</formula>
    </cfRule>
  </conditionalFormatting>
  <conditionalFormatting sqref="BD11:BH11">
    <cfRule type="expression" dxfId="101" priority="57" stopIfTrue="1">
      <formula>$BD$11=""</formula>
    </cfRule>
  </conditionalFormatting>
  <conditionalFormatting sqref="BK11:BO11">
    <cfRule type="expression" dxfId="100" priority="56">
      <formula>$BK$11=""</formula>
    </cfRule>
  </conditionalFormatting>
  <conditionalFormatting sqref="BD14:CJ14">
    <cfRule type="expression" dxfId="99" priority="55" stopIfTrue="1">
      <formula>$BD$14=""</formula>
    </cfRule>
  </conditionalFormatting>
  <conditionalFormatting sqref="BD15:CJ15">
    <cfRule type="expression" dxfId="98" priority="54" stopIfTrue="1">
      <formula>$BD$15=""</formula>
    </cfRule>
  </conditionalFormatting>
  <conditionalFormatting sqref="L54:BC54">
    <cfRule type="expression" dxfId="97" priority="50">
      <formula>$L$54=""</formula>
    </cfRule>
  </conditionalFormatting>
  <conditionalFormatting sqref="N55:V55">
    <cfRule type="expression" dxfId="96" priority="46" stopIfTrue="1">
      <formula>$N$55=""</formula>
    </cfRule>
  </conditionalFormatting>
  <conditionalFormatting sqref="Y55:AG55">
    <cfRule type="expression" dxfId="95" priority="45" stopIfTrue="1">
      <formula>$Y$55=""</formula>
    </cfRule>
  </conditionalFormatting>
  <conditionalFormatting sqref="AJ55:AR55">
    <cfRule type="expression" dxfId="94" priority="44" stopIfTrue="1">
      <formula>$AJ$55=""</formula>
    </cfRule>
  </conditionalFormatting>
  <conditionalFormatting sqref="BT5:BX5">
    <cfRule type="expression" dxfId="93" priority="41">
      <formula>$BT$5=""</formula>
    </cfRule>
  </conditionalFormatting>
  <conditionalFormatting sqref="CA5:CE5">
    <cfRule type="expression" dxfId="92" priority="40" stopIfTrue="1">
      <formula>$CA$5=""</formula>
    </cfRule>
  </conditionalFormatting>
  <conditionalFormatting sqref="BD17:CJ17">
    <cfRule type="expression" dxfId="91" priority="31">
      <formula>$BD$17=""</formula>
    </cfRule>
  </conditionalFormatting>
  <conditionalFormatting sqref="BD18:CJ18">
    <cfRule type="expression" dxfId="90" priority="30">
      <formula>$BD$18=""</formula>
    </cfRule>
  </conditionalFormatting>
  <conditionalFormatting sqref="BD19:CJ19">
    <cfRule type="expression" dxfId="89" priority="29">
      <formula>$BD$19=""</formula>
    </cfRule>
  </conditionalFormatting>
  <conditionalFormatting sqref="BD20:CJ20">
    <cfRule type="expression" dxfId="88" priority="28">
      <formula>$BD$20=""</formula>
    </cfRule>
  </conditionalFormatting>
  <conditionalFormatting sqref="L35:P35">
    <cfRule type="expression" dxfId="87" priority="27">
      <formula>$L$35=""</formula>
    </cfRule>
  </conditionalFormatting>
  <conditionalFormatting sqref="T35:X35">
    <cfRule type="expression" dxfId="86" priority="26">
      <formula>$T$35=""</formula>
    </cfRule>
  </conditionalFormatting>
  <conditionalFormatting sqref="BC35">
    <cfRule type="expression" dxfId="85" priority="25">
      <formula>$BC$35=""</formula>
    </cfRule>
  </conditionalFormatting>
  <conditionalFormatting sqref="BN35">
    <cfRule type="expression" dxfId="84" priority="24">
      <formula>$BN$35=""</formula>
    </cfRule>
  </conditionalFormatting>
  <conditionalFormatting sqref="AJ65:AR65">
    <cfRule type="expression" dxfId="83" priority="9" stopIfTrue="1">
      <formula>AND($AS$59="■",$AJ$65="")</formula>
    </cfRule>
  </conditionalFormatting>
  <conditionalFormatting sqref="C59:D59 AS59:AT59">
    <cfRule type="expression" dxfId="82" priority="21" stopIfTrue="1">
      <formula>AND($C$59="□",$AS$59="□")</formula>
    </cfRule>
  </conditionalFormatting>
  <conditionalFormatting sqref="L62:CN64">
    <cfRule type="expression" dxfId="81" priority="20" stopIfTrue="1">
      <formula>$C$59="■"</formula>
    </cfRule>
  </conditionalFormatting>
  <conditionalFormatting sqref="L65:AR66">
    <cfRule type="expression" dxfId="80" priority="19" stopIfTrue="1">
      <formula>$C$59="■"</formula>
    </cfRule>
  </conditionalFormatting>
  <conditionalFormatting sqref="BD65:CN66">
    <cfRule type="expression" dxfId="79" priority="18" stopIfTrue="1">
      <formula>$C$59="■"</formula>
    </cfRule>
  </conditionalFormatting>
  <conditionalFormatting sqref="L62:CN62">
    <cfRule type="expression" dxfId="78" priority="17" stopIfTrue="1">
      <formula>AND($AS$59="■",$L$62="")</formula>
    </cfRule>
  </conditionalFormatting>
  <conditionalFormatting sqref="O63:X63">
    <cfRule type="expression" dxfId="77" priority="16" stopIfTrue="1">
      <formula>AND($AS$59="■",$O$63="")</formula>
    </cfRule>
  </conditionalFormatting>
  <conditionalFormatting sqref="AB63:AK63">
    <cfRule type="expression" dxfId="76" priority="15" stopIfTrue="1">
      <formula>AND($AS$59="■",$AB$63="")</formula>
    </cfRule>
  </conditionalFormatting>
  <conditionalFormatting sqref="L64:AB64">
    <cfRule type="expression" dxfId="75" priority="14" stopIfTrue="1">
      <formula>AND($AS$59="■",$L$64="")</formula>
    </cfRule>
  </conditionalFormatting>
  <conditionalFormatting sqref="AC64:AR64">
    <cfRule type="expression" dxfId="74" priority="13" stopIfTrue="1">
      <formula>AND($AS$59="■",$AC$64="")</formula>
    </cfRule>
  </conditionalFormatting>
  <conditionalFormatting sqref="AS64:CN64">
    <cfRule type="expression" dxfId="73" priority="12" stopIfTrue="1">
      <formula>AND($AS$59="■",$AS$64="")</formula>
    </cfRule>
  </conditionalFormatting>
  <conditionalFormatting sqref="N65:V65">
    <cfRule type="expression" dxfId="72" priority="11" stopIfTrue="1">
      <formula>AND($AS$59="■",$N$65="")</formula>
    </cfRule>
  </conditionalFormatting>
  <conditionalFormatting sqref="Y65:AG65">
    <cfRule type="expression" dxfId="71" priority="10" stopIfTrue="1">
      <formula>AND($AS$59="■",$Y$65="")</formula>
    </cfRule>
  </conditionalFormatting>
  <conditionalFormatting sqref="Y69:AJ69">
    <cfRule type="expression" dxfId="70" priority="8">
      <formula>$Y$69=""</formula>
    </cfRule>
  </conditionalFormatting>
  <conditionalFormatting sqref="AP69:AU69">
    <cfRule type="expression" dxfId="69" priority="7">
      <formula>$AP$69=""</formula>
    </cfRule>
  </conditionalFormatting>
  <conditionalFormatting sqref="BA69:BF69">
    <cfRule type="expression" dxfId="68" priority="6">
      <formula>$BA$69=""</formula>
    </cfRule>
  </conditionalFormatting>
  <conditionalFormatting sqref="Y77 AM77 AY77">
    <cfRule type="expression" dxfId="67" priority="4" stopIfTrue="1">
      <formula>AND($Y77="□",$AM77="□",$AY77="□")</formula>
    </cfRule>
  </conditionalFormatting>
  <conditionalFormatting sqref="C94:E94">
    <cfRule type="expression" dxfId="66" priority="3">
      <formula>$C$94="□"</formula>
    </cfRule>
  </conditionalFormatting>
  <conditionalFormatting sqref="C35:H35">
    <cfRule type="expression" dxfId="65" priority="2">
      <formula>$C$35=""</formula>
    </cfRule>
  </conditionalFormatting>
  <conditionalFormatting sqref="BL2:CL2">
    <cfRule type="expression" dxfId="64" priority="1">
      <formula>$BL$2=""</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CH5:CL5 BA69:BF69"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6A022916-E39D-4B12-B8F4-998137CFAA4C}">
      <formula1>"1,2,3,4,5,6,7,8,9,10,11,12"</formula1>
    </dataValidation>
    <dataValidation type="custom" imeMode="disabled" operator="equal" allowBlank="1" showInputMessage="1" showErrorMessage="1" error="入力された桁数が不正です。_x000a_4ケタの数字を入力してください。" sqref="BC35:BJ35" xr:uid="{9DFCC2D6-169C-485C-9AB0-C97257359C6F}">
      <formula1>AND(LENB(BC35)=4, ISNUMBER(VALUE(BC35)))</formula1>
    </dataValidation>
    <dataValidation type="custom" imeMode="disabled" operator="equal" allowBlank="1" showInputMessage="1" showErrorMessage="1" error="入力された桁数が不正です。_x000a_3ケタの数字を入力してください。" sqref="BN35:BS35" xr:uid="{AFC1B5D7-9818-46D1-9520-794ECA569DE5}">
      <formula1>AND(LENB(BN35)=3, ISNUMBER(VALUE(BN35)))</formula1>
    </dataValidation>
    <dataValidation type="list" showInputMessage="1" showErrorMessage="1" sqref="L35:P35" xr:uid="{AF54A831-3585-4466-9A95-21E454E4415D}">
      <formula1>"1,2,3,4,5,6,7,8,9,10,11,12"</formula1>
    </dataValidation>
    <dataValidation type="list" showInputMessage="1" showErrorMessage="1" sqref="T35:X35" xr:uid="{1F386BAD-A439-411D-BDD6-F7603DB63F9D}">
      <formula1>"1,2,3,4,5,6,7,8,9,10,11,12,13,14,15,16,17,18,19,20,21,22,23,24,25,26,27,28,29,30,31"</formula1>
    </dataValidation>
    <dataValidation type="textLength" imeMode="disabled" operator="equal" showInputMessage="1" showErrorMessage="1" error="西暦4桁で記入してください。" sqref="BT5:BX5" xr:uid="{B15CD996-5C25-4413-B5F8-AAD50F23DD5F}">
      <formula1>4</formula1>
    </dataValidation>
    <dataValidation type="list" imeMode="disabled" allowBlank="1" showInputMessage="1" showErrorMessage="1" sqref="AP69:AU69" xr:uid="{B20E4F3C-743D-4866-83BD-8F5A59AF3081}">
      <formula1>"1,2,3,4,5,6,7,8,9,10,11,12"</formula1>
    </dataValidation>
    <dataValidation type="textLength" operator="equal" allowBlank="1" showInputMessage="1" showErrorMessage="1" error="西暦4桁で記入してください。" sqref="Y69:AJ69 C35:H35" xr:uid="{70E3BCCF-3056-4138-A6E1-102996A5A2C8}">
      <formula1>4</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2" customWidth="1"/>
    <col min="2" max="35" width="3.453125" style="2" customWidth="1"/>
    <col min="36" max="38" width="3.453125" style="5" customWidth="1"/>
    <col min="39" max="46" width="3.453125" style="179" customWidth="1"/>
    <col min="47" max="55" width="3.453125" style="2" customWidth="1"/>
    <col min="56" max="85" width="3.36328125" style="2" customWidth="1"/>
    <col min="86" max="16384" width="9" style="2"/>
  </cols>
  <sheetData>
    <row r="1" spans="1:57" ht="18.75" customHeight="1" x14ac:dyDescent="0.2">
      <c r="A1" s="287"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33"/>
      <c r="AK1" s="453"/>
      <c r="AL1" s="318"/>
      <c r="AM1" s="330"/>
      <c r="AN1" s="330"/>
      <c r="AO1" s="455" t="str">
        <f>'様式第8｜完了実績報告書'!$BK$2</f>
        <v>事業番号</v>
      </c>
      <c r="AP1" s="639" t="str">
        <f>'様式第8｜完了実績報告書'!$BL$2&amp;""</f>
        <v/>
      </c>
      <c r="AQ1" s="639"/>
      <c r="AR1" s="639"/>
      <c r="AS1" s="639"/>
      <c r="AT1" s="639"/>
      <c r="AU1" s="639"/>
      <c r="AV1" s="639"/>
      <c r="AW1" s="639"/>
      <c r="AX1" s="639"/>
      <c r="AY1" s="639"/>
      <c r="AZ1" s="639"/>
      <c r="BA1" s="639"/>
      <c r="BB1" s="639"/>
      <c r="BC1" s="135"/>
    </row>
    <row r="2" spans="1:57" s="26" customFormat="1" ht="18.75" customHeight="1" x14ac:dyDescent="0.2">
      <c r="B2" s="41"/>
      <c r="C2" s="41"/>
      <c r="AK2" s="454"/>
      <c r="AL2" s="316"/>
      <c r="AM2" s="316"/>
      <c r="AN2" s="316"/>
      <c r="AO2" s="454" t="str">
        <f>'様式第8｜完了実績報告書'!$BK$3</f>
        <v>補助事業者名</v>
      </c>
      <c r="AP2" s="639" t="str">
        <f>'様式第8｜完了実績報告書'!$BD$15&amp;""</f>
        <v/>
      </c>
      <c r="AQ2" s="639"/>
      <c r="AR2" s="639"/>
      <c r="AS2" s="639"/>
      <c r="AT2" s="639"/>
      <c r="AU2" s="639"/>
      <c r="AV2" s="639"/>
      <c r="AW2" s="639"/>
      <c r="AX2" s="639"/>
      <c r="AY2" s="639"/>
      <c r="AZ2" s="639"/>
      <c r="BA2" s="639"/>
      <c r="BB2" s="639"/>
      <c r="BC2" s="288"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627" t="s">
        <v>47</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row>
    <row r="4" spans="1:57" s="1" customFormat="1" ht="30" customHeight="1" x14ac:dyDescent="0.2">
      <c r="B4" s="180"/>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row>
    <row r="5" spans="1:57" s="50" customFormat="1" ht="34.5" customHeight="1" x14ac:dyDescent="0.2">
      <c r="B5" s="136" t="s">
        <v>48</v>
      </c>
      <c r="C5" s="137"/>
      <c r="D5" s="138"/>
      <c r="E5" s="138"/>
      <c r="F5" s="138"/>
      <c r="G5" s="138"/>
      <c r="H5" s="138"/>
      <c r="I5" s="138"/>
      <c r="J5" s="138"/>
      <c r="K5" s="139"/>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7"/>
      <c r="BB5" s="140"/>
      <c r="BC5" s="140"/>
      <c r="BD5" s="141"/>
      <c r="BE5" s="141"/>
    </row>
    <row r="6" spans="1:57" s="50" customFormat="1" ht="62.25" customHeight="1" x14ac:dyDescent="0.2">
      <c r="A6" s="186"/>
      <c r="B6" s="615" t="s">
        <v>187</v>
      </c>
      <c r="C6" s="615"/>
      <c r="D6" s="615"/>
      <c r="E6" s="615"/>
      <c r="F6" s="615"/>
      <c r="G6" s="615"/>
      <c r="H6" s="615"/>
      <c r="I6" s="615"/>
      <c r="J6" s="615"/>
      <c r="K6" s="615"/>
      <c r="L6" s="613"/>
      <c r="M6" s="613"/>
      <c r="N6" s="613"/>
      <c r="O6" s="613"/>
      <c r="P6" s="613"/>
      <c r="Q6" s="613"/>
      <c r="R6" s="613"/>
      <c r="S6" s="613"/>
      <c r="T6" s="613"/>
      <c r="U6" s="613"/>
      <c r="V6" s="141" t="s">
        <v>54</v>
      </c>
      <c r="W6" s="614" t="s">
        <v>80</v>
      </c>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141"/>
      <c r="BE6" s="141"/>
    </row>
    <row r="7" spans="1:57" s="50" customFormat="1" ht="34.5" customHeight="1" x14ac:dyDescent="0.2">
      <c r="B7" s="143"/>
      <c r="C7" s="143"/>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4"/>
      <c r="AJ7" s="141"/>
      <c r="AK7" s="141"/>
      <c r="AL7" s="141"/>
      <c r="AM7" s="141"/>
      <c r="AN7" s="141"/>
      <c r="AO7" s="141"/>
      <c r="AP7" s="141"/>
      <c r="AQ7" s="141"/>
      <c r="AR7" s="141"/>
      <c r="AS7" s="141"/>
      <c r="AT7" s="141"/>
      <c r="AU7" s="141"/>
      <c r="AV7" s="141"/>
      <c r="AW7" s="141"/>
      <c r="AX7" s="141"/>
      <c r="AY7" s="141"/>
      <c r="AZ7" s="141"/>
      <c r="BA7" s="143"/>
      <c r="BB7" s="141"/>
      <c r="BC7" s="141"/>
      <c r="BD7" s="141"/>
      <c r="BE7" s="141"/>
    </row>
    <row r="8" spans="1:57" s="50" customFormat="1" ht="34.5" customHeight="1" x14ac:dyDescent="0.2">
      <c r="B8" s="611" t="s">
        <v>51</v>
      </c>
      <c r="C8" s="611"/>
      <c r="D8" s="611"/>
      <c r="E8" s="611"/>
      <c r="F8" s="611"/>
      <c r="G8" s="611"/>
      <c r="H8" s="611"/>
      <c r="I8" s="611"/>
      <c r="J8" s="611"/>
      <c r="K8" s="141"/>
      <c r="L8" s="612"/>
      <c r="M8" s="612"/>
      <c r="N8" s="612"/>
      <c r="O8" s="612"/>
      <c r="P8" s="8"/>
      <c r="Q8" s="145"/>
      <c r="R8" s="145"/>
      <c r="S8" s="145"/>
      <c r="T8" s="145"/>
      <c r="U8" s="145"/>
      <c r="V8" s="145"/>
      <c r="W8" s="145"/>
      <c r="X8" s="145"/>
      <c r="Y8" s="145"/>
      <c r="Z8" s="145"/>
      <c r="AA8" s="145"/>
      <c r="AB8" s="145"/>
      <c r="AC8" s="145"/>
      <c r="AD8" s="145"/>
      <c r="AE8" s="145"/>
      <c r="AF8" s="145"/>
      <c r="AG8" s="141"/>
      <c r="AH8" s="141"/>
      <c r="AI8" s="141"/>
      <c r="AJ8" s="141"/>
      <c r="AK8" s="141"/>
      <c r="AL8" s="141"/>
      <c r="AM8" s="141"/>
      <c r="AN8" s="141"/>
      <c r="AO8" s="141"/>
      <c r="AP8" s="141"/>
      <c r="AQ8" s="141"/>
      <c r="AR8" s="141"/>
      <c r="AS8" s="141"/>
      <c r="AT8" s="141"/>
      <c r="AU8" s="141"/>
      <c r="AV8" s="141"/>
      <c r="AW8" s="141"/>
      <c r="AX8" s="141"/>
      <c r="AY8" s="141"/>
      <c r="AZ8" s="141"/>
      <c r="BA8" s="146"/>
      <c r="BB8" s="141"/>
      <c r="BC8" s="141"/>
      <c r="BD8" s="141"/>
      <c r="BE8" s="141"/>
    </row>
    <row r="9" spans="1:57" s="50" customFormat="1" ht="34.5" customHeight="1" x14ac:dyDescent="0.2">
      <c r="B9" s="142"/>
      <c r="C9" s="142"/>
      <c r="D9" s="138"/>
      <c r="E9" s="138"/>
      <c r="F9" s="138"/>
      <c r="G9" s="138"/>
      <c r="H9" s="138"/>
      <c r="I9" s="138"/>
      <c r="J9" s="138"/>
      <c r="K9" s="141"/>
      <c r="L9" s="145"/>
      <c r="M9" s="145"/>
      <c r="N9" s="145"/>
      <c r="O9" s="145"/>
      <c r="P9" s="145"/>
      <c r="Q9" s="145"/>
      <c r="R9" s="145"/>
      <c r="S9" s="145"/>
      <c r="T9" s="145"/>
      <c r="U9" s="145"/>
      <c r="V9" s="145"/>
      <c r="W9" s="145"/>
      <c r="X9" s="145"/>
      <c r="Y9" s="145"/>
      <c r="Z9" s="145"/>
      <c r="AA9" s="145"/>
      <c r="AB9" s="145"/>
      <c r="AC9" s="145"/>
      <c r="AD9" s="145"/>
      <c r="AE9" s="145"/>
      <c r="AF9" s="145"/>
      <c r="AG9" s="141"/>
      <c r="AH9" s="141"/>
      <c r="AI9" s="147"/>
      <c r="AJ9" s="148"/>
      <c r="AK9" s="148"/>
      <c r="AL9" s="149"/>
      <c r="AM9" s="149"/>
      <c r="AN9" s="149"/>
      <c r="AO9" s="149"/>
      <c r="AP9" s="149"/>
      <c r="AQ9" s="148"/>
      <c r="AR9" s="146"/>
      <c r="AS9" s="144"/>
      <c r="AT9" s="146"/>
      <c r="AU9" s="146"/>
      <c r="AV9" s="144"/>
      <c r="AW9" s="141"/>
      <c r="AX9" s="141"/>
      <c r="AY9" s="141"/>
      <c r="AZ9" s="141"/>
      <c r="BA9" s="146"/>
      <c r="BD9" s="610"/>
      <c r="BE9" s="610"/>
    </row>
    <row r="10" spans="1:57" s="50" customFormat="1" ht="34.5" customHeight="1" x14ac:dyDescent="0.2">
      <c r="B10" s="611" t="s">
        <v>66</v>
      </c>
      <c r="C10" s="611"/>
      <c r="D10" s="611"/>
      <c r="E10" s="611"/>
      <c r="F10" s="611"/>
      <c r="G10" s="611"/>
      <c r="H10" s="611"/>
      <c r="I10" s="611"/>
      <c r="J10" s="611"/>
      <c r="K10" s="141"/>
      <c r="L10" s="612"/>
      <c r="M10" s="612"/>
      <c r="N10" s="612"/>
      <c r="O10" s="612"/>
      <c r="P10" s="620" t="s">
        <v>67</v>
      </c>
      <c r="Q10" s="620"/>
      <c r="R10" s="618"/>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141"/>
      <c r="BE10" s="141"/>
    </row>
    <row r="11" spans="1:57" s="50" customFormat="1" ht="34.5" customHeight="1" x14ac:dyDescent="0.2">
      <c r="B11" s="142"/>
      <c r="C11" s="142"/>
      <c r="D11" s="138"/>
      <c r="E11" s="138"/>
      <c r="F11" s="138"/>
      <c r="G11" s="138"/>
      <c r="H11" s="138"/>
      <c r="I11" s="138"/>
      <c r="J11" s="138"/>
      <c r="K11" s="141"/>
      <c r="L11" s="145"/>
      <c r="M11" s="145"/>
      <c r="N11" s="145"/>
      <c r="O11" s="145"/>
      <c r="P11" s="145"/>
      <c r="Q11" s="145"/>
      <c r="R11" s="145"/>
      <c r="S11" s="145"/>
      <c r="T11" s="145"/>
      <c r="U11" s="145"/>
      <c r="V11" s="145"/>
      <c r="W11" s="145"/>
      <c r="X11" s="145"/>
      <c r="Y11" s="145"/>
      <c r="Z11" s="145"/>
      <c r="AA11" s="145"/>
      <c r="AB11" s="145"/>
      <c r="AC11" s="145"/>
      <c r="AD11" s="145"/>
      <c r="AE11" s="145"/>
      <c r="AF11" s="145"/>
      <c r="AG11" s="141"/>
      <c r="AH11" s="141"/>
      <c r="AI11" s="147"/>
      <c r="AJ11" s="148"/>
      <c r="AK11" s="148"/>
      <c r="AL11" s="149"/>
      <c r="AM11" s="149"/>
      <c r="AN11" s="149"/>
      <c r="AO11" s="149"/>
      <c r="AP11" s="149"/>
      <c r="AQ11" s="148"/>
      <c r="AR11" s="146"/>
      <c r="AS11" s="144"/>
      <c r="AT11" s="146"/>
      <c r="AU11" s="146"/>
      <c r="AV11" s="144"/>
      <c r="AW11" s="141"/>
      <c r="AX11" s="141"/>
      <c r="AY11" s="141"/>
      <c r="AZ11" s="141"/>
      <c r="BA11" s="146"/>
      <c r="BD11" s="610"/>
      <c r="BE11" s="610"/>
    </row>
    <row r="12" spans="1:57" s="50" customFormat="1" ht="34.5" customHeight="1" x14ac:dyDescent="0.2">
      <c r="B12" s="616" t="s">
        <v>194</v>
      </c>
      <c r="C12" s="616"/>
      <c r="D12" s="616"/>
      <c r="E12" s="616"/>
      <c r="F12" s="616"/>
      <c r="G12" s="616"/>
      <c r="H12" s="616"/>
      <c r="I12" s="616"/>
      <c r="J12" s="616"/>
      <c r="K12" s="141"/>
      <c r="L12" s="617"/>
      <c r="M12" s="617"/>
      <c r="N12" s="617"/>
      <c r="O12" s="617"/>
      <c r="P12" s="620" t="s">
        <v>67</v>
      </c>
      <c r="Q12" s="620"/>
      <c r="R12" s="464" t="s">
        <v>127</v>
      </c>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141"/>
      <c r="BE12" s="141"/>
    </row>
    <row r="13" spans="1:57" s="50" customFormat="1" ht="34.5" customHeight="1" x14ac:dyDescent="0.2">
      <c r="B13" s="142"/>
      <c r="C13" s="142"/>
      <c r="D13" s="138"/>
      <c r="E13" s="138"/>
      <c r="F13" s="138"/>
      <c r="G13" s="138"/>
      <c r="H13" s="138"/>
      <c r="I13" s="138"/>
      <c r="J13" s="138"/>
      <c r="K13" s="141"/>
      <c r="L13" s="145"/>
      <c r="M13" s="145"/>
      <c r="N13" s="145"/>
      <c r="O13" s="145"/>
      <c r="P13" s="145"/>
      <c r="Q13" s="145"/>
      <c r="R13" s="465" t="s">
        <v>128</v>
      </c>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610"/>
      <c r="BE13" s="610"/>
    </row>
    <row r="14" spans="1:57" s="50" customFormat="1" ht="34.5" customHeight="1" x14ac:dyDescent="0.2">
      <c r="B14" s="142"/>
      <c r="C14" s="142"/>
      <c r="D14" s="138"/>
      <c r="E14" s="138"/>
      <c r="F14" s="138"/>
      <c r="G14" s="138"/>
      <c r="H14" s="138"/>
      <c r="I14" s="138"/>
      <c r="J14" s="138"/>
      <c r="K14" s="141"/>
      <c r="L14" s="145"/>
      <c r="M14" s="145"/>
      <c r="N14" s="145"/>
      <c r="O14" s="145"/>
      <c r="P14" s="145"/>
      <c r="Q14" s="145"/>
      <c r="R14" s="145"/>
      <c r="S14" s="145"/>
      <c r="T14" s="145"/>
      <c r="U14" s="145"/>
      <c r="V14" s="145"/>
      <c r="W14" s="145"/>
      <c r="X14" s="145"/>
      <c r="Y14" s="145"/>
      <c r="Z14" s="145"/>
      <c r="AA14" s="145"/>
      <c r="AB14" s="145"/>
      <c r="AC14" s="145"/>
      <c r="AD14" s="145"/>
      <c r="AE14" s="145"/>
      <c r="AF14" s="145"/>
      <c r="AG14" s="141"/>
      <c r="AH14" s="141"/>
      <c r="AI14" s="147"/>
      <c r="AJ14" s="148"/>
      <c r="AK14" s="148"/>
      <c r="AL14" s="149"/>
      <c r="AM14" s="149"/>
      <c r="AN14" s="149"/>
      <c r="AO14" s="149"/>
      <c r="AP14" s="149"/>
      <c r="AQ14" s="148"/>
      <c r="AR14" s="146"/>
      <c r="AS14" s="144"/>
      <c r="AT14" s="146"/>
      <c r="AU14" s="146"/>
      <c r="AV14" s="144"/>
      <c r="AW14" s="141"/>
      <c r="AX14" s="141"/>
      <c r="AY14" s="141"/>
      <c r="AZ14" s="141"/>
      <c r="BA14" s="146"/>
      <c r="BD14" s="150"/>
      <c r="BE14" s="150"/>
    </row>
    <row r="15" spans="1:57" s="50" customFormat="1" ht="34.5" customHeight="1" x14ac:dyDescent="0.2">
      <c r="B15" s="137"/>
      <c r="C15" s="137"/>
      <c r="D15" s="138"/>
      <c r="E15" s="138"/>
      <c r="F15" s="138"/>
      <c r="G15" s="138"/>
      <c r="H15" s="138"/>
      <c r="I15" s="138"/>
      <c r="J15" s="138"/>
      <c r="K15" s="141"/>
      <c r="L15" s="146"/>
      <c r="M15" s="141"/>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1"/>
      <c r="BB15" s="141"/>
      <c r="BC15" s="141"/>
      <c r="BD15" s="141"/>
    </row>
    <row r="16" spans="1:57" s="153" customFormat="1" ht="34.5" customHeight="1" x14ac:dyDescent="0.2">
      <c r="B16" s="136" t="s">
        <v>87</v>
      </c>
      <c r="C16" s="139"/>
      <c r="D16" s="139"/>
      <c r="E16" s="139"/>
      <c r="F16" s="139"/>
      <c r="G16" s="139"/>
      <c r="H16" s="139"/>
      <c r="I16" s="139"/>
      <c r="J16" s="139"/>
      <c r="L16" s="194"/>
      <c r="M16" s="154"/>
      <c r="N16" s="154"/>
      <c r="O16" s="194"/>
      <c r="P16" s="194"/>
      <c r="Q16" s="194"/>
      <c r="R16" s="194"/>
      <c r="S16" s="194"/>
      <c r="T16" s="194"/>
      <c r="U16" s="194"/>
      <c r="V16" s="194"/>
      <c r="W16" s="194"/>
      <c r="X16" s="194"/>
      <c r="Y16" s="194"/>
      <c r="Z16" s="194"/>
      <c r="AA16" s="194"/>
      <c r="AB16" s="194"/>
      <c r="AC16" s="194"/>
      <c r="AD16" s="194"/>
      <c r="AE16" s="194"/>
      <c r="AF16" s="194"/>
      <c r="AG16" s="152"/>
      <c r="AH16" s="152"/>
      <c r="AI16" s="194"/>
      <c r="AJ16" s="152"/>
      <c r="AK16" s="152"/>
      <c r="AL16" s="152"/>
      <c r="AM16" s="152"/>
      <c r="AN16" s="152"/>
      <c r="AO16" s="152"/>
      <c r="AP16" s="152"/>
      <c r="AQ16" s="152"/>
      <c r="AR16" s="152"/>
      <c r="AS16" s="152"/>
      <c r="AT16" s="152"/>
      <c r="AU16" s="152"/>
      <c r="AV16" s="152"/>
      <c r="AW16" s="152"/>
      <c r="AX16" s="152"/>
      <c r="AY16" s="152"/>
      <c r="AZ16" s="152"/>
      <c r="BA16" s="152"/>
      <c r="BB16" s="152"/>
      <c r="BC16" s="152"/>
      <c r="BD16" s="194"/>
    </row>
    <row r="17" spans="1:57" s="153" customFormat="1" ht="34.5" customHeight="1" x14ac:dyDescent="0.2">
      <c r="B17" s="137"/>
      <c r="C17" s="139"/>
      <c r="D17" s="139"/>
      <c r="E17" s="139"/>
      <c r="F17" s="139"/>
      <c r="G17" s="139"/>
      <c r="H17" s="139"/>
      <c r="I17" s="139"/>
      <c r="J17" s="139"/>
      <c r="L17" s="632" t="s">
        <v>96</v>
      </c>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4"/>
      <c r="AV17" s="629" t="s">
        <v>7</v>
      </c>
      <c r="AW17" s="630"/>
      <c r="AX17" s="630"/>
      <c r="AY17" s="631"/>
      <c r="AZ17" s="152"/>
      <c r="BA17" s="152"/>
      <c r="BB17" s="152"/>
      <c r="BC17" s="152"/>
      <c r="BD17" s="194"/>
    </row>
    <row r="18" spans="1:57" s="153" customFormat="1" ht="34.5" customHeight="1" x14ac:dyDescent="0.2">
      <c r="B18" s="137"/>
      <c r="C18" s="139"/>
      <c r="D18" s="139"/>
      <c r="E18" s="139"/>
      <c r="F18" s="139"/>
      <c r="G18" s="139"/>
      <c r="H18" s="139"/>
      <c r="I18" s="139"/>
      <c r="J18" s="139"/>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41"/>
    </row>
    <row r="19" spans="1:57" s="153" customFormat="1" ht="34.5" customHeight="1" thickBot="1" x14ac:dyDescent="0.25">
      <c r="B19" s="137"/>
      <c r="C19" s="139"/>
      <c r="D19" s="139"/>
      <c r="E19" s="139"/>
      <c r="F19" s="139"/>
      <c r="G19" s="139"/>
      <c r="H19" s="139"/>
      <c r="I19" s="139"/>
      <c r="J19" s="139"/>
      <c r="L19" s="141"/>
      <c r="M19" s="154"/>
      <c r="N19" s="154"/>
      <c r="O19" s="141"/>
      <c r="P19" s="141"/>
      <c r="Q19" s="141"/>
      <c r="R19" s="141"/>
      <c r="S19" s="141"/>
      <c r="T19" s="141"/>
      <c r="U19" s="141"/>
      <c r="V19" s="141"/>
      <c r="W19" s="141"/>
      <c r="X19" s="141"/>
      <c r="Y19" s="141"/>
      <c r="Z19" s="141"/>
      <c r="AA19" s="141"/>
      <c r="AB19" s="141"/>
      <c r="AC19" s="141"/>
      <c r="AD19" s="141"/>
      <c r="AE19" s="141"/>
      <c r="AF19" s="141"/>
      <c r="AG19" s="152"/>
      <c r="AH19" s="152"/>
      <c r="AI19" s="141"/>
      <c r="AJ19" s="152"/>
      <c r="AK19" s="152"/>
      <c r="AL19" s="152"/>
      <c r="AM19" s="152"/>
      <c r="AN19" s="152"/>
      <c r="AO19" s="152"/>
      <c r="AP19" s="152"/>
      <c r="AQ19" s="152"/>
      <c r="AR19" s="152"/>
      <c r="AS19" s="152"/>
      <c r="AT19" s="152"/>
      <c r="AU19" s="152"/>
      <c r="AV19" s="152"/>
      <c r="AW19" s="152"/>
      <c r="AX19" s="152"/>
      <c r="AY19" s="152"/>
      <c r="AZ19" s="152"/>
      <c r="BA19" s="152"/>
      <c r="BB19" s="152"/>
      <c r="BC19" s="152"/>
      <c r="BD19" s="141"/>
    </row>
    <row r="20" spans="1:57" s="153" customFormat="1" ht="34.5" customHeight="1" x14ac:dyDescent="0.2">
      <c r="A20" s="155"/>
      <c r="B20" s="156"/>
      <c r="C20" s="157"/>
      <c r="D20" s="157"/>
      <c r="E20" s="157"/>
      <c r="F20" s="157"/>
      <c r="G20" s="157"/>
      <c r="H20" s="157"/>
      <c r="I20" s="157"/>
      <c r="J20" s="157"/>
      <c r="K20" s="155"/>
      <c r="L20" s="158"/>
      <c r="M20" s="159"/>
      <c r="N20" s="159"/>
      <c r="O20" s="158"/>
      <c r="P20" s="158"/>
      <c r="Q20" s="158"/>
      <c r="R20" s="158"/>
      <c r="S20" s="158"/>
      <c r="T20" s="158"/>
      <c r="U20" s="158"/>
      <c r="V20" s="158"/>
      <c r="W20" s="158"/>
      <c r="X20" s="158"/>
      <c r="Y20" s="158"/>
      <c r="Z20" s="158"/>
      <c r="AA20" s="158"/>
      <c r="AB20" s="158"/>
      <c r="AC20" s="158"/>
      <c r="AD20" s="158"/>
      <c r="AE20" s="158"/>
      <c r="AF20" s="158"/>
      <c r="AG20" s="160"/>
      <c r="AH20" s="160"/>
      <c r="AI20" s="158"/>
      <c r="AJ20" s="160"/>
      <c r="AK20" s="160"/>
      <c r="AL20" s="160"/>
      <c r="AM20" s="160"/>
      <c r="AN20" s="160"/>
      <c r="AO20" s="160"/>
      <c r="AP20" s="160"/>
      <c r="AQ20" s="160"/>
      <c r="AR20" s="160"/>
      <c r="AS20" s="160"/>
      <c r="AT20" s="160"/>
      <c r="AU20" s="160"/>
      <c r="AV20" s="160"/>
      <c r="AW20" s="160"/>
      <c r="AX20" s="160"/>
      <c r="AY20" s="160"/>
      <c r="AZ20" s="160"/>
      <c r="BA20" s="160"/>
      <c r="BB20" s="160"/>
      <c r="BC20" s="160"/>
      <c r="BD20" s="141"/>
    </row>
    <row r="21" spans="1:57" s="153" customFormat="1" ht="34.5" customHeight="1" x14ac:dyDescent="0.2">
      <c r="B21" s="137"/>
      <c r="C21" s="139"/>
      <c r="D21" s="139"/>
      <c r="E21" s="139"/>
      <c r="F21" s="139"/>
      <c r="G21" s="139"/>
      <c r="H21" s="139"/>
      <c r="I21" s="139"/>
      <c r="J21" s="139"/>
      <c r="L21" s="141"/>
      <c r="M21" s="154"/>
      <c r="N21" s="154"/>
      <c r="O21" s="141"/>
      <c r="P21" s="141"/>
      <c r="Q21" s="141"/>
      <c r="R21" s="141"/>
      <c r="S21" s="141"/>
      <c r="T21" s="141"/>
      <c r="U21" s="141"/>
      <c r="V21" s="141"/>
      <c r="W21" s="141"/>
      <c r="X21" s="141"/>
      <c r="Y21" s="141"/>
      <c r="Z21" s="141"/>
      <c r="AA21" s="141"/>
      <c r="AB21" s="141"/>
      <c r="AC21" s="141"/>
      <c r="AD21" s="141"/>
      <c r="AE21" s="141"/>
      <c r="AF21" s="141"/>
      <c r="AG21" s="152"/>
      <c r="AH21" s="152"/>
      <c r="AI21" s="141"/>
      <c r="AJ21" s="152"/>
      <c r="AK21" s="152"/>
      <c r="AL21" s="152"/>
      <c r="AM21" s="152"/>
      <c r="AN21" s="152"/>
      <c r="AO21" s="152"/>
      <c r="AP21" s="152"/>
      <c r="AQ21" s="152"/>
      <c r="AR21" s="152"/>
      <c r="AS21" s="152"/>
      <c r="AT21" s="152"/>
      <c r="AU21" s="152"/>
      <c r="AV21" s="152"/>
      <c r="AW21" s="152"/>
      <c r="AX21" s="152"/>
      <c r="AY21" s="152"/>
      <c r="AZ21" s="152"/>
      <c r="BA21" s="152"/>
      <c r="BB21" s="152"/>
      <c r="BC21" s="152"/>
      <c r="BD21" s="141"/>
    </row>
    <row r="22" spans="1:57" ht="21" x14ac:dyDescent="0.2">
      <c r="B22" s="136" t="s">
        <v>195</v>
      </c>
      <c r="C22" s="136"/>
      <c r="D22" s="161"/>
      <c r="E22" s="161"/>
      <c r="F22" s="161"/>
      <c r="G22" s="161"/>
      <c r="H22" s="161"/>
      <c r="I22" s="161"/>
      <c r="J22" s="161"/>
      <c r="K22" s="3"/>
      <c r="L22" s="3"/>
      <c r="M22" s="3"/>
      <c r="N22" s="3"/>
      <c r="O22" s="3"/>
      <c r="P22" s="3"/>
      <c r="Q22" s="3"/>
      <c r="R22" s="3"/>
      <c r="S22" s="3"/>
      <c r="T22" s="3"/>
      <c r="U22" s="3"/>
      <c r="V22" s="3"/>
      <c r="W22" s="3"/>
      <c r="X22" s="3"/>
      <c r="Y22" s="3"/>
      <c r="Z22" s="3"/>
      <c r="AA22" s="3"/>
      <c r="AB22" s="3"/>
      <c r="AC22" s="3"/>
      <c r="AD22" s="3"/>
      <c r="AE22" s="3"/>
      <c r="AF22" s="3"/>
      <c r="AG22" s="3"/>
      <c r="AH22" s="3"/>
      <c r="AI22" s="3"/>
      <c r="AJ22" s="6"/>
      <c r="AK22" s="6"/>
      <c r="AL22" s="6"/>
      <c r="AM22" s="162"/>
      <c r="AN22" s="162"/>
      <c r="AO22" s="162"/>
      <c r="AP22" s="162"/>
      <c r="AQ22" s="162"/>
      <c r="AR22" s="162"/>
      <c r="AS22" s="162"/>
      <c r="AT22" s="162"/>
      <c r="AU22" s="7"/>
      <c r="AV22" s="7"/>
      <c r="AW22" s="3"/>
      <c r="AX22" s="3"/>
      <c r="AY22" s="163"/>
      <c r="AZ22" s="163"/>
      <c r="BA22" s="163"/>
      <c r="BB22" s="163"/>
      <c r="BC22" s="163"/>
    </row>
    <row r="23" spans="1:57" ht="18" customHeight="1" x14ac:dyDescent="0.2">
      <c r="B23" s="49"/>
      <c r="C23" s="49" t="s">
        <v>53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152"/>
      <c r="AK23" s="152"/>
      <c r="AL23" s="152"/>
      <c r="AM23" s="152"/>
      <c r="AN23" s="152"/>
      <c r="AO23" s="152"/>
      <c r="AP23" s="152"/>
      <c r="AQ23" s="152"/>
      <c r="AR23" s="152"/>
      <c r="AS23" s="152"/>
      <c r="AT23" s="152"/>
      <c r="AU23" s="152"/>
      <c r="AV23" s="152"/>
      <c r="AW23" s="152"/>
      <c r="AX23" s="152"/>
      <c r="AY23" s="152"/>
      <c r="AZ23" s="152"/>
      <c r="BA23" s="152"/>
      <c r="BB23" s="152"/>
      <c r="BE23" s="4"/>
    </row>
    <row r="24" spans="1:57" ht="18" customHeight="1" x14ac:dyDescent="0.2">
      <c r="B24" s="164"/>
      <c r="C24" s="164"/>
      <c r="D24" s="3"/>
      <c r="E24" s="3"/>
      <c r="F24" s="3"/>
      <c r="G24" s="3"/>
      <c r="H24" s="3"/>
      <c r="I24" s="3"/>
      <c r="J24" s="3"/>
      <c r="K24" s="3"/>
      <c r="L24" s="3"/>
      <c r="M24" s="3"/>
      <c r="N24" s="3"/>
      <c r="O24" s="3"/>
      <c r="P24" s="3"/>
      <c r="Q24" s="3"/>
      <c r="R24" s="3"/>
      <c r="S24" s="3"/>
      <c r="T24" s="3"/>
      <c r="U24" s="162"/>
      <c r="V24" s="162"/>
      <c r="W24" s="162"/>
      <c r="X24" s="162"/>
      <c r="Y24" s="162"/>
      <c r="Z24" s="162"/>
      <c r="AA24" s="162"/>
      <c r="AB24" s="162"/>
      <c r="AC24" s="162"/>
      <c r="AD24" s="162"/>
      <c r="AE24" s="162"/>
      <c r="AF24" s="162"/>
      <c r="AG24" s="162"/>
      <c r="AH24" s="162"/>
      <c r="AI24" s="162"/>
      <c r="AJ24" s="162"/>
      <c r="AK24" s="162"/>
      <c r="AL24" s="2"/>
      <c r="AM24" s="2"/>
      <c r="AN24" s="2"/>
      <c r="AO24" s="162"/>
      <c r="AP24" s="162"/>
      <c r="AQ24" s="162"/>
      <c r="AR24" s="162"/>
      <c r="AS24" s="162"/>
      <c r="AT24" s="162"/>
      <c r="AU24" s="7"/>
      <c r="AV24" s="7"/>
      <c r="AW24" s="3"/>
      <c r="AX24" s="3"/>
      <c r="AY24" s="163"/>
      <c r="AZ24" s="163"/>
      <c r="BA24" s="163"/>
      <c r="BB24" s="163"/>
      <c r="BE24" s="4"/>
    </row>
    <row r="25" spans="1:57" s="25" customFormat="1" ht="22.5" customHeight="1" thickBot="1" x14ac:dyDescent="0.25">
      <c r="B25" s="165"/>
      <c r="C25" s="165"/>
      <c r="D25" s="165"/>
      <c r="E25" s="165"/>
      <c r="F25" s="165"/>
      <c r="G25" s="165"/>
      <c r="H25" s="165"/>
      <c r="I25" s="165"/>
      <c r="J25" s="165"/>
      <c r="K25" s="165"/>
      <c r="L25" s="165"/>
      <c r="M25" s="165"/>
      <c r="N25" s="165"/>
      <c r="O25" s="165"/>
      <c r="P25" s="165"/>
      <c r="Q25" s="165"/>
      <c r="R25" s="165"/>
      <c r="S25" s="166"/>
      <c r="T25" s="165"/>
      <c r="U25" s="166" t="s">
        <v>90</v>
      </c>
      <c r="V25" s="165"/>
      <c r="W25" s="165"/>
      <c r="X25" s="165"/>
      <c r="Y25" s="165"/>
      <c r="Z25" s="165"/>
      <c r="AA25" s="165"/>
      <c r="AB25" s="165"/>
      <c r="AC25" s="165"/>
      <c r="AD25" s="165"/>
      <c r="AE25" s="165"/>
      <c r="AF25" s="165"/>
      <c r="AG25" s="165"/>
      <c r="AH25" s="165"/>
      <c r="AI25" s="165"/>
      <c r="AJ25" s="167"/>
      <c r="AK25" s="167"/>
      <c r="AL25" s="166"/>
      <c r="AM25" s="168"/>
      <c r="AN25" s="168"/>
      <c r="AO25" s="168"/>
      <c r="AP25" s="168"/>
      <c r="AQ25" s="168"/>
      <c r="AR25" s="168"/>
      <c r="AS25" s="168"/>
      <c r="AT25" s="168"/>
      <c r="AU25" s="169"/>
      <c r="AV25" s="169"/>
      <c r="AW25" s="170"/>
      <c r="AX25" s="170"/>
      <c r="AY25" s="170"/>
      <c r="AZ25" s="170"/>
      <c r="BA25" s="170"/>
      <c r="BB25" s="170"/>
      <c r="BC25" s="170"/>
    </row>
    <row r="26" spans="1:57" s="25" customFormat="1" ht="65.25" customHeight="1" thickBot="1" x14ac:dyDescent="0.25">
      <c r="B26" s="621" t="s">
        <v>131</v>
      </c>
      <c r="C26" s="622"/>
      <c r="D26" s="622"/>
      <c r="E26" s="622"/>
      <c r="F26" s="622"/>
      <c r="G26" s="622"/>
      <c r="H26" s="622"/>
      <c r="I26" s="622"/>
      <c r="J26" s="622"/>
      <c r="K26" s="622"/>
      <c r="L26" s="622"/>
      <c r="M26" s="622"/>
      <c r="N26" s="622"/>
      <c r="O26" s="622"/>
      <c r="P26" s="622"/>
      <c r="Q26" s="622"/>
      <c r="R26" s="622"/>
      <c r="S26" s="622"/>
      <c r="T26" s="623"/>
      <c r="U26" s="624" t="str">
        <f>IF(SUM(串刺用【先頭】:串刺用【末尾】!A150) &gt; 0, SUM(串刺用【先頭】:串刺用【末尾】!A150), "")</f>
        <v/>
      </c>
      <c r="V26" s="624"/>
      <c r="W26" s="624"/>
      <c r="X26" s="624"/>
      <c r="Y26" s="624"/>
      <c r="Z26" s="624"/>
      <c r="AA26" s="624"/>
      <c r="AB26" s="624"/>
      <c r="AC26" s="624"/>
      <c r="AD26" s="624"/>
      <c r="AE26" s="624"/>
      <c r="AF26" s="624"/>
      <c r="AG26" s="624"/>
      <c r="AH26" s="624"/>
      <c r="AI26" s="624"/>
      <c r="AJ26" s="625" t="s">
        <v>52</v>
      </c>
      <c r="AK26" s="626"/>
      <c r="AL26" s="171"/>
      <c r="AM26" s="172"/>
      <c r="AN26" s="172"/>
      <c r="AO26" s="172"/>
      <c r="AP26" s="172"/>
      <c r="AQ26" s="172"/>
      <c r="AR26" s="172"/>
      <c r="AS26" s="172"/>
      <c r="AT26" s="172"/>
      <c r="AU26" s="628"/>
      <c r="AV26" s="628"/>
      <c r="AW26" s="173"/>
      <c r="AX26" s="173"/>
      <c r="AY26" s="173"/>
      <c r="AZ26" s="173"/>
      <c r="BA26" s="173"/>
      <c r="BB26" s="173"/>
      <c r="BC26" s="173"/>
    </row>
    <row r="27" spans="1:57" ht="22.5" customHeight="1" thickBot="1" x14ac:dyDescent="0.25">
      <c r="B27" s="234"/>
      <c r="C27" s="234"/>
      <c r="D27" s="234"/>
      <c r="E27" s="234"/>
      <c r="F27" s="234"/>
      <c r="G27" s="235"/>
      <c r="H27" s="236"/>
      <c r="I27" s="235"/>
      <c r="J27" s="235"/>
      <c r="K27" s="235"/>
      <c r="L27" s="235"/>
      <c r="M27" s="235"/>
      <c r="N27" s="235"/>
      <c r="O27" s="235"/>
      <c r="P27" s="235"/>
      <c r="Q27" s="235"/>
      <c r="R27" s="235"/>
      <c r="S27" s="235"/>
      <c r="T27" s="235"/>
      <c r="U27" s="235"/>
      <c r="V27" s="235"/>
      <c r="W27" s="234"/>
      <c r="X27" s="234"/>
      <c r="Y27" s="234"/>
      <c r="Z27" s="234"/>
      <c r="AA27" s="234"/>
      <c r="AB27" s="234"/>
      <c r="AC27" s="234"/>
      <c r="AD27" s="234"/>
      <c r="AE27" s="234"/>
      <c r="AF27" s="234"/>
      <c r="AG27" s="234"/>
      <c r="AH27" s="234"/>
      <c r="AI27" s="234"/>
      <c r="AJ27" s="234"/>
      <c r="AK27" s="234"/>
      <c r="AL27" s="237"/>
      <c r="AM27" s="237"/>
      <c r="AN27" s="238"/>
      <c r="AO27" s="238"/>
      <c r="AP27" s="238"/>
      <c r="AQ27" s="238"/>
      <c r="AR27" s="238"/>
      <c r="AS27" s="238"/>
      <c r="AT27" s="238"/>
      <c r="AU27" s="238"/>
      <c r="AV27" s="238"/>
      <c r="AW27" s="238"/>
      <c r="AX27" s="238"/>
      <c r="AY27" s="237"/>
      <c r="AZ27" s="237"/>
      <c r="BA27" s="237"/>
      <c r="BB27" s="237"/>
      <c r="BC27" s="237"/>
    </row>
    <row r="28" spans="1:57" s="319" customFormat="1" ht="65.25" customHeight="1" thickBot="1" x14ac:dyDescent="0.25">
      <c r="B28" s="621" t="s">
        <v>196</v>
      </c>
      <c r="C28" s="622"/>
      <c r="D28" s="622"/>
      <c r="E28" s="622"/>
      <c r="F28" s="622"/>
      <c r="G28" s="622"/>
      <c r="H28" s="622"/>
      <c r="I28" s="622"/>
      <c r="J28" s="622"/>
      <c r="K28" s="622"/>
      <c r="L28" s="622"/>
      <c r="M28" s="622"/>
      <c r="N28" s="622"/>
      <c r="O28" s="622"/>
      <c r="P28" s="622"/>
      <c r="Q28" s="622"/>
      <c r="R28" s="622"/>
      <c r="S28" s="622"/>
      <c r="T28" s="623"/>
      <c r="U28" s="624" t="str">
        <f>IF(U26="","",ROUNDDOWN(U26,-3))</f>
        <v/>
      </c>
      <c r="V28" s="624"/>
      <c r="W28" s="624"/>
      <c r="X28" s="624"/>
      <c r="Y28" s="624"/>
      <c r="Z28" s="624"/>
      <c r="AA28" s="624"/>
      <c r="AB28" s="624"/>
      <c r="AC28" s="624"/>
      <c r="AD28" s="624"/>
      <c r="AE28" s="624"/>
      <c r="AF28" s="624"/>
      <c r="AG28" s="624"/>
      <c r="AH28" s="624"/>
      <c r="AI28" s="624"/>
      <c r="AJ28" s="625" t="s">
        <v>52</v>
      </c>
      <c r="AK28" s="626"/>
      <c r="AL28" s="362"/>
      <c r="AM28" s="362"/>
      <c r="AN28" s="360"/>
      <c r="AO28" s="360"/>
      <c r="AP28" s="360"/>
      <c r="AQ28" s="360"/>
      <c r="AR28" s="360"/>
      <c r="AS28" s="360"/>
      <c r="AT28" s="360"/>
      <c r="AU28" s="360"/>
      <c r="AV28" s="360"/>
      <c r="AW28" s="360"/>
      <c r="AX28" s="360"/>
      <c r="AY28" s="362"/>
      <c r="AZ28" s="362"/>
      <c r="BA28" s="362"/>
      <c r="BB28" s="362"/>
      <c r="BC28" s="362"/>
    </row>
    <row r="29" spans="1:57" s="319" customFormat="1" ht="22.5" customHeight="1" x14ac:dyDescent="0.2">
      <c r="B29" s="363"/>
      <c r="C29" s="363"/>
      <c r="D29" s="363"/>
      <c r="E29" s="363"/>
      <c r="F29" s="363"/>
      <c r="G29" s="364"/>
      <c r="H29" s="361"/>
      <c r="I29" s="364"/>
      <c r="J29" s="364"/>
      <c r="K29" s="364"/>
      <c r="L29" s="364"/>
      <c r="M29" s="364"/>
      <c r="N29" s="364"/>
      <c r="O29" s="364"/>
      <c r="P29" s="364"/>
      <c r="Q29" s="364"/>
      <c r="R29" s="364"/>
      <c r="S29" s="364"/>
      <c r="T29" s="364"/>
      <c r="U29" s="364"/>
      <c r="V29" s="364"/>
      <c r="W29" s="363"/>
      <c r="X29" s="363"/>
      <c r="Y29" s="363"/>
      <c r="Z29" s="363"/>
      <c r="AA29" s="363"/>
      <c r="AB29" s="363"/>
      <c r="AC29" s="363"/>
      <c r="AD29" s="363"/>
      <c r="AE29" s="363"/>
      <c r="AF29" s="363"/>
      <c r="AG29" s="363"/>
      <c r="AH29" s="363"/>
      <c r="AI29" s="363"/>
      <c r="AJ29" s="363"/>
      <c r="AK29" s="363"/>
      <c r="AL29" s="362"/>
      <c r="AM29" s="362"/>
      <c r="AN29" s="360"/>
      <c r="AO29" s="360"/>
      <c r="AP29" s="360"/>
      <c r="AQ29" s="360"/>
      <c r="AR29" s="360"/>
      <c r="AS29" s="360"/>
      <c r="AT29" s="360"/>
      <c r="AU29" s="360"/>
      <c r="AV29" s="360"/>
      <c r="AW29" s="360"/>
      <c r="AX29" s="360"/>
      <c r="AY29" s="362"/>
      <c r="AZ29" s="362"/>
      <c r="BA29" s="362"/>
      <c r="BB29" s="362"/>
      <c r="BC29" s="362"/>
    </row>
    <row r="30" spans="1:57" s="319" customFormat="1" ht="22.5" customHeight="1" thickBot="1" x14ac:dyDescent="0.25">
      <c r="B30" s="363"/>
      <c r="C30" s="363"/>
      <c r="D30" s="363"/>
      <c r="E30" s="363"/>
      <c r="F30" s="363"/>
      <c r="G30" s="364"/>
      <c r="H30" s="361"/>
      <c r="I30" s="364"/>
      <c r="J30" s="364"/>
      <c r="K30" s="364"/>
      <c r="L30" s="364"/>
      <c r="M30" s="364"/>
      <c r="N30" s="364"/>
      <c r="O30" s="364"/>
      <c r="P30" s="364"/>
      <c r="Q30" s="364"/>
      <c r="R30" s="364"/>
      <c r="S30" s="364"/>
      <c r="T30" s="364"/>
      <c r="U30" s="364"/>
      <c r="V30" s="364"/>
      <c r="W30" s="363"/>
      <c r="X30" s="363"/>
      <c r="Y30" s="363"/>
      <c r="Z30" s="363"/>
      <c r="AA30" s="363"/>
      <c r="AB30" s="363"/>
      <c r="AC30" s="363"/>
      <c r="AD30" s="363"/>
      <c r="AE30" s="363"/>
      <c r="AF30" s="363"/>
      <c r="AG30" s="363"/>
      <c r="AH30" s="363"/>
      <c r="AI30" s="363"/>
      <c r="AJ30" s="363"/>
      <c r="AK30" s="363"/>
      <c r="AL30" s="362"/>
      <c r="AM30" s="362"/>
      <c r="AN30" s="360"/>
      <c r="AO30" s="360"/>
      <c r="AP30" s="360"/>
      <c r="AQ30" s="360"/>
      <c r="AR30" s="360"/>
      <c r="AS30" s="360"/>
      <c r="AT30" s="360"/>
      <c r="AU30" s="360"/>
      <c r="AV30" s="360"/>
      <c r="AW30" s="360"/>
      <c r="AX30" s="360"/>
      <c r="AY30" s="362"/>
      <c r="AZ30" s="362"/>
      <c r="BA30" s="362"/>
      <c r="BB30" s="362"/>
      <c r="BC30" s="362"/>
    </row>
    <row r="31" spans="1:57" s="319" customFormat="1" ht="65.25" customHeight="1" thickBot="1" x14ac:dyDescent="0.25">
      <c r="B31" s="635" t="s">
        <v>132</v>
      </c>
      <c r="C31" s="636"/>
      <c r="D31" s="636"/>
      <c r="E31" s="636"/>
      <c r="F31" s="636"/>
      <c r="G31" s="636"/>
      <c r="H31" s="636"/>
      <c r="I31" s="636"/>
      <c r="J31" s="636"/>
      <c r="K31" s="636"/>
      <c r="L31" s="636"/>
      <c r="M31" s="636"/>
      <c r="N31" s="636"/>
      <c r="O31" s="636"/>
      <c r="P31" s="636"/>
      <c r="Q31" s="636"/>
      <c r="R31" s="636"/>
      <c r="S31" s="636"/>
      <c r="T31" s="637"/>
      <c r="U31" s="638"/>
      <c r="V31" s="638"/>
      <c r="W31" s="638"/>
      <c r="X31" s="638"/>
      <c r="Y31" s="638"/>
      <c r="Z31" s="638"/>
      <c r="AA31" s="638"/>
      <c r="AB31" s="638"/>
      <c r="AC31" s="638"/>
      <c r="AD31" s="638"/>
      <c r="AE31" s="638"/>
      <c r="AF31" s="638"/>
      <c r="AG31" s="638"/>
      <c r="AH31" s="638"/>
      <c r="AI31" s="638"/>
      <c r="AJ31" s="625" t="s">
        <v>52</v>
      </c>
      <c r="AK31" s="626"/>
      <c r="AL31" s="362"/>
      <c r="AM31" s="362"/>
      <c r="AN31" s="360"/>
      <c r="AO31" s="360"/>
      <c r="AP31" s="360"/>
      <c r="AQ31" s="360"/>
      <c r="AR31" s="360"/>
      <c r="AS31" s="360"/>
      <c r="AT31" s="360"/>
      <c r="AU31" s="360"/>
      <c r="AV31" s="360"/>
      <c r="AW31" s="360"/>
      <c r="AX31" s="360"/>
      <c r="AY31" s="362"/>
      <c r="AZ31" s="362"/>
      <c r="BA31" s="362"/>
      <c r="BB31" s="362"/>
      <c r="BC31" s="362"/>
    </row>
    <row r="32" spans="1:57" s="319" customFormat="1" ht="22.5" customHeight="1" x14ac:dyDescent="0.2">
      <c r="B32" s="363"/>
      <c r="C32" s="363"/>
      <c r="D32" s="363"/>
      <c r="E32" s="363"/>
      <c r="F32" s="363"/>
      <c r="G32" s="364"/>
      <c r="H32" s="361"/>
      <c r="I32" s="364"/>
      <c r="J32" s="364"/>
      <c r="K32" s="364"/>
      <c r="L32" s="364"/>
      <c r="M32" s="364"/>
      <c r="N32" s="364"/>
      <c r="O32" s="364"/>
      <c r="P32" s="364"/>
      <c r="Q32" s="364"/>
      <c r="R32" s="364"/>
      <c r="S32" s="364"/>
      <c r="T32" s="364"/>
      <c r="U32" s="364"/>
      <c r="V32" s="364"/>
      <c r="W32" s="363"/>
      <c r="X32" s="363"/>
      <c r="Y32" s="363"/>
      <c r="Z32" s="363"/>
      <c r="AA32" s="363"/>
      <c r="AB32" s="363"/>
      <c r="AC32" s="363"/>
      <c r="AD32" s="363"/>
      <c r="AE32" s="363"/>
      <c r="AF32" s="363"/>
      <c r="AG32" s="363"/>
      <c r="AH32" s="363"/>
      <c r="AI32" s="363"/>
      <c r="AJ32" s="363"/>
      <c r="AK32" s="363"/>
      <c r="AL32" s="362"/>
      <c r="AM32" s="362"/>
      <c r="AN32" s="360"/>
      <c r="AO32" s="360"/>
      <c r="AP32" s="360"/>
      <c r="AQ32" s="360"/>
      <c r="AR32" s="360"/>
      <c r="AS32" s="360"/>
      <c r="AT32" s="360"/>
      <c r="AU32" s="360"/>
      <c r="AV32" s="360"/>
      <c r="AW32" s="360"/>
      <c r="AX32" s="360"/>
      <c r="AY32" s="362"/>
      <c r="AZ32" s="362"/>
      <c r="BA32" s="362"/>
      <c r="BB32" s="362"/>
      <c r="BC32" s="362"/>
    </row>
    <row r="33" spans="2:55" s="25" customFormat="1" ht="22.5" customHeight="1" x14ac:dyDescent="0.2">
      <c r="B33" s="174"/>
      <c r="C33" s="174"/>
      <c r="D33" s="174"/>
      <c r="E33" s="174"/>
      <c r="F33" s="174"/>
      <c r="G33" s="174"/>
      <c r="H33" s="174"/>
      <c r="I33" s="174"/>
      <c r="J33" s="174"/>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6"/>
      <c r="AN33" s="177"/>
      <c r="AO33" s="178"/>
      <c r="AP33" s="178"/>
    </row>
    <row r="34" spans="2:55" s="25" customFormat="1" ht="22.5" customHeight="1" thickBot="1" x14ac:dyDescent="0.25">
      <c r="B34" s="165"/>
      <c r="C34" s="165"/>
      <c r="D34" s="165"/>
      <c r="E34" s="165"/>
      <c r="F34" s="165"/>
      <c r="G34" s="165"/>
      <c r="H34" s="165"/>
      <c r="I34" s="165"/>
      <c r="J34" s="165"/>
      <c r="K34" s="165"/>
      <c r="L34" s="165"/>
      <c r="M34" s="165"/>
      <c r="N34" s="165"/>
      <c r="O34" s="165"/>
      <c r="P34" s="165"/>
      <c r="Q34" s="165"/>
      <c r="R34" s="165"/>
      <c r="S34" s="166"/>
      <c r="T34" s="165"/>
      <c r="U34" s="166" t="s">
        <v>134</v>
      </c>
      <c r="V34" s="165"/>
      <c r="W34" s="165"/>
      <c r="X34" s="165"/>
      <c r="Y34" s="165"/>
      <c r="Z34" s="165"/>
      <c r="AA34" s="165"/>
      <c r="AB34" s="165"/>
      <c r="AC34" s="165"/>
      <c r="AD34" s="165"/>
      <c r="AE34" s="165"/>
      <c r="AF34" s="165"/>
      <c r="AG34" s="165"/>
      <c r="AH34" s="165"/>
      <c r="AI34" s="165"/>
      <c r="AJ34" s="167"/>
      <c r="AK34" s="167"/>
      <c r="AL34" s="166"/>
      <c r="AM34" s="168"/>
      <c r="AN34" s="168"/>
      <c r="AO34" s="168"/>
      <c r="AP34" s="168"/>
      <c r="AQ34" s="168"/>
      <c r="AR34" s="168"/>
      <c r="AS34" s="168"/>
      <c r="AT34" s="168"/>
      <c r="AU34" s="185"/>
      <c r="AV34" s="185"/>
      <c r="AW34" s="170"/>
      <c r="AX34" s="170"/>
      <c r="AY34" s="170"/>
      <c r="AZ34" s="170"/>
      <c r="BA34" s="170"/>
      <c r="BB34" s="170"/>
      <c r="BC34" s="170"/>
    </row>
    <row r="35" spans="2:55" s="7" customFormat="1" ht="66" customHeight="1" thickBot="1" x14ac:dyDescent="0.25">
      <c r="B35" s="621" t="s">
        <v>133</v>
      </c>
      <c r="C35" s="622"/>
      <c r="D35" s="622"/>
      <c r="E35" s="622"/>
      <c r="F35" s="622"/>
      <c r="G35" s="622"/>
      <c r="H35" s="622"/>
      <c r="I35" s="622"/>
      <c r="J35" s="622"/>
      <c r="K35" s="622"/>
      <c r="L35" s="622"/>
      <c r="M35" s="622"/>
      <c r="N35" s="622"/>
      <c r="O35" s="622"/>
      <c r="P35" s="622"/>
      <c r="Q35" s="622"/>
      <c r="R35" s="622"/>
      <c r="S35" s="622"/>
      <c r="T35" s="623"/>
      <c r="U35" s="624" t="str">
        <f>IF(OR(U26="",U31=""),"",MIN(U28,U31))</f>
        <v/>
      </c>
      <c r="V35" s="624"/>
      <c r="W35" s="624"/>
      <c r="X35" s="624"/>
      <c r="Y35" s="624"/>
      <c r="Z35" s="624"/>
      <c r="AA35" s="624"/>
      <c r="AB35" s="624"/>
      <c r="AC35" s="624"/>
      <c r="AD35" s="624"/>
      <c r="AE35" s="624"/>
      <c r="AF35" s="624"/>
      <c r="AG35" s="624"/>
      <c r="AH35" s="624"/>
      <c r="AI35" s="624"/>
      <c r="AJ35" s="625" t="s">
        <v>52</v>
      </c>
      <c r="AK35" s="626"/>
      <c r="AL35" s="6"/>
      <c r="AM35" s="162"/>
      <c r="AN35" s="162"/>
      <c r="AO35" s="162"/>
      <c r="AP35" s="162"/>
      <c r="AQ35" s="162"/>
      <c r="AR35" s="162"/>
      <c r="AS35" s="162"/>
      <c r="AT35" s="162"/>
    </row>
    <row r="36" spans="2:55" s="3" customFormat="1" ht="18.75" customHeight="1" x14ac:dyDescent="0.2">
      <c r="B36" s="11"/>
      <c r="C36" s="11"/>
      <c r="D36" s="11"/>
      <c r="E36" s="11"/>
      <c r="F36" s="11"/>
      <c r="G36" s="11"/>
      <c r="AJ36" s="133"/>
      <c r="AK36" s="133"/>
      <c r="AL36" s="133"/>
      <c r="AM36" s="134"/>
      <c r="AN36" s="134"/>
      <c r="AO36" s="134"/>
      <c r="AP36" s="134"/>
      <c r="AQ36" s="134"/>
      <c r="AR36" s="134"/>
      <c r="AS36" s="134"/>
      <c r="AT36" s="134"/>
    </row>
    <row r="37" spans="2:55" s="3" customFormat="1" ht="18" customHeight="1" x14ac:dyDescent="0.2">
      <c r="B37" s="11"/>
      <c r="C37" s="11"/>
      <c r="D37" s="11"/>
      <c r="E37" s="11"/>
      <c r="F37" s="11"/>
      <c r="G37" s="11"/>
      <c r="AJ37" s="133"/>
      <c r="AK37" s="133"/>
      <c r="AL37" s="133"/>
      <c r="AM37" s="134"/>
      <c r="AN37" s="134"/>
      <c r="AO37" s="134"/>
      <c r="AP37" s="134"/>
      <c r="AQ37" s="134"/>
      <c r="AR37" s="134"/>
      <c r="AS37" s="134"/>
      <c r="AT37" s="134"/>
    </row>
    <row r="38" spans="2:55" s="3" customFormat="1" ht="18" customHeight="1" x14ac:dyDescent="0.2">
      <c r="B38" s="11"/>
      <c r="C38" s="11"/>
      <c r="D38" s="11"/>
      <c r="E38" s="11"/>
      <c r="F38" s="11"/>
      <c r="G38" s="11"/>
      <c r="AJ38" s="133"/>
      <c r="AK38" s="133"/>
      <c r="AL38" s="133"/>
      <c r="AM38" s="134"/>
      <c r="AN38" s="134"/>
      <c r="AO38" s="134"/>
      <c r="AP38" s="134"/>
      <c r="AQ38" s="134"/>
      <c r="AR38" s="134"/>
      <c r="AS38" s="134"/>
      <c r="AT38" s="134"/>
    </row>
    <row r="39" spans="2:55" s="3" customFormat="1" ht="18" customHeight="1" x14ac:dyDescent="0.2">
      <c r="B39" s="11"/>
      <c r="C39" s="11"/>
      <c r="D39" s="11"/>
      <c r="E39" s="11"/>
      <c r="F39" s="11"/>
      <c r="G39" s="11"/>
      <c r="AJ39" s="133"/>
      <c r="AK39" s="133"/>
      <c r="AL39" s="133"/>
      <c r="AM39" s="134"/>
      <c r="AN39" s="134"/>
      <c r="AO39" s="134"/>
      <c r="AP39" s="134"/>
      <c r="AQ39" s="134"/>
      <c r="AR39" s="134"/>
      <c r="AS39" s="134"/>
      <c r="AT39" s="134"/>
    </row>
    <row r="40" spans="2:55" s="3" customFormat="1" ht="18" customHeight="1" x14ac:dyDescent="0.2">
      <c r="B40" s="11"/>
      <c r="C40" s="11"/>
      <c r="D40" s="11"/>
      <c r="E40" s="11"/>
      <c r="F40" s="11"/>
      <c r="G40" s="11"/>
      <c r="AJ40" s="133"/>
      <c r="AK40" s="133"/>
      <c r="AL40" s="133"/>
      <c r="AM40" s="134"/>
      <c r="AN40" s="134"/>
      <c r="AO40" s="134"/>
      <c r="AP40" s="134"/>
      <c r="AQ40" s="134"/>
      <c r="AR40" s="134"/>
      <c r="AS40" s="134"/>
      <c r="AT40" s="134"/>
    </row>
  </sheetData>
  <sheetProtection algorithmName="SHA-512" hashValue="vROMp0MJVUtXIdb+etIiLvEyeLQARQoWtaCQxDB8G4w/NcFuGt/fZ4TpajldR0KO3rLBptvw3ntGbUUc8cOJRw==" saltValue="M9bS1wh5CgV7cpTHeEtOtQ==" spinCount="100000" sheet="1" objects="1" scenarios="1"/>
  <mergeCells count="33">
    <mergeCell ref="AP1:BB1"/>
    <mergeCell ref="AP2:BB2"/>
    <mergeCell ref="B28:T28"/>
    <mergeCell ref="U28:AI28"/>
    <mergeCell ref="AJ28:AK28"/>
    <mergeCell ref="B35:T35"/>
    <mergeCell ref="U35:AI35"/>
    <mergeCell ref="AJ35:AK35"/>
    <mergeCell ref="A3:BC3"/>
    <mergeCell ref="B26:T26"/>
    <mergeCell ref="U26:AI26"/>
    <mergeCell ref="AJ26:AK26"/>
    <mergeCell ref="AU26:AV26"/>
    <mergeCell ref="AV17:AY17"/>
    <mergeCell ref="L17:AU17"/>
    <mergeCell ref="B31:T31"/>
    <mergeCell ref="U31:AI31"/>
    <mergeCell ref="AJ31:AK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s>
  <phoneticPr fontId="3"/>
  <conditionalFormatting sqref="L6 L8">
    <cfRule type="expression" dxfId="63" priority="19" stopIfTrue="1">
      <formula>L6=""</formula>
    </cfRule>
  </conditionalFormatting>
  <conditionalFormatting sqref="AV17:AY17">
    <cfRule type="expression" dxfId="62" priority="8" stopIfTrue="1">
      <formula>$AV$17="□"</formula>
    </cfRule>
  </conditionalFormatting>
  <conditionalFormatting sqref="L10:O10">
    <cfRule type="expression" dxfId="61" priority="3">
      <formula>$L$10=""</formula>
    </cfRule>
  </conditionalFormatting>
  <conditionalFormatting sqref="L12:O12">
    <cfRule type="expression" dxfId="60" priority="2">
      <formula>$L$12=""</formula>
    </cfRule>
  </conditionalFormatting>
  <conditionalFormatting sqref="U31:AI31">
    <cfRule type="expression" dxfId="59" priority="1">
      <formula>$U$31=""</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6:AI26 U28:AI28 U31:AI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129</v>
      </c>
      <c r="C1" s="9"/>
      <c r="D1" s="9"/>
      <c r="E1" s="9"/>
      <c r="F1" s="9"/>
      <c r="G1" s="9"/>
      <c r="H1" s="9"/>
      <c r="I1" s="9"/>
      <c r="J1" s="9"/>
      <c r="K1" s="9"/>
      <c r="L1" s="9"/>
      <c r="M1" s="9"/>
      <c r="N1" s="9"/>
      <c r="O1" s="9"/>
      <c r="P1" s="9"/>
      <c r="Q1" s="9"/>
      <c r="R1" s="9"/>
      <c r="S1" s="9"/>
      <c r="T1" s="9"/>
      <c r="U1" s="9"/>
      <c r="V1" s="9"/>
      <c r="W1" s="9"/>
      <c r="X1" s="9"/>
      <c r="Y1" s="9"/>
      <c r="Z1" s="366" t="str">
        <f>'様式第8｜完了実績報告書'!$BK$2</f>
        <v>事業番号</v>
      </c>
      <c r="AA1" s="703" t="str">
        <f>'様式第8｜完了実績報告書'!$BL$2&amp;""</f>
        <v/>
      </c>
      <c r="AB1" s="703"/>
      <c r="AC1" s="703"/>
      <c r="AD1" s="703"/>
      <c r="AE1" s="703"/>
      <c r="AF1" s="703"/>
      <c r="AG1" s="135"/>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9"/>
      <c r="Y2" s="9"/>
      <c r="Z2" s="451" t="str">
        <f>'様式第8｜完了実績報告書'!$BK$3</f>
        <v>補助事業者名</v>
      </c>
      <c r="AA2" s="703" t="str">
        <f>'様式第8｜完了実績報告書'!$BD$15&amp;""</f>
        <v/>
      </c>
      <c r="AB2" s="703"/>
      <c r="AC2" s="703"/>
      <c r="AD2" s="703"/>
      <c r="AE2" s="703"/>
      <c r="AF2" s="703"/>
      <c r="AG2" s="289" t="str">
        <f>IF(OR('様式第8｜完了実績報告書'!BD15&lt;&gt;"",'様式第8｜完了実績報告書'!AJ55&lt;&gt;""),'様式第8｜完了実績報告書'!BD15&amp;RIGHT(TRIM('様式第8｜完了実績報告書'!N55&amp;'様式第8｜完了実績報告書'!Y55&amp;'様式第8｜完了実績報告書'!AJ55),4),"")</f>
        <v/>
      </c>
    </row>
    <row r="3" spans="2:33" s="10" customFormat="1" ht="20.25" customHeight="1" x14ac:dyDescent="0.2">
      <c r="B3" s="627" t="s">
        <v>38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row>
    <row r="4" spans="2:33" s="14" customFormat="1" ht="5.25" customHeight="1" collapsed="1" x14ac:dyDescent="0.25">
      <c r="B4" s="278"/>
      <c r="C4" s="280"/>
      <c r="D4" s="280"/>
      <c r="E4" s="280"/>
      <c r="F4" s="280"/>
      <c r="G4" s="280"/>
      <c r="H4" s="280"/>
      <c r="I4" s="280"/>
      <c r="J4" s="280"/>
      <c r="K4" s="282"/>
      <c r="L4" s="282"/>
      <c r="M4" s="282"/>
      <c r="N4" s="282"/>
      <c r="O4" s="282"/>
      <c r="P4" s="282"/>
      <c r="Q4" s="283"/>
      <c r="R4" s="283"/>
      <c r="S4" s="283"/>
      <c r="T4" s="283"/>
      <c r="U4" s="283"/>
      <c r="V4" s="283"/>
      <c r="W4" s="283"/>
      <c r="X4" s="283"/>
      <c r="Y4" s="283"/>
      <c r="Z4" s="283"/>
      <c r="AA4" s="283"/>
      <c r="AB4" s="283"/>
      <c r="AC4" s="283"/>
      <c r="AD4" s="283"/>
      <c r="AE4" s="284"/>
      <c r="AF4" s="285"/>
      <c r="AG4" s="282"/>
    </row>
    <row r="5" spans="2:33" s="21" customFormat="1" ht="19" collapsed="1" x14ac:dyDescent="0.25">
      <c r="B5" s="279" t="s">
        <v>92</v>
      </c>
      <c r="C5" s="280"/>
      <c r="D5" s="280"/>
      <c r="E5" s="280"/>
      <c r="F5" s="280"/>
      <c r="G5" s="280"/>
      <c r="H5" s="280"/>
      <c r="I5" s="280"/>
      <c r="J5" s="280"/>
      <c r="K5" s="300"/>
      <c r="L5" s="281" t="s">
        <v>88</v>
      </c>
      <c r="M5" s="282"/>
      <c r="N5" s="282"/>
      <c r="O5" s="299"/>
      <c r="P5" s="281" t="s">
        <v>188</v>
      </c>
      <c r="Q5" s="27"/>
      <c r="R5" s="27"/>
      <c r="S5" s="27"/>
      <c r="T5" s="27"/>
      <c r="U5" s="27"/>
      <c r="V5" s="27"/>
      <c r="W5" s="27"/>
      <c r="X5" s="27"/>
      <c r="Y5" s="27"/>
      <c r="Z5" s="27"/>
      <c r="AA5" s="27"/>
      <c r="AB5" s="27"/>
      <c r="AC5" s="27"/>
      <c r="AD5" s="27"/>
      <c r="AE5" s="28"/>
      <c r="AF5" s="42" t="s">
        <v>42</v>
      </c>
      <c r="AG5" s="22"/>
    </row>
    <row r="6" spans="2:33" s="14" customFormat="1" ht="5.25" customHeight="1" collapsed="1" x14ac:dyDescent="0.25">
      <c r="B6" s="278"/>
      <c r="C6" s="280"/>
      <c r="D6" s="280"/>
      <c r="E6" s="280"/>
      <c r="F6" s="280"/>
      <c r="G6" s="280"/>
      <c r="H6" s="280"/>
      <c r="I6" s="280"/>
      <c r="J6" s="280"/>
      <c r="K6" s="282"/>
      <c r="L6" s="282"/>
      <c r="M6" s="282"/>
      <c r="N6" s="282"/>
      <c r="O6" s="282"/>
      <c r="P6" s="282"/>
      <c r="Q6" s="283"/>
      <c r="R6" s="283"/>
      <c r="S6" s="283"/>
      <c r="T6" s="283"/>
      <c r="U6" s="283"/>
      <c r="V6" s="283"/>
      <c r="W6" s="283"/>
      <c r="X6" s="283"/>
      <c r="Y6" s="283"/>
      <c r="Z6" s="283"/>
      <c r="AA6" s="283"/>
      <c r="AB6" s="283"/>
      <c r="AC6" s="283"/>
      <c r="AD6" s="283"/>
      <c r="AE6" s="284"/>
      <c r="AF6" s="285"/>
      <c r="AG6" s="282"/>
    </row>
    <row r="7" spans="2:33" s="21" customFormat="1" ht="23.25" customHeight="1" x14ac:dyDescent="0.2">
      <c r="B7" s="643" t="s">
        <v>8</v>
      </c>
      <c r="C7" s="644"/>
      <c r="D7" s="644"/>
      <c r="E7" s="644"/>
      <c r="F7" s="644"/>
      <c r="G7" s="644"/>
      <c r="H7" s="644"/>
      <c r="I7" s="644"/>
      <c r="J7" s="644"/>
      <c r="K7" s="640"/>
      <c r="L7" s="640"/>
      <c r="M7" s="640"/>
      <c r="N7" s="640"/>
      <c r="O7" s="640"/>
      <c r="P7" s="640"/>
      <c r="Q7" s="640"/>
      <c r="R7" s="640"/>
      <c r="S7" s="640"/>
      <c r="T7" s="640"/>
      <c r="U7" s="640"/>
      <c r="V7" s="640"/>
      <c r="W7" s="640"/>
      <c r="X7" s="640"/>
      <c r="Y7" s="640"/>
      <c r="Z7" s="645"/>
      <c r="AA7" s="640"/>
      <c r="AB7" s="640"/>
      <c r="AC7" s="640"/>
      <c r="AD7" s="640"/>
      <c r="AE7" s="122"/>
      <c r="AF7" s="293" t="s">
        <v>37</v>
      </c>
      <c r="AG7" s="119" t="str">
        <f>IF(K7="","",COUNTA(K7:AD7))</f>
        <v/>
      </c>
    </row>
    <row r="8" spans="2:33" s="21" customFormat="1" ht="23.25" customHeight="1" thickBot="1" x14ac:dyDescent="0.25">
      <c r="B8" s="646" t="s">
        <v>30</v>
      </c>
      <c r="C8" s="647"/>
      <c r="D8" s="647"/>
      <c r="E8" s="647"/>
      <c r="F8" s="647"/>
      <c r="G8" s="647"/>
      <c r="H8" s="647"/>
      <c r="I8" s="647"/>
      <c r="J8" s="647"/>
      <c r="K8" s="641"/>
      <c r="L8" s="641"/>
      <c r="M8" s="641"/>
      <c r="N8" s="641"/>
      <c r="O8" s="641"/>
      <c r="P8" s="641"/>
      <c r="Q8" s="641"/>
      <c r="R8" s="641"/>
      <c r="S8" s="641"/>
      <c r="T8" s="641"/>
      <c r="U8" s="641"/>
      <c r="V8" s="641"/>
      <c r="W8" s="641"/>
      <c r="X8" s="641"/>
      <c r="Y8" s="641"/>
      <c r="Z8" s="642"/>
      <c r="AA8" s="641"/>
      <c r="AB8" s="641"/>
      <c r="AC8" s="641"/>
      <c r="AD8" s="641"/>
      <c r="AE8" s="122"/>
      <c r="AF8" s="293" t="s">
        <v>13</v>
      </c>
      <c r="AG8" s="119" t="str">
        <f>IF(K8="","",SUM(K8:AD8))</f>
        <v/>
      </c>
    </row>
    <row r="9" spans="2:33" s="21" customFormat="1" ht="24" customHeight="1" thickTop="1" x14ac:dyDescent="0.25">
      <c r="B9" s="652" t="s">
        <v>56</v>
      </c>
      <c r="C9" s="652"/>
      <c r="D9" s="652"/>
      <c r="E9" s="652"/>
      <c r="F9" s="652"/>
      <c r="G9" s="652"/>
      <c r="H9" s="652"/>
      <c r="I9" s="652"/>
      <c r="J9" s="652"/>
      <c r="K9" s="651">
        <f>SUM(L72:L73)</f>
        <v>0</v>
      </c>
      <c r="L9" s="650"/>
      <c r="M9" s="651">
        <f>SUM(N72:N73)</f>
        <v>0</v>
      </c>
      <c r="N9" s="650"/>
      <c r="O9" s="651">
        <f>SUM(P72:P73)</f>
        <v>0</v>
      </c>
      <c r="P9" s="650"/>
      <c r="Q9" s="653">
        <f>SUM(R72:R73)</f>
        <v>0</v>
      </c>
      <c r="R9" s="654"/>
      <c r="S9" s="651">
        <f>SUM(T72:T73)</f>
        <v>0</v>
      </c>
      <c r="T9" s="650"/>
      <c r="U9" s="651">
        <f>SUM(V72:V73)</f>
        <v>0</v>
      </c>
      <c r="V9" s="650"/>
      <c r="W9" s="651">
        <f>SUM(X72:X73)</f>
        <v>0</v>
      </c>
      <c r="X9" s="650"/>
      <c r="Y9" s="648">
        <f>SUM(Z72:Z73)</f>
        <v>0</v>
      </c>
      <c r="Z9" s="649"/>
      <c r="AA9" s="650">
        <f>SUM(AB72:AB73)</f>
        <v>0</v>
      </c>
      <c r="AB9" s="650"/>
      <c r="AC9" s="650">
        <f>SUM(AD72:AD73)</f>
        <v>0</v>
      </c>
      <c r="AD9" s="650"/>
      <c r="AE9" s="32"/>
      <c r="AF9" s="42"/>
      <c r="AG9" s="22"/>
    </row>
    <row r="10" spans="2:33" s="21" customFormat="1" ht="24" customHeight="1" x14ac:dyDescent="0.25">
      <c r="B10" s="652" t="s">
        <v>57</v>
      </c>
      <c r="C10" s="652"/>
      <c r="D10" s="652"/>
      <c r="E10" s="652"/>
      <c r="F10" s="652"/>
      <c r="G10" s="652"/>
      <c r="H10" s="652"/>
      <c r="I10" s="652"/>
      <c r="J10" s="652"/>
      <c r="K10" s="651">
        <f>SUM(L117:L118)</f>
        <v>0</v>
      </c>
      <c r="L10" s="650"/>
      <c r="M10" s="651">
        <f>SUM(N117:N118)</f>
        <v>0</v>
      </c>
      <c r="N10" s="650"/>
      <c r="O10" s="651">
        <f>SUM(P117:P118)</f>
        <v>0</v>
      </c>
      <c r="P10" s="650"/>
      <c r="Q10" s="653">
        <f>SUM(R117:R118)</f>
        <v>0</v>
      </c>
      <c r="R10" s="654"/>
      <c r="S10" s="651">
        <f>SUM(T117:T118)</f>
        <v>0</v>
      </c>
      <c r="T10" s="650"/>
      <c r="U10" s="651">
        <f>SUM(V117:V118)</f>
        <v>0</v>
      </c>
      <c r="V10" s="650"/>
      <c r="W10" s="651">
        <f>SUM(X117:X118)</f>
        <v>0</v>
      </c>
      <c r="X10" s="650"/>
      <c r="Y10" s="648">
        <f>SUM(Z117:Z118)</f>
        <v>0</v>
      </c>
      <c r="Z10" s="649"/>
      <c r="AA10" s="650">
        <f>SUM(AB117:AB118)</f>
        <v>0</v>
      </c>
      <c r="AB10" s="650"/>
      <c r="AC10" s="650">
        <f>SUM(AD117:AD118)</f>
        <v>0</v>
      </c>
      <c r="AD10" s="650"/>
      <c r="AE10" s="32"/>
      <c r="AF10" s="42"/>
      <c r="AG10" s="22"/>
    </row>
    <row r="11" spans="2:33" s="21" customFormat="1" ht="24" customHeight="1" x14ac:dyDescent="0.25">
      <c r="B11" s="655" t="s">
        <v>77</v>
      </c>
      <c r="C11" s="655"/>
      <c r="D11" s="655"/>
      <c r="E11" s="655"/>
      <c r="F11" s="655"/>
      <c r="G11" s="655"/>
      <c r="H11" s="655"/>
      <c r="I11" s="655"/>
      <c r="J11" s="655"/>
      <c r="K11" s="651">
        <f>SUM(K9:L10)</f>
        <v>0</v>
      </c>
      <c r="L11" s="650"/>
      <c r="M11" s="651">
        <f>SUM(M9:N10)</f>
        <v>0</v>
      </c>
      <c r="N11" s="650"/>
      <c r="O11" s="651">
        <f>SUM(O9:P10)</f>
        <v>0</v>
      </c>
      <c r="P11" s="650"/>
      <c r="Q11" s="653">
        <f>SUM(Q9:R10)</f>
        <v>0</v>
      </c>
      <c r="R11" s="654"/>
      <c r="S11" s="651">
        <f>SUM(S9:T10)</f>
        <v>0</v>
      </c>
      <c r="T11" s="650"/>
      <c r="U11" s="651">
        <f>SUM(U9:V10)</f>
        <v>0</v>
      </c>
      <c r="V11" s="650"/>
      <c r="W11" s="651">
        <f>SUM(W9:X10)</f>
        <v>0</v>
      </c>
      <c r="X11" s="650"/>
      <c r="Y11" s="648">
        <f>SUM(Y9:Z10)</f>
        <v>0</v>
      </c>
      <c r="Z11" s="649"/>
      <c r="AA11" s="650">
        <f>SUM(AA9:AB10)</f>
        <v>0</v>
      </c>
      <c r="AB11" s="650"/>
      <c r="AC11" s="650">
        <f>SUM(AC9:AD10)</f>
        <v>0</v>
      </c>
      <c r="AD11" s="650"/>
      <c r="AE11" s="32"/>
      <c r="AF11" s="42"/>
      <c r="AG11" s="22"/>
    </row>
    <row r="12" spans="2:33" s="21" customFormat="1" ht="24" customHeight="1" thickBot="1" x14ac:dyDescent="0.3">
      <c r="B12" s="655" t="s">
        <v>91</v>
      </c>
      <c r="C12" s="655"/>
      <c r="D12" s="655"/>
      <c r="E12" s="655"/>
      <c r="F12" s="655"/>
      <c r="G12" s="655"/>
      <c r="H12" s="655"/>
      <c r="I12" s="655"/>
      <c r="J12" s="655"/>
      <c r="K12" s="651">
        <f>ROUNDDOWN(K11/3,0)</f>
        <v>0</v>
      </c>
      <c r="L12" s="650"/>
      <c r="M12" s="651">
        <f>ROUNDDOWN(M11/3,0)</f>
        <v>0</v>
      </c>
      <c r="N12" s="650"/>
      <c r="O12" s="651">
        <f>ROUNDDOWN(O11/3,0)</f>
        <v>0</v>
      </c>
      <c r="P12" s="650"/>
      <c r="Q12" s="653">
        <f>ROUNDDOWN(Q11/3,0)</f>
        <v>0</v>
      </c>
      <c r="R12" s="654"/>
      <c r="S12" s="651">
        <f>ROUNDDOWN(S11/3,0)</f>
        <v>0</v>
      </c>
      <c r="T12" s="650"/>
      <c r="U12" s="651">
        <f>ROUNDDOWN(U11/3,0)</f>
        <v>0</v>
      </c>
      <c r="V12" s="650"/>
      <c r="W12" s="651">
        <f>ROUNDDOWN(W11/3,0)</f>
        <v>0</v>
      </c>
      <c r="X12" s="650"/>
      <c r="Y12" s="648">
        <f>ROUNDDOWN(Y11/3,0)</f>
        <v>0</v>
      </c>
      <c r="Z12" s="649"/>
      <c r="AA12" s="650">
        <f>ROUNDDOWN(AA11/3,0)</f>
        <v>0</v>
      </c>
      <c r="AB12" s="650"/>
      <c r="AC12" s="650">
        <f>ROUNDDOWN(AC11/3,0)</f>
        <v>0</v>
      </c>
      <c r="AD12" s="650"/>
      <c r="AE12" s="32"/>
      <c r="AF12" s="42"/>
      <c r="AG12" s="22"/>
    </row>
    <row r="13" spans="2:33" s="21" customFormat="1" ht="34.5" customHeight="1" thickTop="1" thickBot="1" x14ac:dyDescent="0.3">
      <c r="B13" s="665" t="s">
        <v>189</v>
      </c>
      <c r="C13" s="666"/>
      <c r="D13" s="666"/>
      <c r="E13" s="666"/>
      <c r="F13" s="666"/>
      <c r="G13" s="666"/>
      <c r="H13" s="666"/>
      <c r="I13" s="666"/>
      <c r="J13" s="667"/>
      <c r="K13" s="659">
        <f>MIN(K12,150000)</f>
        <v>0</v>
      </c>
      <c r="L13" s="663"/>
      <c r="M13" s="659">
        <f>MIN(M12,150000)</f>
        <v>0</v>
      </c>
      <c r="N13" s="663"/>
      <c r="O13" s="659">
        <f>MIN(O12,150000)</f>
        <v>0</v>
      </c>
      <c r="P13" s="663"/>
      <c r="Q13" s="668">
        <f>MIN(Q12,150000)</f>
        <v>0</v>
      </c>
      <c r="R13" s="669"/>
      <c r="S13" s="659">
        <f>MIN(S12,150000)</f>
        <v>0</v>
      </c>
      <c r="T13" s="663"/>
      <c r="U13" s="659">
        <f>MIN(U12,150000)</f>
        <v>0</v>
      </c>
      <c r="V13" s="663"/>
      <c r="W13" s="659">
        <f>MIN(W12,150000)</f>
        <v>0</v>
      </c>
      <c r="X13" s="663"/>
      <c r="Y13" s="659">
        <f>MIN(Y12,150000)</f>
        <v>0</v>
      </c>
      <c r="Z13" s="660"/>
      <c r="AA13" s="663">
        <f>MIN(AA12,150000)</f>
        <v>0</v>
      </c>
      <c r="AB13" s="663"/>
      <c r="AC13" s="663">
        <f>MIN(AC12,150000)</f>
        <v>0</v>
      </c>
      <c r="AD13" s="664"/>
      <c r="AE13" s="32"/>
      <c r="AF13" s="656" t="s">
        <v>79</v>
      </c>
      <c r="AG13" s="657"/>
    </row>
    <row r="14" spans="2:33" s="21" customFormat="1" ht="30" customHeight="1" thickTop="1" thickBot="1" x14ac:dyDescent="0.25">
      <c r="B14" s="658" t="s">
        <v>78</v>
      </c>
      <c r="C14" s="652"/>
      <c r="D14" s="652"/>
      <c r="E14" s="652"/>
      <c r="F14" s="652"/>
      <c r="G14" s="652"/>
      <c r="H14" s="652"/>
      <c r="I14" s="652"/>
      <c r="J14" s="652"/>
      <c r="K14" s="651">
        <f>K13*K8</f>
        <v>0</v>
      </c>
      <c r="L14" s="650"/>
      <c r="M14" s="651">
        <f>M13*M8</f>
        <v>0</v>
      </c>
      <c r="N14" s="650"/>
      <c r="O14" s="651">
        <f>O13*O8</f>
        <v>0</v>
      </c>
      <c r="P14" s="650"/>
      <c r="Q14" s="653">
        <f>Q13*Q8</f>
        <v>0</v>
      </c>
      <c r="R14" s="654"/>
      <c r="S14" s="651">
        <f>S13*S8</f>
        <v>0</v>
      </c>
      <c r="T14" s="650"/>
      <c r="U14" s="651">
        <f>U13*U8</f>
        <v>0</v>
      </c>
      <c r="V14" s="650"/>
      <c r="W14" s="651">
        <f>W13*W8</f>
        <v>0</v>
      </c>
      <c r="X14" s="650"/>
      <c r="Y14" s="651">
        <f>Y13*Y8</f>
        <v>0</v>
      </c>
      <c r="Z14" s="677"/>
      <c r="AA14" s="650">
        <f>AA13*AA8</f>
        <v>0</v>
      </c>
      <c r="AB14" s="650"/>
      <c r="AC14" s="650">
        <f>AC13*AC8</f>
        <v>0</v>
      </c>
      <c r="AD14" s="650"/>
      <c r="AE14" s="123"/>
      <c r="AF14" s="661">
        <f>SUM(K14:AD14)</f>
        <v>0</v>
      </c>
      <c r="AG14" s="662"/>
    </row>
    <row r="15" spans="2:33" s="14" customFormat="1" ht="14.25" customHeight="1" x14ac:dyDescent="0.25">
      <c r="B15" s="40"/>
      <c r="C15" s="40"/>
      <c r="D15" s="39"/>
      <c r="E15" s="39"/>
      <c r="F15" s="38"/>
      <c r="G15" s="38"/>
      <c r="H15" s="38"/>
      <c r="I15" s="38"/>
      <c r="J15" s="37"/>
      <c r="K15" s="89"/>
      <c r="L15" s="89"/>
      <c r="M15" s="89"/>
      <c r="N15" s="89"/>
      <c r="O15" s="89"/>
      <c r="P15" s="89"/>
      <c r="Q15" s="89"/>
      <c r="R15" s="89"/>
      <c r="S15" s="89"/>
      <c r="T15" s="89"/>
      <c r="U15" s="89"/>
      <c r="V15" s="89"/>
      <c r="W15" s="89"/>
      <c r="X15" s="89"/>
      <c r="Y15" s="89"/>
      <c r="Z15" s="89"/>
      <c r="AA15" s="89"/>
      <c r="AB15" s="89"/>
      <c r="AC15" s="89"/>
      <c r="AD15" s="89"/>
      <c r="AE15" s="89"/>
      <c r="AF15" s="42"/>
      <c r="AG15" s="42"/>
    </row>
    <row r="16" spans="2:33" s="10" customFormat="1" ht="23.25" customHeight="1" x14ac:dyDescent="0.25">
      <c r="B16" s="670" t="s">
        <v>0</v>
      </c>
      <c r="C16" s="670"/>
      <c r="D16" s="680" t="s">
        <v>69</v>
      </c>
      <c r="E16" s="681"/>
      <c r="F16" s="681"/>
      <c r="G16" s="681"/>
      <c r="H16" s="681"/>
      <c r="I16" s="681"/>
      <c r="J16" s="682"/>
      <c r="K16" s="43"/>
      <c r="L16" s="12"/>
      <c r="M16" s="12"/>
      <c r="N16" s="12"/>
      <c r="O16" s="12"/>
      <c r="P16" s="12"/>
      <c r="Q16" s="12"/>
      <c r="R16" s="12"/>
      <c r="S16" s="12"/>
      <c r="T16" s="12"/>
      <c r="U16" s="12"/>
      <c r="V16" s="12"/>
      <c r="W16" s="12"/>
      <c r="X16" s="12"/>
      <c r="Y16" s="12"/>
      <c r="Z16" s="12"/>
      <c r="AA16" s="12"/>
      <c r="AB16" s="12"/>
      <c r="AC16" s="12"/>
      <c r="AD16" s="12"/>
      <c r="AE16" s="22"/>
      <c r="AF16" s="42"/>
      <c r="AG16" s="42"/>
    </row>
    <row r="17" spans="1:33" s="10" customFormat="1" ht="21.75" customHeight="1" x14ac:dyDescent="0.2">
      <c r="B17" s="683" t="str">
        <f>IF(COUNTIF(E19:E43,"err")&gt;0,"グレードと一致しない型番があります。対象製品番号を確認して下さい。","")</f>
        <v/>
      </c>
      <c r="C17" s="683"/>
      <c r="D17" s="683"/>
      <c r="E17" s="683"/>
      <c r="F17" s="683"/>
      <c r="G17" s="683"/>
      <c r="H17" s="683"/>
      <c r="I17" s="683"/>
      <c r="J17" s="683"/>
      <c r="K17" s="51" t="s">
        <v>12</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671" t="s">
        <v>1</v>
      </c>
      <c r="C18" s="672"/>
      <c r="D18" s="301" t="s">
        <v>102</v>
      </c>
      <c r="E18" s="290" t="s">
        <v>35</v>
      </c>
      <c r="F18" s="673" t="s">
        <v>15</v>
      </c>
      <c r="G18" s="674"/>
      <c r="H18" s="674"/>
      <c r="I18" s="672"/>
      <c r="J18" s="290" t="s">
        <v>3</v>
      </c>
      <c r="K18" s="302" t="s">
        <v>28</v>
      </c>
      <c r="L18" s="290" t="s">
        <v>5</v>
      </c>
      <c r="M18" s="302" t="s">
        <v>28</v>
      </c>
      <c r="N18" s="290" t="s">
        <v>5</v>
      </c>
      <c r="O18" s="302" t="s">
        <v>28</v>
      </c>
      <c r="P18" s="290" t="s">
        <v>5</v>
      </c>
      <c r="Q18" s="302" t="s">
        <v>28</v>
      </c>
      <c r="R18" s="290" t="s">
        <v>5</v>
      </c>
      <c r="S18" s="302" t="s">
        <v>28</v>
      </c>
      <c r="T18" s="290" t="s">
        <v>5</v>
      </c>
      <c r="U18" s="302" t="s">
        <v>28</v>
      </c>
      <c r="V18" s="290" t="s">
        <v>5</v>
      </c>
      <c r="W18" s="302" t="s">
        <v>28</v>
      </c>
      <c r="X18" s="290" t="s">
        <v>5</v>
      </c>
      <c r="Y18" s="302" t="s">
        <v>28</v>
      </c>
      <c r="Z18" s="290" t="s">
        <v>5</v>
      </c>
      <c r="AA18" s="302" t="s">
        <v>28</v>
      </c>
      <c r="AB18" s="290" t="s">
        <v>5</v>
      </c>
      <c r="AC18" s="302" t="s">
        <v>28</v>
      </c>
      <c r="AD18" s="290" t="s">
        <v>5</v>
      </c>
      <c r="AE18" s="30"/>
      <c r="AF18" s="291" t="s">
        <v>55</v>
      </c>
      <c r="AG18" s="292" t="s">
        <v>40</v>
      </c>
    </row>
    <row r="19" spans="1:33" s="15" customFormat="1" ht="21" customHeight="1" thickTop="1" x14ac:dyDescent="0.2">
      <c r="A19" s="15" t="str">
        <f>IF(D19="","",MAX($A$18:$A18)+1)</f>
        <v/>
      </c>
      <c r="B19" s="675"/>
      <c r="C19" s="676"/>
      <c r="D19" s="98"/>
      <c r="E19" s="239" t="str">
        <f t="shared" ref="E19:E43" si="0">IF(D19="","",IF(AND(LEFT(D19,1)&amp;RIGHT(D19,1)&lt;&gt;"G1",LEFT(D19,1)&amp;RIGHT(D19,1)&lt;&gt;"G2"),"err",LEFT(D19,1)&amp;RIGHT(D19,1)))</f>
        <v/>
      </c>
      <c r="F19" s="110"/>
      <c r="G19" s="242" t="s">
        <v>2</v>
      </c>
      <c r="H19" s="112"/>
      <c r="I19" s="245" t="s">
        <v>4</v>
      </c>
      <c r="J19" s="246" t="str">
        <f>IF(AND(F19&lt;&gt;"",H19&lt;&gt;""),ROUNDDOWN(F19*H19/1000000,2),"")</f>
        <v/>
      </c>
      <c r="K19" s="90"/>
      <c r="L19" s="246">
        <f>IF(AND($J19&lt;&gt;"",K19&lt;&gt;""),$J19*K19,0)</f>
        <v>0</v>
      </c>
      <c r="M19" s="90"/>
      <c r="N19" s="246">
        <f>IF(AND($J19&lt;&gt;"",M19&lt;&gt;""),$J19*M19,0)</f>
        <v>0</v>
      </c>
      <c r="O19" s="90"/>
      <c r="P19" s="246">
        <f>IF(AND($J19&lt;&gt;"",O19&lt;&gt;""),$J19*O19,0)</f>
        <v>0</v>
      </c>
      <c r="Q19" s="90"/>
      <c r="R19" s="246">
        <f>IF(AND($J19&lt;&gt;"",Q19&lt;&gt;""),$J19*Q19,0)</f>
        <v>0</v>
      </c>
      <c r="S19" s="90"/>
      <c r="T19" s="246">
        <f>IF(AND($J19&lt;&gt;"",S19&lt;&gt;""),$J19*S19,0)</f>
        <v>0</v>
      </c>
      <c r="U19" s="90"/>
      <c r="V19" s="246">
        <f>IF(AND($J19&lt;&gt;"",U19&lt;&gt;""),$J19*U19,0)</f>
        <v>0</v>
      </c>
      <c r="W19" s="90"/>
      <c r="X19" s="246">
        <f>IF(AND($J19&lt;&gt;"",W19&lt;&gt;""),$J19*W19,0)</f>
        <v>0</v>
      </c>
      <c r="Y19" s="90"/>
      <c r="Z19" s="246">
        <f>IF(AND($J19&lt;&gt;"",Y19&lt;&gt;""),$J19*Y19,0)</f>
        <v>0</v>
      </c>
      <c r="AA19" s="90"/>
      <c r="AB19" s="246">
        <f t="shared" ref="AB19:AB41" si="1">IF(AND($J19&lt;&gt;"",AA19&lt;&gt;""),$J19*AA19,0)</f>
        <v>0</v>
      </c>
      <c r="AC19" s="90"/>
      <c r="AD19" s="246">
        <f t="shared" ref="AD19:AD41" si="2">IF(AND($J19&lt;&gt;"",AC19&lt;&gt;""),$J19*AC19,0)</f>
        <v>0</v>
      </c>
      <c r="AE19" s="45"/>
      <c r="AF19" s="251">
        <f>SUM(K19*$K$8,M19*$M$8,O19*$O$8,Q19*$Q$8,S19*$S$8,U19*$U$8,W19*$W$8,Y19*$Y$8,AA19*$AA$8,AC19*$AC$8)</f>
        <v>0</v>
      </c>
      <c r="AG19" s="252">
        <f>SUM(L19*$K$8,N19*$M$8,P19*$O$8,R19*$Q$8,T19*$S$8,V19*$U$8,X19*$W$8,Z19*$Y$8,AB19*$AA$8,AD19*$AC$8)</f>
        <v>0</v>
      </c>
    </row>
    <row r="20" spans="1:33" s="15" customFormat="1" ht="21" customHeight="1" x14ac:dyDescent="0.2">
      <c r="A20" s="15" t="str">
        <f>IF(D20="","",MAX($A$18:$A19)+1)</f>
        <v/>
      </c>
      <c r="B20" s="678"/>
      <c r="C20" s="679"/>
      <c r="D20" s="99"/>
      <c r="E20" s="240" t="str">
        <f t="shared" si="0"/>
        <v/>
      </c>
      <c r="F20" s="109"/>
      <c r="G20" s="243" t="s">
        <v>2</v>
      </c>
      <c r="H20" s="109"/>
      <c r="I20" s="247" t="s">
        <v>4</v>
      </c>
      <c r="J20" s="248" t="str">
        <f t="shared" ref="J20:J43" si="3">IF(AND(F20&lt;&gt;"",H20&lt;&gt;""),ROUNDDOWN(F20*H20/1000000,2),"")</f>
        <v/>
      </c>
      <c r="K20" s="91"/>
      <c r="L20" s="248">
        <f t="shared" ref="L20:L43" si="4">IF(AND($J20&lt;&gt;"",K20&lt;&gt;""),$J20*K20,0)</f>
        <v>0</v>
      </c>
      <c r="M20" s="91"/>
      <c r="N20" s="248">
        <f t="shared" ref="N20:N43" si="5">IF(AND($J20&lt;&gt;"",M20&lt;&gt;""),$J20*M20,0)</f>
        <v>0</v>
      </c>
      <c r="O20" s="91"/>
      <c r="P20" s="248">
        <f t="shared" ref="P20:P43" si="6">IF(AND($J20&lt;&gt;"",O20&lt;&gt;""),$J20*O20,0)</f>
        <v>0</v>
      </c>
      <c r="Q20" s="91"/>
      <c r="R20" s="248">
        <f t="shared" ref="R20:R43" si="7">IF(AND($J20&lt;&gt;"",Q20&lt;&gt;""),$J20*Q20,0)</f>
        <v>0</v>
      </c>
      <c r="S20" s="91"/>
      <c r="T20" s="248">
        <f t="shared" ref="T20:T43" si="8">IF(AND($J20&lt;&gt;"",S20&lt;&gt;""),$J20*S20,0)</f>
        <v>0</v>
      </c>
      <c r="U20" s="91"/>
      <c r="V20" s="248">
        <f t="shared" ref="V20:V43" si="9">IF(AND($J20&lt;&gt;"",U20&lt;&gt;""),$J20*U20,0)</f>
        <v>0</v>
      </c>
      <c r="W20" s="91"/>
      <c r="X20" s="248">
        <f t="shared" ref="X20:X43" si="10">IF(AND($J20&lt;&gt;"",W20&lt;&gt;""),$J20*W20,0)</f>
        <v>0</v>
      </c>
      <c r="Y20" s="91"/>
      <c r="Z20" s="248">
        <f t="shared" ref="Z20:Z43" si="11">IF(AND($J20&lt;&gt;"",Y20&lt;&gt;""),$J20*Y20,0)</f>
        <v>0</v>
      </c>
      <c r="AA20" s="91"/>
      <c r="AB20" s="248">
        <f t="shared" si="1"/>
        <v>0</v>
      </c>
      <c r="AC20" s="91"/>
      <c r="AD20" s="248">
        <f t="shared" si="2"/>
        <v>0</v>
      </c>
      <c r="AE20" s="253"/>
      <c r="AF20" s="254">
        <f t="shared" ref="AF20:AF43" si="12">SUM(K20*$K$8,M20*$M$8,O20*$O$8,Q20*$Q$8,S20*$S$8,U20*$U$8,W20*$W$8,Y20*$Y$8,AA20*$AA$8,AC20*$AC$8)</f>
        <v>0</v>
      </c>
      <c r="AG20" s="255">
        <f t="shared" ref="AG20:AG43" si="13">SUM(L20*$K$8,N20*$M$8,P20*$O$8,R20*$Q$8,T20*$S$8,V20*$U$8,X20*$W$8,Z20*$Y$8,AB20*$AA$8,AD20*$AC$8)</f>
        <v>0</v>
      </c>
    </row>
    <row r="21" spans="1:33" s="15" customFormat="1" ht="21" customHeight="1" x14ac:dyDescent="0.2">
      <c r="A21" s="15" t="str">
        <f>IF(D21="","",MAX($A$18:$A20)+1)</f>
        <v/>
      </c>
      <c r="B21" s="678"/>
      <c r="C21" s="679"/>
      <c r="D21" s="99"/>
      <c r="E21" s="240" t="str">
        <f t="shared" si="0"/>
        <v/>
      </c>
      <c r="F21" s="109"/>
      <c r="G21" s="243" t="s">
        <v>2</v>
      </c>
      <c r="H21" s="109"/>
      <c r="I21" s="247" t="s">
        <v>4</v>
      </c>
      <c r="J21" s="248" t="str">
        <f t="shared" si="3"/>
        <v/>
      </c>
      <c r="K21" s="91"/>
      <c r="L21" s="248">
        <f t="shared" si="4"/>
        <v>0</v>
      </c>
      <c r="M21" s="91"/>
      <c r="N21" s="248">
        <f t="shared" si="5"/>
        <v>0</v>
      </c>
      <c r="O21" s="91"/>
      <c r="P21" s="248">
        <f t="shared" si="6"/>
        <v>0</v>
      </c>
      <c r="Q21" s="91"/>
      <c r="R21" s="248">
        <f t="shared" si="7"/>
        <v>0</v>
      </c>
      <c r="S21" s="91"/>
      <c r="T21" s="248">
        <f t="shared" si="8"/>
        <v>0</v>
      </c>
      <c r="U21" s="91"/>
      <c r="V21" s="248">
        <f t="shared" si="9"/>
        <v>0</v>
      </c>
      <c r="W21" s="91"/>
      <c r="X21" s="248">
        <f t="shared" si="10"/>
        <v>0</v>
      </c>
      <c r="Y21" s="91"/>
      <c r="Z21" s="248">
        <f t="shared" si="11"/>
        <v>0</v>
      </c>
      <c r="AA21" s="91"/>
      <c r="AB21" s="248">
        <f t="shared" si="1"/>
        <v>0</v>
      </c>
      <c r="AC21" s="91"/>
      <c r="AD21" s="248">
        <f t="shared" si="2"/>
        <v>0</v>
      </c>
      <c r="AE21" s="253"/>
      <c r="AF21" s="254">
        <f t="shared" si="12"/>
        <v>0</v>
      </c>
      <c r="AG21" s="255">
        <f t="shared" si="13"/>
        <v>0</v>
      </c>
    </row>
    <row r="22" spans="1:33" s="15" customFormat="1" ht="21" customHeight="1" x14ac:dyDescent="0.2">
      <c r="A22" s="15" t="str">
        <f>IF(D22="","",MAX($A$18:$A21)+1)</f>
        <v/>
      </c>
      <c r="B22" s="678"/>
      <c r="C22" s="679"/>
      <c r="D22" s="99"/>
      <c r="E22" s="240" t="str">
        <f t="shared" si="0"/>
        <v/>
      </c>
      <c r="F22" s="109"/>
      <c r="G22" s="243" t="s">
        <v>2</v>
      </c>
      <c r="H22" s="109"/>
      <c r="I22" s="247" t="s">
        <v>4</v>
      </c>
      <c r="J22" s="248" t="str">
        <f t="shared" si="3"/>
        <v/>
      </c>
      <c r="K22" s="91"/>
      <c r="L22" s="248">
        <f t="shared" si="4"/>
        <v>0</v>
      </c>
      <c r="M22" s="91"/>
      <c r="N22" s="248">
        <f t="shared" si="5"/>
        <v>0</v>
      </c>
      <c r="O22" s="91"/>
      <c r="P22" s="248">
        <f t="shared" si="6"/>
        <v>0</v>
      </c>
      <c r="Q22" s="91"/>
      <c r="R22" s="248">
        <f t="shared" si="7"/>
        <v>0</v>
      </c>
      <c r="S22" s="91"/>
      <c r="T22" s="248">
        <f t="shared" si="8"/>
        <v>0</v>
      </c>
      <c r="U22" s="91"/>
      <c r="V22" s="248">
        <f t="shared" si="9"/>
        <v>0</v>
      </c>
      <c r="W22" s="91"/>
      <c r="X22" s="248">
        <f t="shared" si="10"/>
        <v>0</v>
      </c>
      <c r="Y22" s="91"/>
      <c r="Z22" s="248">
        <f t="shared" si="11"/>
        <v>0</v>
      </c>
      <c r="AA22" s="91"/>
      <c r="AB22" s="248">
        <f t="shared" si="1"/>
        <v>0</v>
      </c>
      <c r="AC22" s="91"/>
      <c r="AD22" s="248">
        <f t="shared" si="2"/>
        <v>0</v>
      </c>
      <c r="AE22" s="253"/>
      <c r="AF22" s="254">
        <f t="shared" si="12"/>
        <v>0</v>
      </c>
      <c r="AG22" s="255">
        <f t="shared" si="13"/>
        <v>0</v>
      </c>
    </row>
    <row r="23" spans="1:33" s="15" customFormat="1" ht="21" customHeight="1" x14ac:dyDescent="0.2">
      <c r="A23" s="15" t="str">
        <f>IF(D23="","",MAX($A$18:$A22)+1)</f>
        <v/>
      </c>
      <c r="B23" s="678"/>
      <c r="C23" s="679"/>
      <c r="D23" s="99"/>
      <c r="E23" s="240" t="str">
        <f t="shared" ref="E23:E27" si="14">IF(D23="","",IF(AND(LEFT(D23,1)&amp;RIGHT(D23,1)&lt;&gt;"G1",LEFT(D23,1)&amp;RIGHT(D23,1)&lt;&gt;"G2"),"err",LEFT(D23,1)&amp;RIGHT(D23,1)))</f>
        <v/>
      </c>
      <c r="F23" s="109"/>
      <c r="G23" s="243" t="s">
        <v>2</v>
      </c>
      <c r="H23" s="109"/>
      <c r="I23" s="247" t="s">
        <v>4</v>
      </c>
      <c r="J23" s="248" t="str">
        <f t="shared" ref="J23:J27" si="15">IF(AND(F23&lt;&gt;"",H23&lt;&gt;""),ROUNDDOWN(F23*H23/1000000,2),"")</f>
        <v/>
      </c>
      <c r="K23" s="91"/>
      <c r="L23" s="248">
        <f t="shared" ref="L23:L27" si="16">IF(AND($J23&lt;&gt;"",K23&lt;&gt;""),$J23*K23,0)</f>
        <v>0</v>
      </c>
      <c r="M23" s="91"/>
      <c r="N23" s="248">
        <f t="shared" ref="N23:N27" si="17">IF(AND($J23&lt;&gt;"",M23&lt;&gt;""),$J23*M23,0)</f>
        <v>0</v>
      </c>
      <c r="O23" s="91"/>
      <c r="P23" s="248">
        <f t="shared" ref="P23:P27" si="18">IF(AND($J23&lt;&gt;"",O23&lt;&gt;""),$J23*O23,0)</f>
        <v>0</v>
      </c>
      <c r="Q23" s="91"/>
      <c r="R23" s="248">
        <f t="shared" ref="R23:R27" si="19">IF(AND($J23&lt;&gt;"",Q23&lt;&gt;""),$J23*Q23,0)</f>
        <v>0</v>
      </c>
      <c r="S23" s="91"/>
      <c r="T23" s="248">
        <f t="shared" ref="T23:T27" si="20">IF(AND($J23&lt;&gt;"",S23&lt;&gt;""),$J23*S23,0)</f>
        <v>0</v>
      </c>
      <c r="U23" s="91"/>
      <c r="V23" s="248">
        <f t="shared" ref="V23:V27" si="21">IF(AND($J23&lt;&gt;"",U23&lt;&gt;""),$J23*U23,0)</f>
        <v>0</v>
      </c>
      <c r="W23" s="91"/>
      <c r="X23" s="248">
        <f t="shared" ref="X23:X27" si="22">IF(AND($J23&lt;&gt;"",W23&lt;&gt;""),$J23*W23,0)</f>
        <v>0</v>
      </c>
      <c r="Y23" s="91"/>
      <c r="Z23" s="248">
        <f t="shared" ref="Z23:Z27" si="23">IF(AND($J23&lt;&gt;"",Y23&lt;&gt;""),$J23*Y23,0)</f>
        <v>0</v>
      </c>
      <c r="AA23" s="91"/>
      <c r="AB23" s="248">
        <f t="shared" ref="AB23:AB27" si="24">IF(AND($J23&lt;&gt;"",AA23&lt;&gt;""),$J23*AA23,0)</f>
        <v>0</v>
      </c>
      <c r="AC23" s="91"/>
      <c r="AD23" s="248">
        <f t="shared" ref="AD23:AD27" si="25">IF(AND($J23&lt;&gt;"",AC23&lt;&gt;""),$J23*AC23,0)</f>
        <v>0</v>
      </c>
      <c r="AE23" s="253"/>
      <c r="AF23" s="254">
        <f t="shared" ref="AF23:AF27" si="26">SUM(K23*$K$8,M23*$M$8,O23*$O$8,Q23*$Q$8,S23*$S$8,U23*$U$8,W23*$W$8,Y23*$Y$8,AA23*$AA$8,AC23*$AC$8)</f>
        <v>0</v>
      </c>
      <c r="AG23" s="255">
        <f t="shared" ref="AG23:AG27" si="27">SUM(L23*$K$8,N23*$M$8,P23*$O$8,R23*$Q$8,T23*$S$8,V23*$U$8,X23*$W$8,Z23*$Y$8,AB23*$AA$8,AD23*$AC$8)</f>
        <v>0</v>
      </c>
    </row>
    <row r="24" spans="1:33" s="15" customFormat="1" ht="21" customHeight="1" x14ac:dyDescent="0.2">
      <c r="A24" s="15" t="str">
        <f>IF(D24="","",MAX($A$18:$A23)+1)</f>
        <v/>
      </c>
      <c r="B24" s="678"/>
      <c r="C24" s="679"/>
      <c r="D24" s="99"/>
      <c r="E24" s="240" t="str">
        <f t="shared" si="14"/>
        <v/>
      </c>
      <c r="F24" s="109"/>
      <c r="G24" s="243" t="s">
        <v>2</v>
      </c>
      <c r="H24" s="109"/>
      <c r="I24" s="247" t="s">
        <v>4</v>
      </c>
      <c r="J24" s="248" t="str">
        <f t="shared" si="15"/>
        <v/>
      </c>
      <c r="K24" s="91"/>
      <c r="L24" s="248">
        <f t="shared" si="16"/>
        <v>0</v>
      </c>
      <c r="M24" s="91"/>
      <c r="N24" s="248">
        <f t="shared" si="17"/>
        <v>0</v>
      </c>
      <c r="O24" s="91"/>
      <c r="P24" s="248">
        <f t="shared" si="18"/>
        <v>0</v>
      </c>
      <c r="Q24" s="91"/>
      <c r="R24" s="248">
        <f t="shared" si="19"/>
        <v>0</v>
      </c>
      <c r="S24" s="91"/>
      <c r="T24" s="248">
        <f t="shared" si="20"/>
        <v>0</v>
      </c>
      <c r="U24" s="91"/>
      <c r="V24" s="248">
        <f t="shared" si="21"/>
        <v>0</v>
      </c>
      <c r="W24" s="91"/>
      <c r="X24" s="248">
        <f t="shared" si="22"/>
        <v>0</v>
      </c>
      <c r="Y24" s="91"/>
      <c r="Z24" s="248">
        <f t="shared" si="23"/>
        <v>0</v>
      </c>
      <c r="AA24" s="91"/>
      <c r="AB24" s="248">
        <f t="shared" si="24"/>
        <v>0</v>
      </c>
      <c r="AC24" s="91"/>
      <c r="AD24" s="248">
        <f t="shared" si="25"/>
        <v>0</v>
      </c>
      <c r="AE24" s="253"/>
      <c r="AF24" s="254">
        <f t="shared" si="26"/>
        <v>0</v>
      </c>
      <c r="AG24" s="255">
        <f t="shared" si="27"/>
        <v>0</v>
      </c>
    </row>
    <row r="25" spans="1:33" s="15" customFormat="1" ht="21" customHeight="1" x14ac:dyDescent="0.2">
      <c r="A25" s="15" t="str">
        <f>IF(D25="","",MAX($A$18:$A24)+1)</f>
        <v/>
      </c>
      <c r="B25" s="678"/>
      <c r="C25" s="679"/>
      <c r="D25" s="99"/>
      <c r="E25" s="240" t="str">
        <f t="shared" si="14"/>
        <v/>
      </c>
      <c r="F25" s="109"/>
      <c r="G25" s="243" t="s">
        <v>2</v>
      </c>
      <c r="H25" s="109"/>
      <c r="I25" s="247" t="s">
        <v>4</v>
      </c>
      <c r="J25" s="248" t="str">
        <f t="shared" si="15"/>
        <v/>
      </c>
      <c r="K25" s="91"/>
      <c r="L25" s="248">
        <f t="shared" si="16"/>
        <v>0</v>
      </c>
      <c r="M25" s="91"/>
      <c r="N25" s="248">
        <f t="shared" si="17"/>
        <v>0</v>
      </c>
      <c r="O25" s="91"/>
      <c r="P25" s="248">
        <f t="shared" si="18"/>
        <v>0</v>
      </c>
      <c r="Q25" s="91"/>
      <c r="R25" s="248">
        <f t="shared" si="19"/>
        <v>0</v>
      </c>
      <c r="S25" s="91"/>
      <c r="T25" s="248">
        <f t="shared" si="20"/>
        <v>0</v>
      </c>
      <c r="U25" s="91"/>
      <c r="V25" s="248">
        <f t="shared" si="21"/>
        <v>0</v>
      </c>
      <c r="W25" s="91"/>
      <c r="X25" s="248">
        <f t="shared" si="22"/>
        <v>0</v>
      </c>
      <c r="Y25" s="91"/>
      <c r="Z25" s="248">
        <f t="shared" si="23"/>
        <v>0</v>
      </c>
      <c r="AA25" s="91"/>
      <c r="AB25" s="248">
        <f t="shared" si="24"/>
        <v>0</v>
      </c>
      <c r="AC25" s="91"/>
      <c r="AD25" s="248">
        <f t="shared" si="25"/>
        <v>0</v>
      </c>
      <c r="AE25" s="253"/>
      <c r="AF25" s="254">
        <f t="shared" si="26"/>
        <v>0</v>
      </c>
      <c r="AG25" s="255">
        <f t="shared" si="27"/>
        <v>0</v>
      </c>
    </row>
    <row r="26" spans="1:33" s="15" customFormat="1" ht="21" customHeight="1" x14ac:dyDescent="0.2">
      <c r="A26" s="15" t="str">
        <f>IF(D26="","",MAX($A$18:$A25)+1)</f>
        <v/>
      </c>
      <c r="B26" s="678"/>
      <c r="C26" s="679"/>
      <c r="D26" s="99"/>
      <c r="E26" s="240" t="str">
        <f t="shared" si="14"/>
        <v/>
      </c>
      <c r="F26" s="109"/>
      <c r="G26" s="243" t="s">
        <v>2</v>
      </c>
      <c r="H26" s="109"/>
      <c r="I26" s="247" t="s">
        <v>4</v>
      </c>
      <c r="J26" s="248" t="str">
        <f t="shared" si="15"/>
        <v/>
      </c>
      <c r="K26" s="91"/>
      <c r="L26" s="248">
        <f t="shared" si="16"/>
        <v>0</v>
      </c>
      <c r="M26" s="91"/>
      <c r="N26" s="248">
        <f t="shared" si="17"/>
        <v>0</v>
      </c>
      <c r="O26" s="91"/>
      <c r="P26" s="248">
        <f t="shared" si="18"/>
        <v>0</v>
      </c>
      <c r="Q26" s="91"/>
      <c r="R26" s="248">
        <f t="shared" si="19"/>
        <v>0</v>
      </c>
      <c r="S26" s="91"/>
      <c r="T26" s="248">
        <f t="shared" si="20"/>
        <v>0</v>
      </c>
      <c r="U26" s="91"/>
      <c r="V26" s="248">
        <f t="shared" si="21"/>
        <v>0</v>
      </c>
      <c r="W26" s="91"/>
      <c r="X26" s="248">
        <f t="shared" si="22"/>
        <v>0</v>
      </c>
      <c r="Y26" s="91"/>
      <c r="Z26" s="248">
        <f t="shared" si="23"/>
        <v>0</v>
      </c>
      <c r="AA26" s="91"/>
      <c r="AB26" s="248">
        <f t="shared" si="24"/>
        <v>0</v>
      </c>
      <c r="AC26" s="91"/>
      <c r="AD26" s="248">
        <f t="shared" si="25"/>
        <v>0</v>
      </c>
      <c r="AE26" s="253"/>
      <c r="AF26" s="254">
        <f t="shared" si="26"/>
        <v>0</v>
      </c>
      <c r="AG26" s="255">
        <f t="shared" si="27"/>
        <v>0</v>
      </c>
    </row>
    <row r="27" spans="1:33" s="15" customFormat="1" ht="21" customHeight="1" x14ac:dyDescent="0.2">
      <c r="A27" s="15" t="str">
        <f>IF(D27="","",MAX($A$18:$A26)+1)</f>
        <v/>
      </c>
      <c r="B27" s="678"/>
      <c r="C27" s="679"/>
      <c r="D27" s="99"/>
      <c r="E27" s="240" t="str">
        <f t="shared" si="14"/>
        <v/>
      </c>
      <c r="F27" s="109"/>
      <c r="G27" s="243" t="s">
        <v>2</v>
      </c>
      <c r="H27" s="109"/>
      <c r="I27" s="247" t="s">
        <v>4</v>
      </c>
      <c r="J27" s="248" t="str">
        <f t="shared" si="15"/>
        <v/>
      </c>
      <c r="K27" s="91"/>
      <c r="L27" s="248">
        <f t="shared" si="16"/>
        <v>0</v>
      </c>
      <c r="M27" s="91"/>
      <c r="N27" s="248">
        <f t="shared" si="17"/>
        <v>0</v>
      </c>
      <c r="O27" s="91"/>
      <c r="P27" s="248">
        <f t="shared" si="18"/>
        <v>0</v>
      </c>
      <c r="Q27" s="91"/>
      <c r="R27" s="248">
        <f t="shared" si="19"/>
        <v>0</v>
      </c>
      <c r="S27" s="91"/>
      <c r="T27" s="248">
        <f t="shared" si="20"/>
        <v>0</v>
      </c>
      <c r="U27" s="91"/>
      <c r="V27" s="248">
        <f t="shared" si="21"/>
        <v>0</v>
      </c>
      <c r="W27" s="91"/>
      <c r="X27" s="248">
        <f t="shared" si="22"/>
        <v>0</v>
      </c>
      <c r="Y27" s="91"/>
      <c r="Z27" s="248">
        <f t="shared" si="23"/>
        <v>0</v>
      </c>
      <c r="AA27" s="91"/>
      <c r="AB27" s="248">
        <f t="shared" si="24"/>
        <v>0</v>
      </c>
      <c r="AC27" s="91"/>
      <c r="AD27" s="248">
        <f t="shared" si="25"/>
        <v>0</v>
      </c>
      <c r="AE27" s="253"/>
      <c r="AF27" s="254">
        <f t="shared" si="26"/>
        <v>0</v>
      </c>
      <c r="AG27" s="255">
        <f t="shared" si="27"/>
        <v>0</v>
      </c>
    </row>
    <row r="28" spans="1:33" s="15" customFormat="1" ht="21" customHeight="1" x14ac:dyDescent="0.2">
      <c r="A28" s="15" t="str">
        <f>IF(D28="","",MAX($A$18:$A27)+1)</f>
        <v/>
      </c>
      <c r="B28" s="678"/>
      <c r="C28" s="679"/>
      <c r="D28" s="99"/>
      <c r="E28" s="240" t="str">
        <f t="shared" si="0"/>
        <v/>
      </c>
      <c r="F28" s="109"/>
      <c r="G28" s="243" t="s">
        <v>2</v>
      </c>
      <c r="H28" s="109"/>
      <c r="I28" s="247" t="s">
        <v>4</v>
      </c>
      <c r="J28" s="248" t="str">
        <f t="shared" si="3"/>
        <v/>
      </c>
      <c r="K28" s="91"/>
      <c r="L28" s="248">
        <f t="shared" si="4"/>
        <v>0</v>
      </c>
      <c r="M28" s="91"/>
      <c r="N28" s="248">
        <f t="shared" si="5"/>
        <v>0</v>
      </c>
      <c r="O28" s="91"/>
      <c r="P28" s="248">
        <f t="shared" si="6"/>
        <v>0</v>
      </c>
      <c r="Q28" s="91"/>
      <c r="R28" s="248">
        <f t="shared" si="7"/>
        <v>0</v>
      </c>
      <c r="S28" s="91"/>
      <c r="T28" s="248">
        <f t="shared" si="8"/>
        <v>0</v>
      </c>
      <c r="U28" s="91"/>
      <c r="V28" s="248">
        <f t="shared" si="9"/>
        <v>0</v>
      </c>
      <c r="W28" s="91"/>
      <c r="X28" s="248">
        <f t="shared" si="10"/>
        <v>0</v>
      </c>
      <c r="Y28" s="91"/>
      <c r="Z28" s="248">
        <f t="shared" si="11"/>
        <v>0</v>
      </c>
      <c r="AA28" s="91"/>
      <c r="AB28" s="248">
        <f t="shared" si="1"/>
        <v>0</v>
      </c>
      <c r="AC28" s="91"/>
      <c r="AD28" s="248">
        <f t="shared" si="2"/>
        <v>0</v>
      </c>
      <c r="AE28" s="253"/>
      <c r="AF28" s="254">
        <f t="shared" si="12"/>
        <v>0</v>
      </c>
      <c r="AG28" s="255">
        <f t="shared" si="13"/>
        <v>0</v>
      </c>
    </row>
    <row r="29" spans="1:33" s="15" customFormat="1" ht="21" customHeight="1" x14ac:dyDescent="0.2">
      <c r="A29" s="15" t="str">
        <f>IF(D29="","",MAX($A$18:$A28)+1)</f>
        <v/>
      </c>
      <c r="B29" s="678"/>
      <c r="C29" s="679"/>
      <c r="D29" s="99"/>
      <c r="E29" s="240" t="str">
        <f t="shared" si="0"/>
        <v/>
      </c>
      <c r="F29" s="109"/>
      <c r="G29" s="243" t="s">
        <v>2</v>
      </c>
      <c r="H29" s="109"/>
      <c r="I29" s="247" t="s">
        <v>4</v>
      </c>
      <c r="J29" s="248" t="str">
        <f t="shared" si="3"/>
        <v/>
      </c>
      <c r="K29" s="91"/>
      <c r="L29" s="248">
        <f t="shared" si="4"/>
        <v>0</v>
      </c>
      <c r="M29" s="91"/>
      <c r="N29" s="248">
        <f t="shared" si="5"/>
        <v>0</v>
      </c>
      <c r="O29" s="91"/>
      <c r="P29" s="248">
        <f t="shared" si="6"/>
        <v>0</v>
      </c>
      <c r="Q29" s="91"/>
      <c r="R29" s="248">
        <f t="shared" si="7"/>
        <v>0</v>
      </c>
      <c r="S29" s="91"/>
      <c r="T29" s="248">
        <f t="shared" si="8"/>
        <v>0</v>
      </c>
      <c r="U29" s="91"/>
      <c r="V29" s="248">
        <f t="shared" si="9"/>
        <v>0</v>
      </c>
      <c r="W29" s="91"/>
      <c r="X29" s="248">
        <f t="shared" si="10"/>
        <v>0</v>
      </c>
      <c r="Y29" s="91"/>
      <c r="Z29" s="248">
        <f t="shared" si="11"/>
        <v>0</v>
      </c>
      <c r="AA29" s="91"/>
      <c r="AB29" s="248">
        <f t="shared" si="1"/>
        <v>0</v>
      </c>
      <c r="AC29" s="91"/>
      <c r="AD29" s="248">
        <f t="shared" si="2"/>
        <v>0</v>
      </c>
      <c r="AE29" s="253"/>
      <c r="AF29" s="254">
        <f t="shared" si="12"/>
        <v>0</v>
      </c>
      <c r="AG29" s="255">
        <f t="shared" si="13"/>
        <v>0</v>
      </c>
    </row>
    <row r="30" spans="1:33" s="15" customFormat="1" ht="21" customHeight="1" x14ac:dyDescent="0.2">
      <c r="A30" s="15" t="str">
        <f>IF(D30="","",MAX($A$18:$A29)+1)</f>
        <v/>
      </c>
      <c r="B30" s="678"/>
      <c r="C30" s="679"/>
      <c r="D30" s="99"/>
      <c r="E30" s="240" t="str">
        <f t="shared" si="0"/>
        <v/>
      </c>
      <c r="F30" s="109"/>
      <c r="G30" s="243" t="s">
        <v>2</v>
      </c>
      <c r="H30" s="109"/>
      <c r="I30" s="247" t="s">
        <v>4</v>
      </c>
      <c r="J30" s="248" t="str">
        <f t="shared" si="3"/>
        <v/>
      </c>
      <c r="K30" s="91"/>
      <c r="L30" s="248">
        <f t="shared" si="4"/>
        <v>0</v>
      </c>
      <c r="M30" s="91"/>
      <c r="N30" s="248">
        <f t="shared" si="5"/>
        <v>0</v>
      </c>
      <c r="O30" s="91"/>
      <c r="P30" s="248">
        <f t="shared" si="6"/>
        <v>0</v>
      </c>
      <c r="Q30" s="91"/>
      <c r="R30" s="248">
        <f t="shared" si="7"/>
        <v>0</v>
      </c>
      <c r="S30" s="91"/>
      <c r="T30" s="248">
        <f t="shared" si="8"/>
        <v>0</v>
      </c>
      <c r="U30" s="91"/>
      <c r="V30" s="248">
        <f t="shared" si="9"/>
        <v>0</v>
      </c>
      <c r="W30" s="91"/>
      <c r="X30" s="248">
        <f t="shared" si="10"/>
        <v>0</v>
      </c>
      <c r="Y30" s="91"/>
      <c r="Z30" s="248">
        <f t="shared" si="11"/>
        <v>0</v>
      </c>
      <c r="AA30" s="91"/>
      <c r="AB30" s="248">
        <f t="shared" si="1"/>
        <v>0</v>
      </c>
      <c r="AC30" s="91"/>
      <c r="AD30" s="248">
        <f t="shared" si="2"/>
        <v>0</v>
      </c>
      <c r="AE30" s="253"/>
      <c r="AF30" s="254">
        <f t="shared" si="12"/>
        <v>0</v>
      </c>
      <c r="AG30" s="255">
        <f t="shared" si="13"/>
        <v>0</v>
      </c>
    </row>
    <row r="31" spans="1:33" s="15" customFormat="1" ht="21" customHeight="1" x14ac:dyDescent="0.2">
      <c r="A31" s="15" t="str">
        <f>IF(D31="","",MAX($A$18:$A30)+1)</f>
        <v/>
      </c>
      <c r="B31" s="678"/>
      <c r="C31" s="679"/>
      <c r="D31" s="99"/>
      <c r="E31" s="240" t="str">
        <f t="shared" si="0"/>
        <v/>
      </c>
      <c r="F31" s="109"/>
      <c r="G31" s="243" t="s">
        <v>2</v>
      </c>
      <c r="H31" s="109"/>
      <c r="I31" s="247" t="s">
        <v>4</v>
      </c>
      <c r="J31" s="248" t="str">
        <f t="shared" si="3"/>
        <v/>
      </c>
      <c r="K31" s="91"/>
      <c r="L31" s="248">
        <f t="shared" si="4"/>
        <v>0</v>
      </c>
      <c r="M31" s="91"/>
      <c r="N31" s="248">
        <f t="shared" si="5"/>
        <v>0</v>
      </c>
      <c r="O31" s="91"/>
      <c r="P31" s="248">
        <f t="shared" si="6"/>
        <v>0</v>
      </c>
      <c r="Q31" s="91"/>
      <c r="R31" s="248">
        <f t="shared" si="7"/>
        <v>0</v>
      </c>
      <c r="S31" s="91"/>
      <c r="T31" s="248">
        <f t="shared" si="8"/>
        <v>0</v>
      </c>
      <c r="U31" s="91"/>
      <c r="V31" s="248">
        <f t="shared" si="9"/>
        <v>0</v>
      </c>
      <c r="W31" s="91"/>
      <c r="X31" s="248">
        <f t="shared" si="10"/>
        <v>0</v>
      </c>
      <c r="Y31" s="91"/>
      <c r="Z31" s="248">
        <f t="shared" si="11"/>
        <v>0</v>
      </c>
      <c r="AA31" s="91"/>
      <c r="AB31" s="248">
        <f t="shared" si="1"/>
        <v>0</v>
      </c>
      <c r="AC31" s="91"/>
      <c r="AD31" s="248">
        <f t="shared" si="2"/>
        <v>0</v>
      </c>
      <c r="AE31" s="253"/>
      <c r="AF31" s="254">
        <f t="shared" si="12"/>
        <v>0</v>
      </c>
      <c r="AG31" s="255">
        <f t="shared" si="13"/>
        <v>0</v>
      </c>
    </row>
    <row r="32" spans="1:33" s="15" customFormat="1" ht="21" customHeight="1" x14ac:dyDescent="0.2">
      <c r="A32" s="15" t="str">
        <f>IF(D32="","",MAX($A$18:$A31)+1)</f>
        <v/>
      </c>
      <c r="B32" s="678"/>
      <c r="C32" s="679"/>
      <c r="D32" s="99"/>
      <c r="E32" s="240" t="str">
        <f t="shared" si="0"/>
        <v/>
      </c>
      <c r="F32" s="109"/>
      <c r="G32" s="243" t="s">
        <v>2</v>
      </c>
      <c r="H32" s="109"/>
      <c r="I32" s="247" t="s">
        <v>4</v>
      </c>
      <c r="J32" s="248" t="str">
        <f t="shared" si="3"/>
        <v/>
      </c>
      <c r="K32" s="91"/>
      <c r="L32" s="248">
        <f t="shared" si="4"/>
        <v>0</v>
      </c>
      <c r="M32" s="91"/>
      <c r="N32" s="248">
        <f t="shared" si="5"/>
        <v>0</v>
      </c>
      <c r="O32" s="91"/>
      <c r="P32" s="248">
        <f t="shared" si="6"/>
        <v>0</v>
      </c>
      <c r="Q32" s="91"/>
      <c r="R32" s="248">
        <f t="shared" si="7"/>
        <v>0</v>
      </c>
      <c r="S32" s="91"/>
      <c r="T32" s="248">
        <f t="shared" si="8"/>
        <v>0</v>
      </c>
      <c r="U32" s="91"/>
      <c r="V32" s="248">
        <f t="shared" si="9"/>
        <v>0</v>
      </c>
      <c r="W32" s="91"/>
      <c r="X32" s="248">
        <f t="shared" si="10"/>
        <v>0</v>
      </c>
      <c r="Y32" s="91"/>
      <c r="Z32" s="248">
        <f t="shared" si="11"/>
        <v>0</v>
      </c>
      <c r="AA32" s="91"/>
      <c r="AB32" s="248">
        <f t="shared" si="1"/>
        <v>0</v>
      </c>
      <c r="AC32" s="91"/>
      <c r="AD32" s="248">
        <f t="shared" si="2"/>
        <v>0</v>
      </c>
      <c r="AE32" s="253"/>
      <c r="AF32" s="254">
        <f t="shared" si="12"/>
        <v>0</v>
      </c>
      <c r="AG32" s="255">
        <f t="shared" si="13"/>
        <v>0</v>
      </c>
    </row>
    <row r="33" spans="1:33" s="15" customFormat="1" ht="21" customHeight="1" x14ac:dyDescent="0.2">
      <c r="A33" s="15" t="str">
        <f>IF(D33="","",MAX($A$18:$A32)+1)</f>
        <v/>
      </c>
      <c r="B33" s="678"/>
      <c r="C33" s="679"/>
      <c r="D33" s="99"/>
      <c r="E33" s="240" t="str">
        <f t="shared" si="0"/>
        <v/>
      </c>
      <c r="F33" s="109"/>
      <c r="G33" s="243" t="s">
        <v>2</v>
      </c>
      <c r="H33" s="109"/>
      <c r="I33" s="247" t="s">
        <v>4</v>
      </c>
      <c r="J33" s="248" t="str">
        <f t="shared" si="3"/>
        <v/>
      </c>
      <c r="K33" s="91"/>
      <c r="L33" s="248">
        <f t="shared" si="4"/>
        <v>0</v>
      </c>
      <c r="M33" s="91"/>
      <c r="N33" s="248">
        <f t="shared" si="5"/>
        <v>0</v>
      </c>
      <c r="O33" s="91"/>
      <c r="P33" s="248">
        <f t="shared" si="6"/>
        <v>0</v>
      </c>
      <c r="Q33" s="91"/>
      <c r="R33" s="248">
        <f t="shared" si="7"/>
        <v>0</v>
      </c>
      <c r="S33" s="91"/>
      <c r="T33" s="248">
        <f t="shared" si="8"/>
        <v>0</v>
      </c>
      <c r="U33" s="91"/>
      <c r="V33" s="248">
        <f t="shared" si="9"/>
        <v>0</v>
      </c>
      <c r="W33" s="91"/>
      <c r="X33" s="248">
        <f t="shared" si="10"/>
        <v>0</v>
      </c>
      <c r="Y33" s="91"/>
      <c r="Z33" s="248">
        <f t="shared" si="11"/>
        <v>0</v>
      </c>
      <c r="AA33" s="91"/>
      <c r="AB33" s="248">
        <f t="shared" si="1"/>
        <v>0</v>
      </c>
      <c r="AC33" s="91"/>
      <c r="AD33" s="248">
        <f t="shared" si="2"/>
        <v>0</v>
      </c>
      <c r="AE33" s="253"/>
      <c r="AF33" s="254">
        <f t="shared" si="12"/>
        <v>0</v>
      </c>
      <c r="AG33" s="255">
        <f t="shared" si="13"/>
        <v>0</v>
      </c>
    </row>
    <row r="34" spans="1:33" s="15" customFormat="1" ht="21" customHeight="1" x14ac:dyDescent="0.2">
      <c r="A34" s="15" t="str">
        <f>IF(D34="","",MAX($A$18:$A33)+1)</f>
        <v/>
      </c>
      <c r="B34" s="678"/>
      <c r="C34" s="679"/>
      <c r="D34" s="99"/>
      <c r="E34" s="240" t="str">
        <f t="shared" si="0"/>
        <v/>
      </c>
      <c r="F34" s="109"/>
      <c r="G34" s="243" t="s">
        <v>2</v>
      </c>
      <c r="H34" s="109"/>
      <c r="I34" s="247" t="s">
        <v>4</v>
      </c>
      <c r="J34" s="248" t="str">
        <f t="shared" si="3"/>
        <v/>
      </c>
      <c r="K34" s="91"/>
      <c r="L34" s="248">
        <f t="shared" si="4"/>
        <v>0</v>
      </c>
      <c r="M34" s="91"/>
      <c r="N34" s="248">
        <f t="shared" si="5"/>
        <v>0</v>
      </c>
      <c r="O34" s="91"/>
      <c r="P34" s="248">
        <f t="shared" si="6"/>
        <v>0</v>
      </c>
      <c r="Q34" s="91"/>
      <c r="R34" s="248">
        <f t="shared" si="7"/>
        <v>0</v>
      </c>
      <c r="S34" s="91"/>
      <c r="T34" s="248">
        <f t="shared" si="8"/>
        <v>0</v>
      </c>
      <c r="U34" s="91"/>
      <c r="V34" s="248">
        <f t="shared" si="9"/>
        <v>0</v>
      </c>
      <c r="W34" s="91"/>
      <c r="X34" s="248">
        <f t="shared" si="10"/>
        <v>0</v>
      </c>
      <c r="Y34" s="91"/>
      <c r="Z34" s="248">
        <f t="shared" si="11"/>
        <v>0</v>
      </c>
      <c r="AA34" s="91"/>
      <c r="AB34" s="248">
        <f t="shared" si="1"/>
        <v>0</v>
      </c>
      <c r="AC34" s="91"/>
      <c r="AD34" s="248">
        <f t="shared" si="2"/>
        <v>0</v>
      </c>
      <c r="AE34" s="253"/>
      <c r="AF34" s="254">
        <f t="shared" si="12"/>
        <v>0</v>
      </c>
      <c r="AG34" s="255">
        <f t="shared" si="13"/>
        <v>0</v>
      </c>
    </row>
    <row r="35" spans="1:33" s="15" customFormat="1" ht="21" customHeight="1" x14ac:dyDescent="0.2">
      <c r="A35" s="15" t="str">
        <f>IF(D35="","",MAX($A$18:$A34)+1)</f>
        <v/>
      </c>
      <c r="B35" s="678"/>
      <c r="C35" s="679"/>
      <c r="D35" s="99"/>
      <c r="E35" s="240" t="str">
        <f t="shared" si="0"/>
        <v/>
      </c>
      <c r="F35" s="109"/>
      <c r="G35" s="243" t="s">
        <v>2</v>
      </c>
      <c r="H35" s="109"/>
      <c r="I35" s="247" t="s">
        <v>4</v>
      </c>
      <c r="J35" s="248" t="str">
        <f t="shared" si="3"/>
        <v/>
      </c>
      <c r="K35" s="91"/>
      <c r="L35" s="248">
        <f t="shared" si="4"/>
        <v>0</v>
      </c>
      <c r="M35" s="91"/>
      <c r="N35" s="248">
        <f t="shared" si="5"/>
        <v>0</v>
      </c>
      <c r="O35" s="91"/>
      <c r="P35" s="248">
        <f t="shared" si="6"/>
        <v>0</v>
      </c>
      <c r="Q35" s="91"/>
      <c r="R35" s="248">
        <f t="shared" si="7"/>
        <v>0</v>
      </c>
      <c r="S35" s="91"/>
      <c r="T35" s="248">
        <f t="shared" si="8"/>
        <v>0</v>
      </c>
      <c r="U35" s="91"/>
      <c r="V35" s="248">
        <f t="shared" si="9"/>
        <v>0</v>
      </c>
      <c r="W35" s="91"/>
      <c r="X35" s="248">
        <f t="shared" si="10"/>
        <v>0</v>
      </c>
      <c r="Y35" s="91"/>
      <c r="Z35" s="248">
        <f t="shared" si="11"/>
        <v>0</v>
      </c>
      <c r="AA35" s="91"/>
      <c r="AB35" s="248">
        <f t="shared" si="1"/>
        <v>0</v>
      </c>
      <c r="AC35" s="91"/>
      <c r="AD35" s="248">
        <f t="shared" si="2"/>
        <v>0</v>
      </c>
      <c r="AE35" s="253"/>
      <c r="AF35" s="254">
        <f t="shared" si="12"/>
        <v>0</v>
      </c>
      <c r="AG35" s="255">
        <f t="shared" si="13"/>
        <v>0</v>
      </c>
    </row>
    <row r="36" spans="1:33" s="15" customFormat="1" ht="21" customHeight="1" x14ac:dyDescent="0.2">
      <c r="A36" s="15" t="str">
        <f>IF(D36="","",MAX($A$18:$A35)+1)</f>
        <v/>
      </c>
      <c r="B36" s="678"/>
      <c r="C36" s="679"/>
      <c r="D36" s="99"/>
      <c r="E36" s="240" t="str">
        <f t="shared" si="0"/>
        <v/>
      </c>
      <c r="F36" s="109"/>
      <c r="G36" s="243" t="s">
        <v>2</v>
      </c>
      <c r="H36" s="109"/>
      <c r="I36" s="247" t="s">
        <v>4</v>
      </c>
      <c r="J36" s="248" t="str">
        <f t="shared" si="3"/>
        <v/>
      </c>
      <c r="K36" s="91"/>
      <c r="L36" s="248">
        <f t="shared" si="4"/>
        <v>0</v>
      </c>
      <c r="M36" s="91"/>
      <c r="N36" s="248">
        <f t="shared" si="5"/>
        <v>0</v>
      </c>
      <c r="O36" s="91"/>
      <c r="P36" s="248">
        <f t="shared" si="6"/>
        <v>0</v>
      </c>
      <c r="Q36" s="91"/>
      <c r="R36" s="248">
        <f t="shared" si="7"/>
        <v>0</v>
      </c>
      <c r="S36" s="91"/>
      <c r="T36" s="248">
        <f t="shared" si="8"/>
        <v>0</v>
      </c>
      <c r="U36" s="91"/>
      <c r="V36" s="248">
        <f t="shared" si="9"/>
        <v>0</v>
      </c>
      <c r="W36" s="91"/>
      <c r="X36" s="248">
        <f t="shared" si="10"/>
        <v>0</v>
      </c>
      <c r="Y36" s="91"/>
      <c r="Z36" s="248">
        <f t="shared" si="11"/>
        <v>0</v>
      </c>
      <c r="AA36" s="91"/>
      <c r="AB36" s="248">
        <f t="shared" si="1"/>
        <v>0</v>
      </c>
      <c r="AC36" s="91"/>
      <c r="AD36" s="248">
        <f t="shared" si="2"/>
        <v>0</v>
      </c>
      <c r="AE36" s="253"/>
      <c r="AF36" s="254">
        <f t="shared" si="12"/>
        <v>0</v>
      </c>
      <c r="AG36" s="255">
        <f t="shared" si="13"/>
        <v>0</v>
      </c>
    </row>
    <row r="37" spans="1:33" s="15" customFormat="1" ht="21" customHeight="1" x14ac:dyDescent="0.2">
      <c r="A37" s="15" t="str">
        <f>IF(D37="","",MAX($A$18:$A36)+1)</f>
        <v/>
      </c>
      <c r="B37" s="678"/>
      <c r="C37" s="679"/>
      <c r="D37" s="99"/>
      <c r="E37" s="240" t="str">
        <f t="shared" si="0"/>
        <v/>
      </c>
      <c r="F37" s="109"/>
      <c r="G37" s="243" t="s">
        <v>2</v>
      </c>
      <c r="H37" s="109"/>
      <c r="I37" s="247" t="s">
        <v>4</v>
      </c>
      <c r="J37" s="248" t="str">
        <f t="shared" si="3"/>
        <v/>
      </c>
      <c r="K37" s="91"/>
      <c r="L37" s="248">
        <f t="shared" si="4"/>
        <v>0</v>
      </c>
      <c r="M37" s="91"/>
      <c r="N37" s="248">
        <f t="shared" si="5"/>
        <v>0</v>
      </c>
      <c r="O37" s="91"/>
      <c r="P37" s="248">
        <f t="shared" si="6"/>
        <v>0</v>
      </c>
      <c r="Q37" s="91"/>
      <c r="R37" s="248">
        <f t="shared" si="7"/>
        <v>0</v>
      </c>
      <c r="S37" s="91"/>
      <c r="T37" s="248">
        <f t="shared" si="8"/>
        <v>0</v>
      </c>
      <c r="U37" s="91"/>
      <c r="V37" s="248">
        <f t="shared" si="9"/>
        <v>0</v>
      </c>
      <c r="W37" s="91"/>
      <c r="X37" s="248">
        <f t="shared" si="10"/>
        <v>0</v>
      </c>
      <c r="Y37" s="91"/>
      <c r="Z37" s="248">
        <f t="shared" si="11"/>
        <v>0</v>
      </c>
      <c r="AA37" s="91"/>
      <c r="AB37" s="248">
        <f t="shared" si="1"/>
        <v>0</v>
      </c>
      <c r="AC37" s="91"/>
      <c r="AD37" s="248">
        <f t="shared" si="2"/>
        <v>0</v>
      </c>
      <c r="AE37" s="253"/>
      <c r="AF37" s="254">
        <f t="shared" si="12"/>
        <v>0</v>
      </c>
      <c r="AG37" s="255">
        <f t="shared" si="13"/>
        <v>0</v>
      </c>
    </row>
    <row r="38" spans="1:33" s="15" customFormat="1" ht="21" customHeight="1" x14ac:dyDescent="0.2">
      <c r="A38" s="15" t="str">
        <f>IF(D38="","",MAX($A$18:$A37)+1)</f>
        <v/>
      </c>
      <c r="B38" s="678"/>
      <c r="C38" s="679"/>
      <c r="D38" s="99"/>
      <c r="E38" s="240" t="str">
        <f t="shared" si="0"/>
        <v/>
      </c>
      <c r="F38" s="109"/>
      <c r="G38" s="243" t="s">
        <v>2</v>
      </c>
      <c r="H38" s="109"/>
      <c r="I38" s="247" t="s">
        <v>4</v>
      </c>
      <c r="J38" s="248" t="str">
        <f t="shared" si="3"/>
        <v/>
      </c>
      <c r="K38" s="91"/>
      <c r="L38" s="248">
        <f t="shared" si="4"/>
        <v>0</v>
      </c>
      <c r="M38" s="91"/>
      <c r="N38" s="248">
        <f t="shared" si="5"/>
        <v>0</v>
      </c>
      <c r="O38" s="91"/>
      <c r="P38" s="248">
        <f t="shared" si="6"/>
        <v>0</v>
      </c>
      <c r="Q38" s="91"/>
      <c r="R38" s="248">
        <f t="shared" si="7"/>
        <v>0</v>
      </c>
      <c r="S38" s="91"/>
      <c r="T38" s="248">
        <f t="shared" si="8"/>
        <v>0</v>
      </c>
      <c r="U38" s="91"/>
      <c r="V38" s="248">
        <f t="shared" si="9"/>
        <v>0</v>
      </c>
      <c r="W38" s="91"/>
      <c r="X38" s="248">
        <f t="shared" si="10"/>
        <v>0</v>
      </c>
      <c r="Y38" s="91"/>
      <c r="Z38" s="248">
        <f t="shared" si="11"/>
        <v>0</v>
      </c>
      <c r="AA38" s="91"/>
      <c r="AB38" s="248">
        <f t="shared" si="1"/>
        <v>0</v>
      </c>
      <c r="AC38" s="91"/>
      <c r="AD38" s="248">
        <f t="shared" si="2"/>
        <v>0</v>
      </c>
      <c r="AE38" s="253"/>
      <c r="AF38" s="254">
        <f t="shared" si="12"/>
        <v>0</v>
      </c>
      <c r="AG38" s="255">
        <f t="shared" si="13"/>
        <v>0</v>
      </c>
    </row>
    <row r="39" spans="1:33" s="15" customFormat="1" ht="21" customHeight="1" x14ac:dyDescent="0.2">
      <c r="A39" s="15" t="str">
        <f>IF(D39="","",MAX($A$18:$A38)+1)</f>
        <v/>
      </c>
      <c r="B39" s="678"/>
      <c r="C39" s="679"/>
      <c r="D39" s="99"/>
      <c r="E39" s="240" t="str">
        <f t="shared" si="0"/>
        <v/>
      </c>
      <c r="F39" s="109"/>
      <c r="G39" s="243" t="s">
        <v>2</v>
      </c>
      <c r="H39" s="109"/>
      <c r="I39" s="247" t="s">
        <v>4</v>
      </c>
      <c r="J39" s="248" t="str">
        <f t="shared" si="3"/>
        <v/>
      </c>
      <c r="K39" s="91"/>
      <c r="L39" s="248">
        <f t="shared" si="4"/>
        <v>0</v>
      </c>
      <c r="M39" s="91"/>
      <c r="N39" s="248">
        <f t="shared" si="5"/>
        <v>0</v>
      </c>
      <c r="O39" s="91"/>
      <c r="P39" s="248">
        <f t="shared" si="6"/>
        <v>0</v>
      </c>
      <c r="Q39" s="91"/>
      <c r="R39" s="248">
        <f t="shared" si="7"/>
        <v>0</v>
      </c>
      <c r="S39" s="91"/>
      <c r="T39" s="248">
        <f t="shared" si="8"/>
        <v>0</v>
      </c>
      <c r="U39" s="91"/>
      <c r="V39" s="248">
        <f t="shared" si="9"/>
        <v>0</v>
      </c>
      <c r="W39" s="91"/>
      <c r="X39" s="248">
        <f t="shared" si="10"/>
        <v>0</v>
      </c>
      <c r="Y39" s="91"/>
      <c r="Z39" s="248">
        <f t="shared" si="11"/>
        <v>0</v>
      </c>
      <c r="AA39" s="91"/>
      <c r="AB39" s="248">
        <f t="shared" si="1"/>
        <v>0</v>
      </c>
      <c r="AC39" s="91"/>
      <c r="AD39" s="248">
        <f t="shared" si="2"/>
        <v>0</v>
      </c>
      <c r="AE39" s="253"/>
      <c r="AF39" s="254">
        <f t="shared" si="12"/>
        <v>0</v>
      </c>
      <c r="AG39" s="255">
        <f t="shared" si="13"/>
        <v>0</v>
      </c>
    </row>
    <row r="40" spans="1:33" s="15" customFormat="1" ht="21" customHeight="1" x14ac:dyDescent="0.2">
      <c r="A40" s="15" t="str">
        <f>IF(D40="","",MAX($A$18:$A39)+1)</f>
        <v/>
      </c>
      <c r="B40" s="678"/>
      <c r="C40" s="679"/>
      <c r="D40" s="99"/>
      <c r="E40" s="240" t="str">
        <f t="shared" si="0"/>
        <v/>
      </c>
      <c r="F40" s="109"/>
      <c r="G40" s="243" t="s">
        <v>2</v>
      </c>
      <c r="H40" s="109"/>
      <c r="I40" s="247" t="s">
        <v>4</v>
      </c>
      <c r="J40" s="248" t="str">
        <f t="shared" si="3"/>
        <v/>
      </c>
      <c r="K40" s="91"/>
      <c r="L40" s="248">
        <f t="shared" si="4"/>
        <v>0</v>
      </c>
      <c r="M40" s="91"/>
      <c r="N40" s="248">
        <f t="shared" si="5"/>
        <v>0</v>
      </c>
      <c r="O40" s="91"/>
      <c r="P40" s="248">
        <f t="shared" si="6"/>
        <v>0</v>
      </c>
      <c r="Q40" s="91"/>
      <c r="R40" s="248">
        <f t="shared" si="7"/>
        <v>0</v>
      </c>
      <c r="S40" s="91"/>
      <c r="T40" s="248">
        <f t="shared" si="8"/>
        <v>0</v>
      </c>
      <c r="U40" s="91"/>
      <c r="V40" s="248">
        <f t="shared" si="9"/>
        <v>0</v>
      </c>
      <c r="W40" s="91"/>
      <c r="X40" s="248">
        <f t="shared" si="10"/>
        <v>0</v>
      </c>
      <c r="Y40" s="91"/>
      <c r="Z40" s="248">
        <f t="shared" si="11"/>
        <v>0</v>
      </c>
      <c r="AA40" s="91"/>
      <c r="AB40" s="248">
        <f t="shared" si="1"/>
        <v>0</v>
      </c>
      <c r="AC40" s="91"/>
      <c r="AD40" s="248">
        <f t="shared" si="2"/>
        <v>0</v>
      </c>
      <c r="AE40" s="253"/>
      <c r="AF40" s="254">
        <f t="shared" si="12"/>
        <v>0</v>
      </c>
      <c r="AG40" s="255">
        <f t="shared" si="13"/>
        <v>0</v>
      </c>
    </row>
    <row r="41" spans="1:33" s="15" customFormat="1" ht="21" customHeight="1" x14ac:dyDescent="0.2">
      <c r="A41" s="15" t="str">
        <f>IF(D41="","",MAX($A$18:$A40)+1)</f>
        <v/>
      </c>
      <c r="B41" s="678"/>
      <c r="C41" s="679"/>
      <c r="D41" s="99"/>
      <c r="E41" s="240" t="str">
        <f t="shared" si="0"/>
        <v/>
      </c>
      <c r="F41" s="109"/>
      <c r="G41" s="243" t="s">
        <v>2</v>
      </c>
      <c r="H41" s="109"/>
      <c r="I41" s="247" t="s">
        <v>4</v>
      </c>
      <c r="J41" s="248" t="str">
        <f t="shared" si="3"/>
        <v/>
      </c>
      <c r="K41" s="91"/>
      <c r="L41" s="248">
        <f t="shared" si="4"/>
        <v>0</v>
      </c>
      <c r="M41" s="91"/>
      <c r="N41" s="248">
        <f t="shared" si="5"/>
        <v>0</v>
      </c>
      <c r="O41" s="91"/>
      <c r="P41" s="248">
        <f t="shared" si="6"/>
        <v>0</v>
      </c>
      <c r="Q41" s="91"/>
      <c r="R41" s="248">
        <f t="shared" si="7"/>
        <v>0</v>
      </c>
      <c r="S41" s="91"/>
      <c r="T41" s="248">
        <f t="shared" si="8"/>
        <v>0</v>
      </c>
      <c r="U41" s="91"/>
      <c r="V41" s="248">
        <f t="shared" si="9"/>
        <v>0</v>
      </c>
      <c r="W41" s="91"/>
      <c r="X41" s="248">
        <f t="shared" si="10"/>
        <v>0</v>
      </c>
      <c r="Y41" s="91"/>
      <c r="Z41" s="248">
        <f t="shared" si="11"/>
        <v>0</v>
      </c>
      <c r="AA41" s="91"/>
      <c r="AB41" s="248">
        <f t="shared" si="1"/>
        <v>0</v>
      </c>
      <c r="AC41" s="91"/>
      <c r="AD41" s="248">
        <f t="shared" si="2"/>
        <v>0</v>
      </c>
      <c r="AE41" s="253"/>
      <c r="AF41" s="254">
        <f t="shared" si="12"/>
        <v>0</v>
      </c>
      <c r="AG41" s="255">
        <f t="shared" si="13"/>
        <v>0</v>
      </c>
    </row>
    <row r="42" spans="1:33" s="15" customFormat="1" ht="21" customHeight="1" x14ac:dyDescent="0.2">
      <c r="A42" s="15" t="str">
        <f>IF(D42="","",MAX($A$18:$A41)+1)</f>
        <v/>
      </c>
      <c r="B42" s="678"/>
      <c r="C42" s="679"/>
      <c r="D42" s="99"/>
      <c r="E42" s="240" t="str">
        <f t="shared" si="0"/>
        <v/>
      </c>
      <c r="F42" s="109"/>
      <c r="G42" s="243" t="s">
        <v>2</v>
      </c>
      <c r="H42" s="109"/>
      <c r="I42" s="247" t="s">
        <v>4</v>
      </c>
      <c r="J42" s="248" t="str">
        <f t="shared" si="3"/>
        <v/>
      </c>
      <c r="K42" s="91"/>
      <c r="L42" s="248">
        <f t="shared" si="4"/>
        <v>0</v>
      </c>
      <c r="M42" s="91"/>
      <c r="N42" s="248">
        <f t="shared" si="5"/>
        <v>0</v>
      </c>
      <c r="O42" s="91"/>
      <c r="P42" s="248">
        <f t="shared" si="6"/>
        <v>0</v>
      </c>
      <c r="Q42" s="91"/>
      <c r="R42" s="248">
        <f t="shared" si="7"/>
        <v>0</v>
      </c>
      <c r="S42" s="91"/>
      <c r="T42" s="248">
        <f t="shared" si="8"/>
        <v>0</v>
      </c>
      <c r="U42" s="91"/>
      <c r="V42" s="248">
        <f t="shared" si="9"/>
        <v>0</v>
      </c>
      <c r="W42" s="91"/>
      <c r="X42" s="248">
        <f t="shared" si="10"/>
        <v>0</v>
      </c>
      <c r="Y42" s="91"/>
      <c r="Z42" s="248">
        <f t="shared" si="11"/>
        <v>0</v>
      </c>
      <c r="AA42" s="91"/>
      <c r="AB42" s="248">
        <f>IF(AND($J42&lt;&gt;"",AA42&lt;&gt;""),$J42*AA42,0)</f>
        <v>0</v>
      </c>
      <c r="AC42" s="91"/>
      <c r="AD42" s="248">
        <f>IF(AND($J42&lt;&gt;"",AC42&lt;&gt;""),$J42*AC42,0)</f>
        <v>0</v>
      </c>
      <c r="AE42" s="253"/>
      <c r="AF42" s="254">
        <f t="shared" si="12"/>
        <v>0</v>
      </c>
      <c r="AG42" s="255">
        <f t="shared" si="13"/>
        <v>0</v>
      </c>
    </row>
    <row r="43" spans="1:33" s="15" customFormat="1" ht="21" customHeight="1" thickBot="1" x14ac:dyDescent="0.25">
      <c r="A43" s="15" t="str">
        <f>IF(D43="","",MAX($A$18:$A42)+1)</f>
        <v/>
      </c>
      <c r="B43" s="684"/>
      <c r="C43" s="685"/>
      <c r="D43" s="100"/>
      <c r="E43" s="241" t="str">
        <f t="shared" si="0"/>
        <v/>
      </c>
      <c r="F43" s="111"/>
      <c r="G43" s="244" t="s">
        <v>2</v>
      </c>
      <c r="H43" s="113"/>
      <c r="I43" s="249" t="s">
        <v>4</v>
      </c>
      <c r="J43" s="250" t="str">
        <f t="shared" si="3"/>
        <v/>
      </c>
      <c r="K43" s="92"/>
      <c r="L43" s="250">
        <f t="shared" si="4"/>
        <v>0</v>
      </c>
      <c r="M43" s="92"/>
      <c r="N43" s="250">
        <f t="shared" si="5"/>
        <v>0</v>
      </c>
      <c r="O43" s="92"/>
      <c r="P43" s="250">
        <f t="shared" si="6"/>
        <v>0</v>
      </c>
      <c r="Q43" s="92"/>
      <c r="R43" s="250">
        <f t="shared" si="7"/>
        <v>0</v>
      </c>
      <c r="S43" s="92"/>
      <c r="T43" s="250">
        <f t="shared" si="8"/>
        <v>0</v>
      </c>
      <c r="U43" s="92"/>
      <c r="V43" s="250">
        <f t="shared" si="9"/>
        <v>0</v>
      </c>
      <c r="W43" s="92"/>
      <c r="X43" s="250">
        <f t="shared" si="10"/>
        <v>0</v>
      </c>
      <c r="Y43" s="92"/>
      <c r="Z43" s="250">
        <f t="shared" si="11"/>
        <v>0</v>
      </c>
      <c r="AA43" s="92"/>
      <c r="AB43" s="250">
        <f>IF(AND($J43&lt;&gt;"",AA43&lt;&gt;""),$J43*AA43,0)</f>
        <v>0</v>
      </c>
      <c r="AC43" s="92"/>
      <c r="AD43" s="250">
        <f>IF(AND($J43&lt;&gt;"",AC43&lt;&gt;""),$J43*AC43,0)</f>
        <v>0</v>
      </c>
      <c r="AE43" s="253"/>
      <c r="AF43" s="256">
        <f t="shared" si="12"/>
        <v>0</v>
      </c>
      <c r="AG43" s="257">
        <f t="shared" si="13"/>
        <v>0</v>
      </c>
    </row>
    <row r="44" spans="1:33" s="14" customFormat="1" ht="21" customHeight="1" thickTop="1" x14ac:dyDescent="0.2">
      <c r="B44" s="686" t="s">
        <v>6</v>
      </c>
      <c r="C44" s="686"/>
      <c r="D44" s="686"/>
      <c r="E44" s="686"/>
      <c r="F44" s="686"/>
      <c r="G44" s="686"/>
      <c r="H44" s="686"/>
      <c r="I44" s="686"/>
      <c r="J44" s="686"/>
      <c r="K44" s="93">
        <f t="shared" ref="K44:AD44" si="28">SUM(K19:K43)</f>
        <v>0</v>
      </c>
      <c r="L44" s="95">
        <f t="shared" si="28"/>
        <v>0</v>
      </c>
      <c r="M44" s="93">
        <f t="shared" si="28"/>
        <v>0</v>
      </c>
      <c r="N44" s="95">
        <f t="shared" si="28"/>
        <v>0</v>
      </c>
      <c r="O44" s="93">
        <f t="shared" si="28"/>
        <v>0</v>
      </c>
      <c r="P44" s="95">
        <f t="shared" si="28"/>
        <v>0</v>
      </c>
      <c r="Q44" s="93">
        <f t="shared" si="28"/>
        <v>0</v>
      </c>
      <c r="R44" s="95">
        <f t="shared" si="28"/>
        <v>0</v>
      </c>
      <c r="S44" s="93">
        <f t="shared" si="28"/>
        <v>0</v>
      </c>
      <c r="T44" s="95">
        <f t="shared" si="28"/>
        <v>0</v>
      </c>
      <c r="U44" s="93">
        <f t="shared" si="28"/>
        <v>0</v>
      </c>
      <c r="V44" s="95">
        <f t="shared" si="28"/>
        <v>0</v>
      </c>
      <c r="W44" s="93">
        <f t="shared" si="28"/>
        <v>0</v>
      </c>
      <c r="X44" s="95">
        <f t="shared" si="28"/>
        <v>0</v>
      </c>
      <c r="Y44" s="93">
        <f t="shared" si="28"/>
        <v>0</v>
      </c>
      <c r="Z44" s="95">
        <f t="shared" si="28"/>
        <v>0</v>
      </c>
      <c r="AA44" s="93">
        <f t="shared" si="28"/>
        <v>0</v>
      </c>
      <c r="AB44" s="95">
        <f t="shared" si="28"/>
        <v>0</v>
      </c>
      <c r="AC44" s="93">
        <f t="shared" si="28"/>
        <v>0</v>
      </c>
      <c r="AD44" s="95">
        <f t="shared" si="28"/>
        <v>0</v>
      </c>
      <c r="AE44" s="45"/>
      <c r="AF44" s="93">
        <f>SUM(AF19:AF43)</f>
        <v>0</v>
      </c>
      <c r="AG44" s="114">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670" t="s">
        <v>0</v>
      </c>
      <c r="C46" s="670"/>
      <c r="D46" s="680" t="s">
        <v>70</v>
      </c>
      <c r="E46" s="681"/>
      <c r="F46" s="681"/>
      <c r="G46" s="681"/>
      <c r="H46" s="681"/>
      <c r="I46" s="681"/>
      <c r="J46" s="682"/>
      <c r="K46" s="85"/>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683" t="str">
        <f>IF(COUNTIF(E49:E68,"err")&gt;0,"グレードと一致しない型番があります。対象製品番号を確認して下さい。","")</f>
        <v/>
      </c>
      <c r="C47" s="683"/>
      <c r="D47" s="683"/>
      <c r="E47" s="683"/>
      <c r="F47" s="683"/>
      <c r="G47" s="683"/>
      <c r="H47" s="683"/>
      <c r="I47" s="683"/>
      <c r="J47" s="683"/>
      <c r="K47" s="51" t="s">
        <v>12</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03" t="s">
        <v>1</v>
      </c>
      <c r="C48" s="304" t="s">
        <v>72</v>
      </c>
      <c r="D48" s="301" t="s">
        <v>102</v>
      </c>
      <c r="E48" s="290" t="s">
        <v>35</v>
      </c>
      <c r="F48" s="674" t="s">
        <v>14</v>
      </c>
      <c r="G48" s="674"/>
      <c r="H48" s="674"/>
      <c r="I48" s="672"/>
      <c r="J48" s="290" t="s">
        <v>3</v>
      </c>
      <c r="K48" s="302" t="s">
        <v>29</v>
      </c>
      <c r="L48" s="290" t="s">
        <v>5</v>
      </c>
      <c r="M48" s="302" t="s">
        <v>29</v>
      </c>
      <c r="N48" s="290" t="s">
        <v>5</v>
      </c>
      <c r="O48" s="302" t="s">
        <v>29</v>
      </c>
      <c r="P48" s="290" t="s">
        <v>5</v>
      </c>
      <c r="Q48" s="302" t="s">
        <v>29</v>
      </c>
      <c r="R48" s="290" t="s">
        <v>5</v>
      </c>
      <c r="S48" s="302" t="s">
        <v>29</v>
      </c>
      <c r="T48" s="290" t="s">
        <v>5</v>
      </c>
      <c r="U48" s="302" t="s">
        <v>29</v>
      </c>
      <c r="V48" s="290" t="s">
        <v>5</v>
      </c>
      <c r="W48" s="302" t="s">
        <v>29</v>
      </c>
      <c r="X48" s="290" t="s">
        <v>5</v>
      </c>
      <c r="Y48" s="302" t="s">
        <v>29</v>
      </c>
      <c r="Z48" s="290" t="s">
        <v>5</v>
      </c>
      <c r="AA48" s="302" t="s">
        <v>29</v>
      </c>
      <c r="AB48" s="290" t="s">
        <v>5</v>
      </c>
      <c r="AC48" s="302" t="s">
        <v>29</v>
      </c>
      <c r="AD48" s="290" t="s">
        <v>5</v>
      </c>
      <c r="AE48" s="30"/>
      <c r="AF48" s="291" t="s">
        <v>41</v>
      </c>
      <c r="AG48" s="292" t="s">
        <v>40</v>
      </c>
    </row>
    <row r="49" spans="1:33" s="15" customFormat="1" ht="21" customHeight="1" thickTop="1" x14ac:dyDescent="0.2">
      <c r="A49" s="15" t="str">
        <f>IF(D49="","",MAX($A$48:$A48)+1)</f>
        <v/>
      </c>
      <c r="B49" s="97"/>
      <c r="C49" s="101"/>
      <c r="D49" s="98"/>
      <c r="E49" s="258" t="str">
        <f t="shared" ref="E49:E68" si="29">IF(D49="","",IF(AND(LEFT(D49,1)&amp;RIGHT(D49,1)&lt;&gt;"G1",LEFT(D49,1)&amp;RIGHT(D49,1)&lt;&gt;"G2"),"err",LEFT(D49,1)&amp;RIGHT(D49,1)))</f>
        <v/>
      </c>
      <c r="F49" s="110"/>
      <c r="G49" s="242" t="s">
        <v>2</v>
      </c>
      <c r="H49" s="112"/>
      <c r="I49" s="245" t="s">
        <v>4</v>
      </c>
      <c r="J49" s="246" t="str">
        <f>IF(AND(F49&lt;&gt;"",H49&lt;&gt;""),ROUNDDOWN(F49*H49/1000000,2),"")</f>
        <v/>
      </c>
      <c r="K49" s="106"/>
      <c r="L49" s="261">
        <f>IF(AND($J49&lt;&gt;"",K49&lt;&gt;""),$J49*K49,0)</f>
        <v>0</v>
      </c>
      <c r="M49" s="106"/>
      <c r="N49" s="261">
        <f>IF(AND($J49&lt;&gt;"",M49&lt;&gt;""),$J49*M49,0)</f>
        <v>0</v>
      </c>
      <c r="O49" s="106"/>
      <c r="P49" s="261">
        <f>IF(AND($J49&lt;&gt;"",O49&lt;&gt;""),$J49*O49,0)</f>
        <v>0</v>
      </c>
      <c r="Q49" s="106"/>
      <c r="R49" s="261">
        <f>IF(AND($J49&lt;&gt;"",Q49&lt;&gt;""),$J49*Q49,0)</f>
        <v>0</v>
      </c>
      <c r="S49" s="106"/>
      <c r="T49" s="261">
        <f>IF(AND($J49&lt;&gt;"",S49&lt;&gt;""),$J49*S49,0)</f>
        <v>0</v>
      </c>
      <c r="U49" s="106"/>
      <c r="V49" s="261">
        <f>IF(AND($J49&lt;&gt;"",U49&lt;&gt;""),$J49*U49,0)</f>
        <v>0</v>
      </c>
      <c r="W49" s="106"/>
      <c r="X49" s="261">
        <f>IF(AND($J49&lt;&gt;"",W49&lt;&gt;""),$J49*W49,0)</f>
        <v>0</v>
      </c>
      <c r="Y49" s="106"/>
      <c r="Z49" s="261">
        <f>IF(AND($J49&lt;&gt;"",Y49&lt;&gt;""),$J49*Y49,0)</f>
        <v>0</v>
      </c>
      <c r="AA49" s="106"/>
      <c r="AB49" s="261">
        <f t="shared" ref="AB49:AB68" si="30">IF(AND($J49&lt;&gt;"",AA49&lt;&gt;""),$J49*AA49,0)</f>
        <v>0</v>
      </c>
      <c r="AC49" s="106"/>
      <c r="AD49" s="261">
        <f t="shared" ref="AD49:AD68" si="31">IF(AND($J49&lt;&gt;"",AC49&lt;&gt;""),$J49*AC49,0)</f>
        <v>0</v>
      </c>
      <c r="AE49" s="45"/>
      <c r="AF49" s="264">
        <f>SUM(K49*$K$8,M49*$M$8,O49*$O$8,Q49*$Q$8,S49*$S$8,U49*$U$8,W49*$W$8,Y49*$Y$8,AA49*$AA$8,AC49*$AC$8)</f>
        <v>0</v>
      </c>
      <c r="AG49" s="265">
        <f>SUM(L49*$K$8,N49*$M$8,P49*$O$8,R49*$Q$8,T49*$S$8,V49*$U$8,X49*$W$8,Z49*$Y$8,AB49*$AA$8,AD49*$AC$8,)</f>
        <v>0</v>
      </c>
    </row>
    <row r="50" spans="1:33" s="15" customFormat="1" ht="21" customHeight="1" x14ac:dyDescent="0.2">
      <c r="A50" s="15" t="str">
        <f>IF(D50="","",MAX($A$48:$A49)+1)</f>
        <v/>
      </c>
      <c r="B50" s="102"/>
      <c r="C50" s="103"/>
      <c r="D50" s="99"/>
      <c r="E50" s="259" t="str">
        <f t="shared" si="29"/>
        <v/>
      </c>
      <c r="F50" s="109"/>
      <c r="G50" s="243" t="s">
        <v>2</v>
      </c>
      <c r="H50" s="109"/>
      <c r="I50" s="247" t="s">
        <v>4</v>
      </c>
      <c r="J50" s="248" t="str">
        <f t="shared" ref="J50:J65" si="32">IF(AND(F50&lt;&gt;"",H50&lt;&gt;""),ROUNDDOWN(F50*H50/1000000,2),"")</f>
        <v/>
      </c>
      <c r="K50" s="107"/>
      <c r="L50" s="262">
        <f t="shared" ref="L50:L68" si="33">IF(AND($J50&lt;&gt;"",K50&lt;&gt;""),$J50*K50,0)</f>
        <v>0</v>
      </c>
      <c r="M50" s="107"/>
      <c r="N50" s="262">
        <f t="shared" ref="N50:N68" si="34">IF(AND($J50&lt;&gt;"",M50&lt;&gt;""),$J50*M50,0)</f>
        <v>0</v>
      </c>
      <c r="O50" s="107"/>
      <c r="P50" s="262">
        <f t="shared" ref="P50:P68" si="35">IF(AND($J50&lt;&gt;"",O50&lt;&gt;""),$J50*O50,0)</f>
        <v>0</v>
      </c>
      <c r="Q50" s="107"/>
      <c r="R50" s="262">
        <f t="shared" ref="R50:R68" si="36">IF(AND($J50&lt;&gt;"",Q50&lt;&gt;""),$J50*Q50,0)</f>
        <v>0</v>
      </c>
      <c r="S50" s="107"/>
      <c r="T50" s="262">
        <f t="shared" ref="T50:T68" si="37">IF(AND($J50&lt;&gt;"",S50&lt;&gt;""),$J50*S50,0)</f>
        <v>0</v>
      </c>
      <c r="U50" s="107"/>
      <c r="V50" s="262">
        <f t="shared" ref="V50:V68" si="38">IF(AND($J50&lt;&gt;"",U50&lt;&gt;""),$J50*U50,0)</f>
        <v>0</v>
      </c>
      <c r="W50" s="107"/>
      <c r="X50" s="262">
        <f t="shared" ref="X50:X68" si="39">IF(AND($J50&lt;&gt;"",W50&lt;&gt;""),$J50*W50,0)</f>
        <v>0</v>
      </c>
      <c r="Y50" s="107"/>
      <c r="Z50" s="262">
        <f t="shared" ref="Z50:Z68" si="40">IF(AND($J50&lt;&gt;"",Y50&lt;&gt;""),$J50*Y50,0)</f>
        <v>0</v>
      </c>
      <c r="AA50" s="107"/>
      <c r="AB50" s="262">
        <f t="shared" si="30"/>
        <v>0</v>
      </c>
      <c r="AC50" s="107"/>
      <c r="AD50" s="262">
        <f t="shared" si="31"/>
        <v>0</v>
      </c>
      <c r="AE50" s="253"/>
      <c r="AF50" s="264">
        <f t="shared" ref="AF50:AF68" si="41">SUM(K50*$K$8,M50*$M$8,O50*$O$8,Q50*$Q$8,S50*$S$8,U50*$U$8,W50*$W$8,Y50*$Y$8,AA50*$AA$8,AC50*$AC$8)</f>
        <v>0</v>
      </c>
      <c r="AG50" s="265">
        <f t="shared" ref="AG50:AG68" si="42">SUM(L50*$K$8,N50*$M$8,P50*$O$8,R50*$Q$8,T50*$S$8,V50*$U$8,X50*$W$8,Z50*$Y$8,AB50*$AA$8,AD50*$AC$8,)</f>
        <v>0</v>
      </c>
    </row>
    <row r="51" spans="1:33" s="15" customFormat="1" ht="21" customHeight="1" x14ac:dyDescent="0.2">
      <c r="A51" s="15" t="str">
        <f>IF(D51="","",MAX($A$48:$A50)+1)</f>
        <v/>
      </c>
      <c r="B51" s="102"/>
      <c r="C51" s="103"/>
      <c r="D51" s="99"/>
      <c r="E51" s="259" t="str">
        <f t="shared" si="29"/>
        <v/>
      </c>
      <c r="F51" s="109"/>
      <c r="G51" s="243" t="s">
        <v>2</v>
      </c>
      <c r="H51" s="109"/>
      <c r="I51" s="247" t="s">
        <v>4</v>
      </c>
      <c r="J51" s="248" t="str">
        <f t="shared" si="32"/>
        <v/>
      </c>
      <c r="K51" s="107"/>
      <c r="L51" s="262">
        <f t="shared" si="33"/>
        <v>0</v>
      </c>
      <c r="M51" s="107"/>
      <c r="N51" s="262">
        <f t="shared" si="34"/>
        <v>0</v>
      </c>
      <c r="O51" s="107"/>
      <c r="P51" s="262">
        <f t="shared" si="35"/>
        <v>0</v>
      </c>
      <c r="Q51" s="107"/>
      <c r="R51" s="262">
        <f t="shared" si="36"/>
        <v>0</v>
      </c>
      <c r="S51" s="107"/>
      <c r="T51" s="262">
        <f t="shared" si="37"/>
        <v>0</v>
      </c>
      <c r="U51" s="107"/>
      <c r="V51" s="262">
        <f t="shared" si="38"/>
        <v>0</v>
      </c>
      <c r="W51" s="107"/>
      <c r="X51" s="262">
        <f t="shared" si="39"/>
        <v>0</v>
      </c>
      <c r="Y51" s="107"/>
      <c r="Z51" s="262">
        <f t="shared" si="40"/>
        <v>0</v>
      </c>
      <c r="AA51" s="107"/>
      <c r="AB51" s="262">
        <f t="shared" si="30"/>
        <v>0</v>
      </c>
      <c r="AC51" s="107"/>
      <c r="AD51" s="262">
        <f t="shared" si="31"/>
        <v>0</v>
      </c>
      <c r="AE51" s="253"/>
      <c r="AF51" s="264">
        <f t="shared" si="41"/>
        <v>0</v>
      </c>
      <c r="AG51" s="265">
        <f t="shared" si="42"/>
        <v>0</v>
      </c>
    </row>
    <row r="52" spans="1:33" s="15" customFormat="1" ht="21" customHeight="1" x14ac:dyDescent="0.2">
      <c r="A52" s="15" t="str">
        <f>IF(D52="","",MAX($A$48:$A51)+1)</f>
        <v/>
      </c>
      <c r="B52" s="102"/>
      <c r="C52" s="103"/>
      <c r="D52" s="99"/>
      <c r="E52" s="259" t="str">
        <f t="shared" si="29"/>
        <v/>
      </c>
      <c r="F52" s="109"/>
      <c r="G52" s="243" t="s">
        <v>2</v>
      </c>
      <c r="H52" s="109"/>
      <c r="I52" s="247" t="s">
        <v>4</v>
      </c>
      <c r="J52" s="248" t="str">
        <f t="shared" si="32"/>
        <v/>
      </c>
      <c r="K52" s="107"/>
      <c r="L52" s="262">
        <f t="shared" si="33"/>
        <v>0</v>
      </c>
      <c r="M52" s="107"/>
      <c r="N52" s="262">
        <f t="shared" si="34"/>
        <v>0</v>
      </c>
      <c r="O52" s="107"/>
      <c r="P52" s="262">
        <f t="shared" si="35"/>
        <v>0</v>
      </c>
      <c r="Q52" s="107"/>
      <c r="R52" s="262">
        <f t="shared" si="36"/>
        <v>0</v>
      </c>
      <c r="S52" s="107"/>
      <c r="T52" s="262">
        <f t="shared" si="37"/>
        <v>0</v>
      </c>
      <c r="U52" s="107"/>
      <c r="V52" s="262">
        <f t="shared" si="38"/>
        <v>0</v>
      </c>
      <c r="W52" s="107"/>
      <c r="X52" s="262">
        <f t="shared" si="39"/>
        <v>0</v>
      </c>
      <c r="Y52" s="107"/>
      <c r="Z52" s="262">
        <f t="shared" si="40"/>
        <v>0</v>
      </c>
      <c r="AA52" s="107"/>
      <c r="AB52" s="262">
        <f t="shared" si="30"/>
        <v>0</v>
      </c>
      <c r="AC52" s="107"/>
      <c r="AD52" s="262">
        <f t="shared" si="31"/>
        <v>0</v>
      </c>
      <c r="AE52" s="253"/>
      <c r="AF52" s="264">
        <f t="shared" si="41"/>
        <v>0</v>
      </c>
      <c r="AG52" s="265">
        <f t="shared" si="42"/>
        <v>0</v>
      </c>
    </row>
    <row r="53" spans="1:33" s="15" customFormat="1" ht="21" customHeight="1" x14ac:dyDescent="0.2">
      <c r="A53" s="15" t="str">
        <f>IF(D53="","",MAX($A$48:$A52)+1)</f>
        <v/>
      </c>
      <c r="B53" s="102"/>
      <c r="C53" s="103"/>
      <c r="D53" s="99"/>
      <c r="E53" s="259" t="str">
        <f t="shared" si="29"/>
        <v/>
      </c>
      <c r="F53" s="109"/>
      <c r="G53" s="243" t="s">
        <v>2</v>
      </c>
      <c r="H53" s="109"/>
      <c r="I53" s="247" t="s">
        <v>4</v>
      </c>
      <c r="J53" s="248" t="str">
        <f t="shared" si="32"/>
        <v/>
      </c>
      <c r="K53" s="107"/>
      <c r="L53" s="262">
        <f t="shared" si="33"/>
        <v>0</v>
      </c>
      <c r="M53" s="107"/>
      <c r="N53" s="262">
        <f t="shared" si="34"/>
        <v>0</v>
      </c>
      <c r="O53" s="107"/>
      <c r="P53" s="262">
        <f t="shared" si="35"/>
        <v>0</v>
      </c>
      <c r="Q53" s="107"/>
      <c r="R53" s="262">
        <f t="shared" si="36"/>
        <v>0</v>
      </c>
      <c r="S53" s="107"/>
      <c r="T53" s="262">
        <f t="shared" si="37"/>
        <v>0</v>
      </c>
      <c r="U53" s="107"/>
      <c r="V53" s="262">
        <f t="shared" si="38"/>
        <v>0</v>
      </c>
      <c r="W53" s="107"/>
      <c r="X53" s="262">
        <f t="shared" si="39"/>
        <v>0</v>
      </c>
      <c r="Y53" s="107"/>
      <c r="Z53" s="262">
        <f t="shared" si="40"/>
        <v>0</v>
      </c>
      <c r="AA53" s="107"/>
      <c r="AB53" s="262">
        <f t="shared" si="30"/>
        <v>0</v>
      </c>
      <c r="AC53" s="107"/>
      <c r="AD53" s="262">
        <f t="shared" si="31"/>
        <v>0</v>
      </c>
      <c r="AE53" s="253"/>
      <c r="AF53" s="264">
        <f t="shared" si="41"/>
        <v>0</v>
      </c>
      <c r="AG53" s="265">
        <f t="shared" si="42"/>
        <v>0</v>
      </c>
    </row>
    <row r="54" spans="1:33" s="15" customFormat="1" ht="21" customHeight="1" x14ac:dyDescent="0.2">
      <c r="A54" s="15" t="str">
        <f>IF(D54="","",MAX($A$48:$A53)+1)</f>
        <v/>
      </c>
      <c r="B54" s="102"/>
      <c r="C54" s="103"/>
      <c r="D54" s="99"/>
      <c r="E54" s="259" t="str">
        <f t="shared" si="29"/>
        <v/>
      </c>
      <c r="F54" s="109"/>
      <c r="G54" s="243" t="s">
        <v>2</v>
      </c>
      <c r="H54" s="109"/>
      <c r="I54" s="247" t="s">
        <v>4</v>
      </c>
      <c r="J54" s="248" t="str">
        <f t="shared" si="32"/>
        <v/>
      </c>
      <c r="K54" s="107"/>
      <c r="L54" s="262">
        <f t="shared" si="33"/>
        <v>0</v>
      </c>
      <c r="M54" s="107"/>
      <c r="N54" s="262">
        <f t="shared" si="34"/>
        <v>0</v>
      </c>
      <c r="O54" s="107"/>
      <c r="P54" s="262">
        <f t="shared" si="35"/>
        <v>0</v>
      </c>
      <c r="Q54" s="107"/>
      <c r="R54" s="262">
        <f t="shared" si="36"/>
        <v>0</v>
      </c>
      <c r="S54" s="107"/>
      <c r="T54" s="262">
        <f t="shared" si="37"/>
        <v>0</v>
      </c>
      <c r="U54" s="107"/>
      <c r="V54" s="262">
        <f t="shared" si="38"/>
        <v>0</v>
      </c>
      <c r="W54" s="107"/>
      <c r="X54" s="262">
        <f t="shared" si="39"/>
        <v>0</v>
      </c>
      <c r="Y54" s="107"/>
      <c r="Z54" s="262">
        <f t="shared" si="40"/>
        <v>0</v>
      </c>
      <c r="AA54" s="107"/>
      <c r="AB54" s="262">
        <f t="shared" si="30"/>
        <v>0</v>
      </c>
      <c r="AC54" s="107"/>
      <c r="AD54" s="262">
        <f t="shared" si="31"/>
        <v>0</v>
      </c>
      <c r="AE54" s="253"/>
      <c r="AF54" s="264">
        <f t="shared" si="41"/>
        <v>0</v>
      </c>
      <c r="AG54" s="265">
        <f t="shared" si="42"/>
        <v>0</v>
      </c>
    </row>
    <row r="55" spans="1:33" s="15" customFormat="1" ht="21" customHeight="1" x14ac:dyDescent="0.2">
      <c r="A55" s="15" t="str">
        <f>IF(D55="","",MAX($A$48:$A54)+1)</f>
        <v/>
      </c>
      <c r="B55" s="102"/>
      <c r="C55" s="103"/>
      <c r="D55" s="99"/>
      <c r="E55" s="259" t="str">
        <f t="shared" si="29"/>
        <v/>
      </c>
      <c r="F55" s="109"/>
      <c r="G55" s="243" t="s">
        <v>2</v>
      </c>
      <c r="H55" s="109"/>
      <c r="I55" s="247" t="s">
        <v>4</v>
      </c>
      <c r="J55" s="248" t="str">
        <f t="shared" si="32"/>
        <v/>
      </c>
      <c r="K55" s="107"/>
      <c r="L55" s="262">
        <f t="shared" si="33"/>
        <v>0</v>
      </c>
      <c r="M55" s="107"/>
      <c r="N55" s="262">
        <f t="shared" si="34"/>
        <v>0</v>
      </c>
      <c r="O55" s="107"/>
      <c r="P55" s="262">
        <f t="shared" si="35"/>
        <v>0</v>
      </c>
      <c r="Q55" s="107"/>
      <c r="R55" s="262">
        <f t="shared" si="36"/>
        <v>0</v>
      </c>
      <c r="S55" s="107"/>
      <c r="T55" s="262">
        <f t="shared" si="37"/>
        <v>0</v>
      </c>
      <c r="U55" s="107"/>
      <c r="V55" s="262">
        <f t="shared" si="38"/>
        <v>0</v>
      </c>
      <c r="W55" s="107"/>
      <c r="X55" s="262">
        <f t="shared" si="39"/>
        <v>0</v>
      </c>
      <c r="Y55" s="107"/>
      <c r="Z55" s="262">
        <f t="shared" si="40"/>
        <v>0</v>
      </c>
      <c r="AA55" s="107"/>
      <c r="AB55" s="262">
        <f t="shared" si="30"/>
        <v>0</v>
      </c>
      <c r="AC55" s="107"/>
      <c r="AD55" s="262">
        <f t="shared" si="31"/>
        <v>0</v>
      </c>
      <c r="AE55" s="253"/>
      <c r="AF55" s="264">
        <f t="shared" si="41"/>
        <v>0</v>
      </c>
      <c r="AG55" s="265">
        <f t="shared" si="42"/>
        <v>0</v>
      </c>
    </row>
    <row r="56" spans="1:33" s="15" customFormat="1" ht="21" customHeight="1" x14ac:dyDescent="0.2">
      <c r="A56" s="15" t="str">
        <f>IF(D56="","",MAX($A$48:$A55)+1)</f>
        <v/>
      </c>
      <c r="B56" s="102"/>
      <c r="C56" s="103"/>
      <c r="D56" s="99"/>
      <c r="E56" s="259" t="str">
        <f t="shared" si="29"/>
        <v/>
      </c>
      <c r="F56" s="109"/>
      <c r="G56" s="243" t="s">
        <v>2</v>
      </c>
      <c r="H56" s="109"/>
      <c r="I56" s="247" t="s">
        <v>4</v>
      </c>
      <c r="J56" s="248" t="str">
        <f t="shared" si="32"/>
        <v/>
      </c>
      <c r="K56" s="107"/>
      <c r="L56" s="262">
        <f t="shared" si="33"/>
        <v>0</v>
      </c>
      <c r="M56" s="107"/>
      <c r="N56" s="262">
        <f t="shared" si="34"/>
        <v>0</v>
      </c>
      <c r="O56" s="107"/>
      <c r="P56" s="262">
        <f t="shared" si="35"/>
        <v>0</v>
      </c>
      <c r="Q56" s="107"/>
      <c r="R56" s="262">
        <f t="shared" si="36"/>
        <v>0</v>
      </c>
      <c r="S56" s="107"/>
      <c r="T56" s="262">
        <f t="shared" si="37"/>
        <v>0</v>
      </c>
      <c r="U56" s="107"/>
      <c r="V56" s="262">
        <f t="shared" si="38"/>
        <v>0</v>
      </c>
      <c r="W56" s="107"/>
      <c r="X56" s="262">
        <f t="shared" si="39"/>
        <v>0</v>
      </c>
      <c r="Y56" s="107"/>
      <c r="Z56" s="262">
        <f t="shared" si="40"/>
        <v>0</v>
      </c>
      <c r="AA56" s="107"/>
      <c r="AB56" s="262">
        <f t="shared" si="30"/>
        <v>0</v>
      </c>
      <c r="AC56" s="107"/>
      <c r="AD56" s="262">
        <f t="shared" si="31"/>
        <v>0</v>
      </c>
      <c r="AE56" s="253"/>
      <c r="AF56" s="264">
        <f t="shared" si="41"/>
        <v>0</v>
      </c>
      <c r="AG56" s="265">
        <f t="shared" si="42"/>
        <v>0</v>
      </c>
    </row>
    <row r="57" spans="1:33" s="15" customFormat="1" ht="21" customHeight="1" x14ac:dyDescent="0.2">
      <c r="A57" s="15" t="str">
        <f>IF(D57="","",MAX($A$48:$A56)+1)</f>
        <v/>
      </c>
      <c r="B57" s="102"/>
      <c r="C57" s="103"/>
      <c r="D57" s="99"/>
      <c r="E57" s="259" t="str">
        <f t="shared" si="29"/>
        <v/>
      </c>
      <c r="F57" s="109"/>
      <c r="G57" s="243" t="s">
        <v>2</v>
      </c>
      <c r="H57" s="109"/>
      <c r="I57" s="247" t="s">
        <v>4</v>
      </c>
      <c r="J57" s="248" t="str">
        <f>IF(AND(F57&lt;&gt;"",H57&lt;&gt;""),ROUNDDOWN(F57*H57/1000000,2),"")</f>
        <v/>
      </c>
      <c r="K57" s="107"/>
      <c r="L57" s="262">
        <f t="shared" si="33"/>
        <v>0</v>
      </c>
      <c r="M57" s="107"/>
      <c r="N57" s="262">
        <f t="shared" si="34"/>
        <v>0</v>
      </c>
      <c r="O57" s="107"/>
      <c r="P57" s="262">
        <f t="shared" si="35"/>
        <v>0</v>
      </c>
      <c r="Q57" s="107"/>
      <c r="R57" s="262">
        <f t="shared" si="36"/>
        <v>0</v>
      </c>
      <c r="S57" s="107"/>
      <c r="T57" s="262">
        <f t="shared" si="37"/>
        <v>0</v>
      </c>
      <c r="U57" s="107"/>
      <c r="V57" s="262">
        <f t="shared" si="38"/>
        <v>0</v>
      </c>
      <c r="W57" s="107"/>
      <c r="X57" s="262">
        <f t="shared" si="39"/>
        <v>0</v>
      </c>
      <c r="Y57" s="107"/>
      <c r="Z57" s="262">
        <f t="shared" si="40"/>
        <v>0</v>
      </c>
      <c r="AA57" s="107"/>
      <c r="AB57" s="262">
        <f t="shared" si="30"/>
        <v>0</v>
      </c>
      <c r="AC57" s="107"/>
      <c r="AD57" s="262">
        <f t="shared" si="31"/>
        <v>0</v>
      </c>
      <c r="AE57" s="253"/>
      <c r="AF57" s="264">
        <f t="shared" si="41"/>
        <v>0</v>
      </c>
      <c r="AG57" s="265">
        <f t="shared" si="42"/>
        <v>0</v>
      </c>
    </row>
    <row r="58" spans="1:33" s="15" customFormat="1" ht="21" customHeight="1" x14ac:dyDescent="0.2">
      <c r="A58" s="15" t="str">
        <f>IF(D58="","",MAX($A$48:$A57)+1)</f>
        <v/>
      </c>
      <c r="B58" s="102"/>
      <c r="C58" s="103"/>
      <c r="D58" s="99"/>
      <c r="E58" s="259" t="str">
        <f t="shared" si="29"/>
        <v/>
      </c>
      <c r="F58" s="109"/>
      <c r="G58" s="243" t="s">
        <v>2</v>
      </c>
      <c r="H58" s="109"/>
      <c r="I58" s="247" t="s">
        <v>4</v>
      </c>
      <c r="J58" s="248" t="str">
        <f t="shared" si="32"/>
        <v/>
      </c>
      <c r="K58" s="107"/>
      <c r="L58" s="262">
        <f t="shared" si="33"/>
        <v>0</v>
      </c>
      <c r="M58" s="107"/>
      <c r="N58" s="262">
        <f t="shared" si="34"/>
        <v>0</v>
      </c>
      <c r="O58" s="107"/>
      <c r="P58" s="262">
        <f t="shared" si="35"/>
        <v>0</v>
      </c>
      <c r="Q58" s="107"/>
      <c r="R58" s="262">
        <f t="shared" si="36"/>
        <v>0</v>
      </c>
      <c r="S58" s="107"/>
      <c r="T58" s="262">
        <f t="shared" si="37"/>
        <v>0</v>
      </c>
      <c r="U58" s="107"/>
      <c r="V58" s="262">
        <f t="shared" si="38"/>
        <v>0</v>
      </c>
      <c r="W58" s="107"/>
      <c r="X58" s="262">
        <f t="shared" si="39"/>
        <v>0</v>
      </c>
      <c r="Y58" s="107"/>
      <c r="Z58" s="262">
        <f t="shared" si="40"/>
        <v>0</v>
      </c>
      <c r="AA58" s="107"/>
      <c r="AB58" s="262">
        <f t="shared" si="30"/>
        <v>0</v>
      </c>
      <c r="AC58" s="107"/>
      <c r="AD58" s="262">
        <f t="shared" si="31"/>
        <v>0</v>
      </c>
      <c r="AE58" s="253"/>
      <c r="AF58" s="264">
        <f t="shared" si="41"/>
        <v>0</v>
      </c>
      <c r="AG58" s="265">
        <f t="shared" si="42"/>
        <v>0</v>
      </c>
    </row>
    <row r="59" spans="1:33" s="15" customFormat="1" ht="21" customHeight="1" x14ac:dyDescent="0.2">
      <c r="A59" s="15" t="str">
        <f>IF(D59="","",MAX($A$48:$A58)+1)</f>
        <v/>
      </c>
      <c r="B59" s="102"/>
      <c r="C59" s="103"/>
      <c r="D59" s="99"/>
      <c r="E59" s="259" t="str">
        <f t="shared" si="29"/>
        <v/>
      </c>
      <c r="F59" s="109"/>
      <c r="G59" s="243" t="s">
        <v>2</v>
      </c>
      <c r="H59" s="109"/>
      <c r="I59" s="247" t="s">
        <v>4</v>
      </c>
      <c r="J59" s="248" t="str">
        <f t="shared" si="32"/>
        <v/>
      </c>
      <c r="K59" s="107"/>
      <c r="L59" s="262">
        <f t="shared" si="33"/>
        <v>0</v>
      </c>
      <c r="M59" s="107"/>
      <c r="N59" s="262">
        <f t="shared" si="34"/>
        <v>0</v>
      </c>
      <c r="O59" s="107"/>
      <c r="P59" s="262">
        <f t="shared" si="35"/>
        <v>0</v>
      </c>
      <c r="Q59" s="107"/>
      <c r="R59" s="262">
        <f t="shared" si="36"/>
        <v>0</v>
      </c>
      <c r="S59" s="107"/>
      <c r="T59" s="262">
        <f t="shared" si="37"/>
        <v>0</v>
      </c>
      <c r="U59" s="107"/>
      <c r="V59" s="262">
        <f t="shared" si="38"/>
        <v>0</v>
      </c>
      <c r="W59" s="107"/>
      <c r="X59" s="262">
        <f t="shared" si="39"/>
        <v>0</v>
      </c>
      <c r="Y59" s="107"/>
      <c r="Z59" s="262">
        <f t="shared" si="40"/>
        <v>0</v>
      </c>
      <c r="AA59" s="107"/>
      <c r="AB59" s="262">
        <f t="shared" si="30"/>
        <v>0</v>
      </c>
      <c r="AC59" s="107"/>
      <c r="AD59" s="262">
        <f t="shared" si="31"/>
        <v>0</v>
      </c>
      <c r="AE59" s="253"/>
      <c r="AF59" s="264">
        <f t="shared" si="41"/>
        <v>0</v>
      </c>
      <c r="AG59" s="265">
        <f t="shared" si="42"/>
        <v>0</v>
      </c>
    </row>
    <row r="60" spans="1:33" s="15" customFormat="1" ht="21" customHeight="1" x14ac:dyDescent="0.2">
      <c r="A60" s="15" t="str">
        <f>IF(D60="","",MAX($A$48:$A59)+1)</f>
        <v/>
      </c>
      <c r="B60" s="102"/>
      <c r="C60" s="103"/>
      <c r="D60" s="99"/>
      <c r="E60" s="259" t="str">
        <f t="shared" si="29"/>
        <v/>
      </c>
      <c r="F60" s="109"/>
      <c r="G60" s="243" t="s">
        <v>2</v>
      </c>
      <c r="H60" s="109"/>
      <c r="I60" s="247" t="s">
        <v>4</v>
      </c>
      <c r="J60" s="248" t="str">
        <f t="shared" si="32"/>
        <v/>
      </c>
      <c r="K60" s="107"/>
      <c r="L60" s="262">
        <f t="shared" si="33"/>
        <v>0</v>
      </c>
      <c r="M60" s="107"/>
      <c r="N60" s="262">
        <f t="shared" si="34"/>
        <v>0</v>
      </c>
      <c r="O60" s="107"/>
      <c r="P60" s="262">
        <f t="shared" si="35"/>
        <v>0</v>
      </c>
      <c r="Q60" s="107"/>
      <c r="R60" s="262">
        <f t="shared" si="36"/>
        <v>0</v>
      </c>
      <c r="S60" s="107"/>
      <c r="T60" s="262">
        <f t="shared" si="37"/>
        <v>0</v>
      </c>
      <c r="U60" s="107"/>
      <c r="V60" s="262">
        <f t="shared" si="38"/>
        <v>0</v>
      </c>
      <c r="W60" s="107"/>
      <c r="X60" s="262">
        <f t="shared" si="39"/>
        <v>0</v>
      </c>
      <c r="Y60" s="107"/>
      <c r="Z60" s="262">
        <f t="shared" si="40"/>
        <v>0</v>
      </c>
      <c r="AA60" s="107"/>
      <c r="AB60" s="262">
        <f t="shared" si="30"/>
        <v>0</v>
      </c>
      <c r="AC60" s="107"/>
      <c r="AD60" s="262">
        <f t="shared" si="31"/>
        <v>0</v>
      </c>
      <c r="AE60" s="253"/>
      <c r="AF60" s="264">
        <f t="shared" si="41"/>
        <v>0</v>
      </c>
      <c r="AG60" s="265">
        <f t="shared" si="42"/>
        <v>0</v>
      </c>
    </row>
    <row r="61" spans="1:33" s="15" customFormat="1" ht="21" customHeight="1" x14ac:dyDescent="0.2">
      <c r="A61" s="15" t="str">
        <f>IF(D61="","",MAX($A$48:$A60)+1)</f>
        <v/>
      </c>
      <c r="B61" s="102"/>
      <c r="C61" s="103"/>
      <c r="D61" s="99"/>
      <c r="E61" s="259" t="str">
        <f t="shared" si="29"/>
        <v/>
      </c>
      <c r="F61" s="109"/>
      <c r="G61" s="243" t="s">
        <v>2</v>
      </c>
      <c r="H61" s="109"/>
      <c r="I61" s="247" t="s">
        <v>4</v>
      </c>
      <c r="J61" s="248" t="str">
        <f>IF(AND(F61&lt;&gt;"",H61&lt;&gt;""),ROUNDDOWN(F61*H61/1000000,2),"")</f>
        <v/>
      </c>
      <c r="K61" s="107"/>
      <c r="L61" s="262">
        <f t="shared" si="33"/>
        <v>0</v>
      </c>
      <c r="M61" s="107"/>
      <c r="N61" s="262">
        <f t="shared" si="34"/>
        <v>0</v>
      </c>
      <c r="O61" s="107"/>
      <c r="P61" s="262">
        <f t="shared" si="35"/>
        <v>0</v>
      </c>
      <c r="Q61" s="107"/>
      <c r="R61" s="262">
        <f t="shared" si="36"/>
        <v>0</v>
      </c>
      <c r="S61" s="107"/>
      <c r="T61" s="262">
        <f t="shared" si="37"/>
        <v>0</v>
      </c>
      <c r="U61" s="107"/>
      <c r="V61" s="262">
        <f t="shared" si="38"/>
        <v>0</v>
      </c>
      <c r="W61" s="107"/>
      <c r="X61" s="262">
        <f t="shared" si="39"/>
        <v>0</v>
      </c>
      <c r="Y61" s="107"/>
      <c r="Z61" s="262">
        <f t="shared" si="40"/>
        <v>0</v>
      </c>
      <c r="AA61" s="107"/>
      <c r="AB61" s="262">
        <f t="shared" si="30"/>
        <v>0</v>
      </c>
      <c r="AC61" s="107"/>
      <c r="AD61" s="262">
        <f t="shared" si="31"/>
        <v>0</v>
      </c>
      <c r="AE61" s="253"/>
      <c r="AF61" s="264">
        <f t="shared" si="41"/>
        <v>0</v>
      </c>
      <c r="AG61" s="265">
        <f t="shared" si="42"/>
        <v>0</v>
      </c>
    </row>
    <row r="62" spans="1:33" s="15" customFormat="1" ht="21" customHeight="1" x14ac:dyDescent="0.2">
      <c r="A62" s="15" t="str">
        <f>IF(D62="","",MAX($A$48:$A61)+1)</f>
        <v/>
      </c>
      <c r="B62" s="102"/>
      <c r="C62" s="103"/>
      <c r="D62" s="99"/>
      <c r="E62" s="259" t="str">
        <f t="shared" si="29"/>
        <v/>
      </c>
      <c r="F62" s="109"/>
      <c r="G62" s="243" t="s">
        <v>2</v>
      </c>
      <c r="H62" s="109"/>
      <c r="I62" s="247" t="s">
        <v>4</v>
      </c>
      <c r="J62" s="248" t="str">
        <f t="shared" si="32"/>
        <v/>
      </c>
      <c r="K62" s="107"/>
      <c r="L62" s="262">
        <f t="shared" si="33"/>
        <v>0</v>
      </c>
      <c r="M62" s="107"/>
      <c r="N62" s="262">
        <f t="shared" si="34"/>
        <v>0</v>
      </c>
      <c r="O62" s="107"/>
      <c r="P62" s="262">
        <f t="shared" si="35"/>
        <v>0</v>
      </c>
      <c r="Q62" s="107"/>
      <c r="R62" s="262">
        <f t="shared" si="36"/>
        <v>0</v>
      </c>
      <c r="S62" s="107"/>
      <c r="T62" s="262">
        <f t="shared" si="37"/>
        <v>0</v>
      </c>
      <c r="U62" s="107"/>
      <c r="V62" s="262">
        <f t="shared" si="38"/>
        <v>0</v>
      </c>
      <c r="W62" s="107"/>
      <c r="X62" s="262">
        <f t="shared" si="39"/>
        <v>0</v>
      </c>
      <c r="Y62" s="107"/>
      <c r="Z62" s="262">
        <f t="shared" si="40"/>
        <v>0</v>
      </c>
      <c r="AA62" s="107"/>
      <c r="AB62" s="262">
        <f t="shared" si="30"/>
        <v>0</v>
      </c>
      <c r="AC62" s="107"/>
      <c r="AD62" s="262">
        <f t="shared" si="31"/>
        <v>0</v>
      </c>
      <c r="AE62" s="253"/>
      <c r="AF62" s="264">
        <f t="shared" si="41"/>
        <v>0</v>
      </c>
      <c r="AG62" s="265">
        <f t="shared" si="42"/>
        <v>0</v>
      </c>
    </row>
    <row r="63" spans="1:33" s="15" customFormat="1" ht="21" customHeight="1" x14ac:dyDescent="0.2">
      <c r="A63" s="15" t="str">
        <f>IF(D63="","",MAX($A$48:$A62)+1)</f>
        <v/>
      </c>
      <c r="B63" s="102"/>
      <c r="C63" s="103"/>
      <c r="D63" s="99"/>
      <c r="E63" s="259" t="str">
        <f t="shared" si="29"/>
        <v/>
      </c>
      <c r="F63" s="109"/>
      <c r="G63" s="243" t="s">
        <v>2</v>
      </c>
      <c r="H63" s="109"/>
      <c r="I63" s="247" t="s">
        <v>4</v>
      </c>
      <c r="J63" s="248" t="str">
        <f t="shared" si="32"/>
        <v/>
      </c>
      <c r="K63" s="107"/>
      <c r="L63" s="262">
        <f t="shared" si="33"/>
        <v>0</v>
      </c>
      <c r="M63" s="107"/>
      <c r="N63" s="262">
        <f t="shared" si="34"/>
        <v>0</v>
      </c>
      <c r="O63" s="107"/>
      <c r="P63" s="262">
        <f t="shared" si="35"/>
        <v>0</v>
      </c>
      <c r="Q63" s="107"/>
      <c r="R63" s="262">
        <f t="shared" si="36"/>
        <v>0</v>
      </c>
      <c r="S63" s="107"/>
      <c r="T63" s="262">
        <f t="shared" si="37"/>
        <v>0</v>
      </c>
      <c r="U63" s="107"/>
      <c r="V63" s="262">
        <f t="shared" si="38"/>
        <v>0</v>
      </c>
      <c r="W63" s="107"/>
      <c r="X63" s="262">
        <f t="shared" si="39"/>
        <v>0</v>
      </c>
      <c r="Y63" s="107"/>
      <c r="Z63" s="262">
        <f t="shared" si="40"/>
        <v>0</v>
      </c>
      <c r="AA63" s="107"/>
      <c r="AB63" s="262">
        <f t="shared" si="30"/>
        <v>0</v>
      </c>
      <c r="AC63" s="107"/>
      <c r="AD63" s="262">
        <f t="shared" si="31"/>
        <v>0</v>
      </c>
      <c r="AE63" s="253"/>
      <c r="AF63" s="264">
        <f t="shared" si="41"/>
        <v>0</v>
      </c>
      <c r="AG63" s="265">
        <f t="shared" si="42"/>
        <v>0</v>
      </c>
    </row>
    <row r="64" spans="1:33" s="15" customFormat="1" ht="21" customHeight="1" x14ac:dyDescent="0.2">
      <c r="A64" s="15" t="str">
        <f>IF(D64="","",MAX($A$48:$A63)+1)</f>
        <v/>
      </c>
      <c r="B64" s="102"/>
      <c r="C64" s="103"/>
      <c r="D64" s="99"/>
      <c r="E64" s="259" t="str">
        <f t="shared" si="29"/>
        <v/>
      </c>
      <c r="F64" s="109"/>
      <c r="G64" s="243" t="s">
        <v>2</v>
      </c>
      <c r="H64" s="109"/>
      <c r="I64" s="247" t="s">
        <v>4</v>
      </c>
      <c r="J64" s="248" t="str">
        <f t="shared" si="32"/>
        <v/>
      </c>
      <c r="K64" s="107"/>
      <c r="L64" s="262">
        <f t="shared" si="33"/>
        <v>0</v>
      </c>
      <c r="M64" s="107"/>
      <c r="N64" s="262">
        <f t="shared" si="34"/>
        <v>0</v>
      </c>
      <c r="O64" s="107"/>
      <c r="P64" s="262">
        <f t="shared" si="35"/>
        <v>0</v>
      </c>
      <c r="Q64" s="107"/>
      <c r="R64" s="262">
        <f t="shared" si="36"/>
        <v>0</v>
      </c>
      <c r="S64" s="107"/>
      <c r="T64" s="262">
        <f t="shared" si="37"/>
        <v>0</v>
      </c>
      <c r="U64" s="107"/>
      <c r="V64" s="262">
        <f t="shared" si="38"/>
        <v>0</v>
      </c>
      <c r="W64" s="107"/>
      <c r="X64" s="262">
        <f t="shared" si="39"/>
        <v>0</v>
      </c>
      <c r="Y64" s="107"/>
      <c r="Z64" s="262">
        <f t="shared" si="40"/>
        <v>0</v>
      </c>
      <c r="AA64" s="107"/>
      <c r="AB64" s="262">
        <f t="shared" si="30"/>
        <v>0</v>
      </c>
      <c r="AC64" s="107"/>
      <c r="AD64" s="262">
        <f t="shared" si="31"/>
        <v>0</v>
      </c>
      <c r="AE64" s="253"/>
      <c r="AF64" s="264">
        <f t="shared" si="41"/>
        <v>0</v>
      </c>
      <c r="AG64" s="265">
        <f t="shared" si="42"/>
        <v>0</v>
      </c>
    </row>
    <row r="65" spans="1:33" s="15" customFormat="1" ht="21" customHeight="1" x14ac:dyDescent="0.2">
      <c r="A65" s="15" t="str">
        <f>IF(D65="","",MAX($A$48:$A64)+1)</f>
        <v/>
      </c>
      <c r="B65" s="102"/>
      <c r="C65" s="103"/>
      <c r="D65" s="99"/>
      <c r="E65" s="259" t="str">
        <f t="shared" si="29"/>
        <v/>
      </c>
      <c r="F65" s="109"/>
      <c r="G65" s="243" t="s">
        <v>2</v>
      </c>
      <c r="H65" s="109"/>
      <c r="I65" s="247" t="s">
        <v>4</v>
      </c>
      <c r="J65" s="248" t="str">
        <f t="shared" si="32"/>
        <v/>
      </c>
      <c r="K65" s="107"/>
      <c r="L65" s="262">
        <f t="shared" si="33"/>
        <v>0</v>
      </c>
      <c r="M65" s="107"/>
      <c r="N65" s="262">
        <f t="shared" si="34"/>
        <v>0</v>
      </c>
      <c r="O65" s="107"/>
      <c r="P65" s="262">
        <f t="shared" si="35"/>
        <v>0</v>
      </c>
      <c r="Q65" s="107"/>
      <c r="R65" s="262">
        <f t="shared" si="36"/>
        <v>0</v>
      </c>
      <c r="S65" s="107"/>
      <c r="T65" s="262">
        <f t="shared" si="37"/>
        <v>0</v>
      </c>
      <c r="U65" s="107"/>
      <c r="V65" s="262">
        <f t="shared" si="38"/>
        <v>0</v>
      </c>
      <c r="W65" s="107"/>
      <c r="X65" s="262">
        <f t="shared" si="39"/>
        <v>0</v>
      </c>
      <c r="Y65" s="107"/>
      <c r="Z65" s="262">
        <f t="shared" si="40"/>
        <v>0</v>
      </c>
      <c r="AA65" s="107"/>
      <c r="AB65" s="262">
        <f t="shared" si="30"/>
        <v>0</v>
      </c>
      <c r="AC65" s="107"/>
      <c r="AD65" s="262">
        <f t="shared" si="31"/>
        <v>0</v>
      </c>
      <c r="AE65" s="253"/>
      <c r="AF65" s="264">
        <f t="shared" si="41"/>
        <v>0</v>
      </c>
      <c r="AG65" s="265">
        <f t="shared" si="42"/>
        <v>0</v>
      </c>
    </row>
    <row r="66" spans="1:33" s="15" customFormat="1" ht="21" customHeight="1" x14ac:dyDescent="0.2">
      <c r="A66" s="15" t="str">
        <f>IF(D66="","",MAX($A$48:$A65)+1)</f>
        <v/>
      </c>
      <c r="B66" s="102"/>
      <c r="C66" s="103"/>
      <c r="D66" s="99"/>
      <c r="E66" s="259" t="str">
        <f t="shared" si="29"/>
        <v/>
      </c>
      <c r="F66" s="109"/>
      <c r="G66" s="243" t="s">
        <v>2</v>
      </c>
      <c r="H66" s="109"/>
      <c r="I66" s="247" t="s">
        <v>4</v>
      </c>
      <c r="J66" s="248" t="str">
        <f>IF(AND(F66&lt;&gt;"",H66&lt;&gt;""),ROUNDDOWN(F66*H66/1000000,2),"")</f>
        <v/>
      </c>
      <c r="K66" s="107"/>
      <c r="L66" s="262">
        <f t="shared" si="33"/>
        <v>0</v>
      </c>
      <c r="M66" s="107"/>
      <c r="N66" s="262">
        <f t="shared" si="34"/>
        <v>0</v>
      </c>
      <c r="O66" s="107"/>
      <c r="P66" s="262">
        <f t="shared" si="35"/>
        <v>0</v>
      </c>
      <c r="Q66" s="107"/>
      <c r="R66" s="262">
        <f t="shared" si="36"/>
        <v>0</v>
      </c>
      <c r="S66" s="107"/>
      <c r="T66" s="262">
        <f t="shared" si="37"/>
        <v>0</v>
      </c>
      <c r="U66" s="107"/>
      <c r="V66" s="262">
        <f t="shared" si="38"/>
        <v>0</v>
      </c>
      <c r="W66" s="107"/>
      <c r="X66" s="262">
        <f t="shared" si="39"/>
        <v>0</v>
      </c>
      <c r="Y66" s="107"/>
      <c r="Z66" s="262">
        <f t="shared" si="40"/>
        <v>0</v>
      </c>
      <c r="AA66" s="107"/>
      <c r="AB66" s="262">
        <f t="shared" si="30"/>
        <v>0</v>
      </c>
      <c r="AC66" s="107"/>
      <c r="AD66" s="262">
        <f t="shared" si="31"/>
        <v>0</v>
      </c>
      <c r="AE66" s="253"/>
      <c r="AF66" s="264">
        <f t="shared" si="41"/>
        <v>0</v>
      </c>
      <c r="AG66" s="265">
        <f t="shared" si="42"/>
        <v>0</v>
      </c>
    </row>
    <row r="67" spans="1:33" s="15" customFormat="1" ht="21" customHeight="1" x14ac:dyDescent="0.2">
      <c r="A67" s="15" t="str">
        <f>IF(D67="","",MAX($A$48:$A66)+1)</f>
        <v/>
      </c>
      <c r="B67" s="102"/>
      <c r="C67" s="103"/>
      <c r="D67" s="99"/>
      <c r="E67" s="259" t="str">
        <f t="shared" si="29"/>
        <v/>
      </c>
      <c r="F67" s="109"/>
      <c r="G67" s="243" t="s">
        <v>2</v>
      </c>
      <c r="H67" s="109"/>
      <c r="I67" s="247" t="s">
        <v>4</v>
      </c>
      <c r="J67" s="248" t="str">
        <f>IF(AND(F67&lt;&gt;"",H67&lt;&gt;""),ROUNDDOWN(F67*H67/1000000,2),"")</f>
        <v/>
      </c>
      <c r="K67" s="107"/>
      <c r="L67" s="262">
        <f t="shared" si="33"/>
        <v>0</v>
      </c>
      <c r="M67" s="107"/>
      <c r="N67" s="262">
        <f t="shared" si="34"/>
        <v>0</v>
      </c>
      <c r="O67" s="107"/>
      <c r="P67" s="262">
        <f t="shared" si="35"/>
        <v>0</v>
      </c>
      <c r="Q67" s="107"/>
      <c r="R67" s="262">
        <f t="shared" si="36"/>
        <v>0</v>
      </c>
      <c r="S67" s="107"/>
      <c r="T67" s="262">
        <f t="shared" si="37"/>
        <v>0</v>
      </c>
      <c r="U67" s="107"/>
      <c r="V67" s="262">
        <f t="shared" si="38"/>
        <v>0</v>
      </c>
      <c r="W67" s="107"/>
      <c r="X67" s="262">
        <f t="shared" si="39"/>
        <v>0</v>
      </c>
      <c r="Y67" s="107"/>
      <c r="Z67" s="262">
        <f t="shared" si="40"/>
        <v>0</v>
      </c>
      <c r="AA67" s="107"/>
      <c r="AB67" s="262">
        <f t="shared" si="30"/>
        <v>0</v>
      </c>
      <c r="AC67" s="107"/>
      <c r="AD67" s="262">
        <f t="shared" si="31"/>
        <v>0</v>
      </c>
      <c r="AE67" s="253"/>
      <c r="AF67" s="264">
        <f t="shared" si="41"/>
        <v>0</v>
      </c>
      <c r="AG67" s="265">
        <f t="shared" si="42"/>
        <v>0</v>
      </c>
    </row>
    <row r="68" spans="1:33" s="15" customFormat="1" ht="21" customHeight="1" thickBot="1" x14ac:dyDescent="0.25">
      <c r="A68" s="15" t="str">
        <f>IF(D68="","",MAX($A$48:$A67)+1)</f>
        <v/>
      </c>
      <c r="B68" s="104"/>
      <c r="C68" s="105"/>
      <c r="D68" s="100"/>
      <c r="E68" s="260" t="str">
        <f t="shared" si="29"/>
        <v/>
      </c>
      <c r="F68" s="111"/>
      <c r="G68" s="244" t="s">
        <v>2</v>
      </c>
      <c r="H68" s="113"/>
      <c r="I68" s="249" t="s">
        <v>4</v>
      </c>
      <c r="J68" s="250" t="str">
        <f>IF(AND(F68&lt;&gt;"",H68&lt;&gt;""),ROUNDDOWN(F68*H68/1000000,2),"")</f>
        <v/>
      </c>
      <c r="K68" s="108"/>
      <c r="L68" s="263">
        <f t="shared" si="33"/>
        <v>0</v>
      </c>
      <c r="M68" s="108"/>
      <c r="N68" s="263">
        <f t="shared" si="34"/>
        <v>0</v>
      </c>
      <c r="O68" s="108"/>
      <c r="P68" s="263">
        <f t="shared" si="35"/>
        <v>0</v>
      </c>
      <c r="Q68" s="108"/>
      <c r="R68" s="263">
        <f t="shared" si="36"/>
        <v>0</v>
      </c>
      <c r="S68" s="108"/>
      <c r="T68" s="263">
        <f t="shared" si="37"/>
        <v>0</v>
      </c>
      <c r="U68" s="108"/>
      <c r="V68" s="263">
        <f t="shared" si="38"/>
        <v>0</v>
      </c>
      <c r="W68" s="108"/>
      <c r="X68" s="263">
        <f t="shared" si="39"/>
        <v>0</v>
      </c>
      <c r="Y68" s="108"/>
      <c r="Z68" s="263">
        <f t="shared" si="40"/>
        <v>0</v>
      </c>
      <c r="AA68" s="108"/>
      <c r="AB68" s="263">
        <f t="shared" si="30"/>
        <v>0</v>
      </c>
      <c r="AC68" s="108"/>
      <c r="AD68" s="263">
        <f t="shared" si="31"/>
        <v>0</v>
      </c>
      <c r="AE68" s="253"/>
      <c r="AF68" s="266">
        <f t="shared" si="41"/>
        <v>0</v>
      </c>
      <c r="AG68" s="267">
        <f t="shared" si="42"/>
        <v>0</v>
      </c>
    </row>
    <row r="69" spans="1:33" s="14" customFormat="1" ht="21" customHeight="1" thickTop="1" x14ac:dyDescent="0.2">
      <c r="B69" s="686" t="s">
        <v>6</v>
      </c>
      <c r="C69" s="686"/>
      <c r="D69" s="686"/>
      <c r="E69" s="686"/>
      <c r="F69" s="686"/>
      <c r="G69" s="686"/>
      <c r="H69" s="686"/>
      <c r="I69" s="686"/>
      <c r="J69" s="686"/>
      <c r="K69" s="93">
        <f t="shared" ref="K69:AD69" si="43">SUM(K49:K68)</f>
        <v>0</v>
      </c>
      <c r="L69" s="95">
        <f t="shared" si="43"/>
        <v>0</v>
      </c>
      <c r="M69" s="93">
        <f t="shared" si="43"/>
        <v>0</v>
      </c>
      <c r="N69" s="95">
        <f t="shared" si="43"/>
        <v>0</v>
      </c>
      <c r="O69" s="93">
        <f t="shared" si="43"/>
        <v>0</v>
      </c>
      <c r="P69" s="95">
        <f t="shared" si="43"/>
        <v>0</v>
      </c>
      <c r="Q69" s="93">
        <f t="shared" si="43"/>
        <v>0</v>
      </c>
      <c r="R69" s="95">
        <f t="shared" si="43"/>
        <v>0</v>
      </c>
      <c r="S69" s="93">
        <f t="shared" si="43"/>
        <v>0</v>
      </c>
      <c r="T69" s="95">
        <f t="shared" si="43"/>
        <v>0</v>
      </c>
      <c r="U69" s="93">
        <f t="shared" si="43"/>
        <v>0</v>
      </c>
      <c r="V69" s="95">
        <f t="shared" si="43"/>
        <v>0</v>
      </c>
      <c r="W69" s="93">
        <f t="shared" si="43"/>
        <v>0</v>
      </c>
      <c r="X69" s="95">
        <f t="shared" si="43"/>
        <v>0</v>
      </c>
      <c r="Y69" s="93">
        <f t="shared" si="43"/>
        <v>0</v>
      </c>
      <c r="Z69" s="95">
        <f t="shared" si="43"/>
        <v>0</v>
      </c>
      <c r="AA69" s="93">
        <f t="shared" si="43"/>
        <v>0</v>
      </c>
      <c r="AB69" s="95">
        <f t="shared" si="43"/>
        <v>0</v>
      </c>
      <c r="AC69" s="93">
        <f t="shared" si="43"/>
        <v>0</v>
      </c>
      <c r="AD69" s="95">
        <f t="shared" si="43"/>
        <v>0</v>
      </c>
      <c r="AE69" s="45"/>
      <c r="AF69" s="96">
        <f>SUM(AF49:AF68)</f>
        <v>0</v>
      </c>
      <c r="AG69" s="115">
        <f>SUM(AG49:AG68)</f>
        <v>0</v>
      </c>
    </row>
    <row r="70" spans="1:33" s="14" customFormat="1" ht="19.5" customHeight="1" x14ac:dyDescent="0.2">
      <c r="B70" s="120" t="s">
        <v>58</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691" t="s">
        <v>31</v>
      </c>
      <c r="C71" s="691"/>
      <c r="D71" s="691"/>
      <c r="E71" s="691"/>
      <c r="F71" s="691"/>
      <c r="G71" s="691"/>
      <c r="H71" s="691"/>
      <c r="I71" s="691"/>
      <c r="J71" s="189" t="s">
        <v>32</v>
      </c>
      <c r="K71" s="294" t="s">
        <v>36</v>
      </c>
      <c r="L71" s="295" t="s">
        <v>59</v>
      </c>
      <c r="M71" s="294" t="s">
        <v>36</v>
      </c>
      <c r="N71" s="295" t="s">
        <v>59</v>
      </c>
      <c r="O71" s="294" t="s">
        <v>36</v>
      </c>
      <c r="P71" s="295" t="s">
        <v>59</v>
      </c>
      <c r="Q71" s="294" t="s">
        <v>36</v>
      </c>
      <c r="R71" s="295" t="s">
        <v>59</v>
      </c>
      <c r="S71" s="294" t="s">
        <v>36</v>
      </c>
      <c r="T71" s="295" t="s">
        <v>59</v>
      </c>
      <c r="U71" s="294" t="s">
        <v>36</v>
      </c>
      <c r="V71" s="295" t="s">
        <v>59</v>
      </c>
      <c r="W71" s="294" t="s">
        <v>36</v>
      </c>
      <c r="X71" s="295" t="s">
        <v>59</v>
      </c>
      <c r="Y71" s="294" t="s">
        <v>36</v>
      </c>
      <c r="Z71" s="295" t="s">
        <v>59</v>
      </c>
      <c r="AA71" s="294" t="s">
        <v>36</v>
      </c>
      <c r="AB71" s="295" t="s">
        <v>59</v>
      </c>
      <c r="AC71" s="294" t="s">
        <v>36</v>
      </c>
      <c r="AD71" s="295" t="s">
        <v>59</v>
      </c>
      <c r="AE71" s="190"/>
      <c r="AF71" s="692" t="s">
        <v>43</v>
      </c>
      <c r="AG71" s="692"/>
    </row>
    <row r="72" spans="1:33" s="14" customFormat="1" ht="20.25" customHeight="1" thickTop="1" x14ac:dyDescent="0.2">
      <c r="B72" s="693" t="s">
        <v>33</v>
      </c>
      <c r="C72" s="693"/>
      <c r="D72" s="693"/>
      <c r="E72" s="693"/>
      <c r="F72" s="693"/>
      <c r="G72" s="693"/>
      <c r="H72" s="693"/>
      <c r="I72" s="693"/>
      <c r="J72" s="188">
        <v>30000</v>
      </c>
      <c r="K72" s="181">
        <f>IF(OR(L44="",L69=""),"",SUM(SUMIF($E$19:$E$43,$B$72,L19:L43),SUMIF($E$49:$E$68,$B$72,L49:L68)))</f>
        <v>0</v>
      </c>
      <c r="L72" s="116">
        <f>IF(K72="","",$J$72*K72)</f>
        <v>0</v>
      </c>
      <c r="M72" s="181">
        <f>IF(OR(N44="",N69=""),"",SUM(SUMIF($E$19:$E$43,$B$72,N19:N43),SUMIF($E$49:$E$68,$B$72,N49:N68)))</f>
        <v>0</v>
      </c>
      <c r="N72" s="116">
        <f>IF(M72="","",$J$72*M72)</f>
        <v>0</v>
      </c>
      <c r="O72" s="181">
        <f>IF(OR(P44="",P69=""),"",SUM(SUMIF($E$19:$E$43,$B$72,P19:P43),SUMIF($E$49:$E$68,$B$72,P49:P68)))</f>
        <v>0</v>
      </c>
      <c r="P72" s="116">
        <f>IF(O72="","",$J$72*O72)</f>
        <v>0</v>
      </c>
      <c r="Q72" s="181">
        <f>IF(OR(R44="",R69=""),"",SUM(SUMIF($E$19:$E$43,$B$72,R19:R43),SUMIF($E$49:$E$68,$B$72,R49:R68)))</f>
        <v>0</v>
      </c>
      <c r="R72" s="116">
        <f>IF(Q72="","",$J$72*Q72)</f>
        <v>0</v>
      </c>
      <c r="S72" s="181">
        <f>IF(OR(T44="",T69=""),"",SUM(SUMIF($E$19:$E$43,$B$72,T19:T43),SUMIF($E$49:$E$68,$B$72,T49:T68)))</f>
        <v>0</v>
      </c>
      <c r="T72" s="116">
        <f>IF(S72="","",$J$72*S72)</f>
        <v>0</v>
      </c>
      <c r="U72" s="181">
        <f>IF(OR(V44="",V69=""),"",SUM(SUMIF($E$19:$E$43,$B$72,V19:V43),SUMIF($E$49:$E$68,$B$72,V49:V68)))</f>
        <v>0</v>
      </c>
      <c r="V72" s="116">
        <f>IF(U72="","",$J$72*U72)</f>
        <v>0</v>
      </c>
      <c r="W72" s="181">
        <f>IF(OR(X44="",X69=""),"",SUM(SUMIF($E$19:$E$43,$B$72,X19:X43),SUMIF($E$49:$E$68,$B$72,X49:X68)))</f>
        <v>0</v>
      </c>
      <c r="X72" s="116">
        <f>IF(W72="","",$J$72*W72)</f>
        <v>0</v>
      </c>
      <c r="Y72" s="181">
        <f>IF(OR(Z44="",Z69=""),"",SUM(SUMIF($E$19:$E$43,$B$72,Z19:Z43),SUMIF($E$49:$E$68,$B$72,Z49:Z68)))</f>
        <v>0</v>
      </c>
      <c r="Z72" s="116">
        <f>IF(Y72="","",$J$72*Y72)</f>
        <v>0</v>
      </c>
      <c r="AA72" s="181">
        <f>IF(OR(AB44="",AB69=""),"",SUM(SUMIF($E$19:$E$43,$B$72,AB19:AB43),SUMIF($E$49:$E$68,$B$72,AB49:AB68)))</f>
        <v>0</v>
      </c>
      <c r="AB72" s="116">
        <f>IF(AA72="","",$J$72*AA72)</f>
        <v>0</v>
      </c>
      <c r="AC72" s="181">
        <f>IF(OR(AD44="",AD69=""),"",SUM(SUMIF($E$19:$E$43,$B$72,AD19:AD43),SUMIF($E$49:$E$68,$B$72,AD49:AD68)))</f>
        <v>0</v>
      </c>
      <c r="AD72" s="116">
        <f>IF(AC72="","",$J$72*AC72)</f>
        <v>0</v>
      </c>
      <c r="AE72" s="19"/>
      <c r="AF72" s="125" t="s">
        <v>33</v>
      </c>
      <c r="AG72" s="183">
        <f>SUM(K72*$K$8,M72*$M$8,O72*$O$8,Q72*$Q$8,S72*$S$8,U72*$U$8,W72*$W$8,Y72*$Y$8,AA72*$AA$8,AC72*$AC$8)</f>
        <v>0</v>
      </c>
    </row>
    <row r="73" spans="1:33" s="14" customFormat="1" ht="20.25" customHeight="1" x14ac:dyDescent="0.2">
      <c r="B73" s="694" t="s">
        <v>34</v>
      </c>
      <c r="C73" s="694"/>
      <c r="D73" s="694"/>
      <c r="E73" s="694"/>
      <c r="F73" s="694"/>
      <c r="G73" s="694"/>
      <c r="H73" s="694"/>
      <c r="I73" s="694"/>
      <c r="J73" s="187">
        <v>20000</v>
      </c>
      <c r="K73" s="182">
        <f>IF(OR(L44="",L69=""),"",SUM(SUMIF($E$19:$E$43,$B$73,L19:L43),SUMIF($E$49:$E$68,$B$73,L49:L68)))</f>
        <v>0</v>
      </c>
      <c r="L73" s="117">
        <f>IF(K73="","",$J$73*K73)</f>
        <v>0</v>
      </c>
      <c r="M73" s="182">
        <f>IF(OR(N44="",N69=""),"",SUM(SUMIF($E$19:$E$43,$B$73,N19:N43),SUMIF($E$49:$E$68,$B$73,N49:N68)))</f>
        <v>0</v>
      </c>
      <c r="N73" s="117">
        <f>IF(M73="","",$J$73*M73)</f>
        <v>0</v>
      </c>
      <c r="O73" s="182">
        <f>IF(OR(P44="",P69=""),"",SUM(SUMIF($E$19:$E$43,$B$73,P19:P43),SUMIF($E$49:$E$68,$B$73,P49:P68)))</f>
        <v>0</v>
      </c>
      <c r="P73" s="117">
        <f>IF(O73="","",$J$73*O73)</f>
        <v>0</v>
      </c>
      <c r="Q73" s="182">
        <f>IF(OR(R44="",R69=""),"",SUM(SUMIF($E$19:$E$43,$B$73,R19:R43),SUMIF($E$49:$E$68,$B$73,R49:R68)))</f>
        <v>0</v>
      </c>
      <c r="R73" s="117">
        <f>IF(Q73="","",$J$73*Q73)</f>
        <v>0</v>
      </c>
      <c r="S73" s="182">
        <f>IF(OR(T44="",T69=""),"",SUM(SUMIF($E$19:$E$43,$B$73,T19:T43),SUMIF($E$49:$E$68,$B$73,T49:T68)))</f>
        <v>0</v>
      </c>
      <c r="T73" s="117">
        <f>IF(S73="","",$J$73*S73)</f>
        <v>0</v>
      </c>
      <c r="U73" s="182">
        <f>IF(OR(V44="",V69=""),"",SUM(SUMIF($E$19:$E$43,$B$73,V19:V43),SUMIF($E$49:$E$68,$B$73,V49:V68)))</f>
        <v>0</v>
      </c>
      <c r="V73" s="117">
        <f>IF(U73="","",$J$73*U73)</f>
        <v>0</v>
      </c>
      <c r="W73" s="182">
        <f>IF(OR(X44="",X69=""),"",SUM(SUMIF($E$19:$E$43,$B$73,X19:X43),SUMIF($E$49:$E$68,$B$73,X49:X68)))</f>
        <v>0</v>
      </c>
      <c r="X73" s="117">
        <f>IF(W73="","",$J$73*W73)</f>
        <v>0</v>
      </c>
      <c r="Y73" s="182">
        <f>IF(OR(Z44="",Z69=""),"",SUM(SUMIF($E$19:$E$43,$B$73,Z19:Z43),SUMIF($E$49:$E$68,$B$73,Z49:Z68)))</f>
        <v>0</v>
      </c>
      <c r="Z73" s="117">
        <f>IF(Y73="","",$J$73*Y73)</f>
        <v>0</v>
      </c>
      <c r="AA73" s="182">
        <f>IF(OR(AB44="",AB69=""),"",SUM(SUMIF($E$19:$E$43,$B$73,AB19:AB43),SUMIF($E$49:$E$68,$B$73,AB49:AB68)))</f>
        <v>0</v>
      </c>
      <c r="AB73" s="117">
        <f>IF(AA73="","",$J$73*AA73)</f>
        <v>0</v>
      </c>
      <c r="AC73" s="182">
        <f>IF(OR(AD44="",AD69=""),"",SUM(SUMIF($E$19:$E$43,$B$73,AD19:AD43),SUMIF($E$49:$E$68,$B$73,AD49:AD68)))</f>
        <v>0</v>
      </c>
      <c r="AD73" s="117">
        <f>IF(AC73="","",$J$73*AC73)</f>
        <v>0</v>
      </c>
      <c r="AE73" s="19"/>
      <c r="AF73" s="124" t="s">
        <v>34</v>
      </c>
      <c r="AG73" s="184">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47" customFormat="1" ht="15" customHeight="1" x14ac:dyDescent="0.2">
      <c r="B75" s="46"/>
      <c r="C75" s="46"/>
      <c r="D75" s="46"/>
      <c r="E75" s="46"/>
      <c r="F75" s="46"/>
      <c r="G75" s="46"/>
      <c r="H75" s="46"/>
      <c r="I75" s="46"/>
      <c r="J75" s="46"/>
      <c r="K75" s="44"/>
      <c r="L75" s="44"/>
      <c r="M75" s="44"/>
      <c r="N75" s="44"/>
      <c r="O75" s="44"/>
      <c r="P75" s="44"/>
      <c r="Q75" s="44"/>
      <c r="R75" s="44"/>
      <c r="S75" s="44"/>
      <c r="T75" s="44"/>
      <c r="U75" s="44"/>
      <c r="V75" s="44"/>
      <c r="W75" s="44"/>
      <c r="X75" s="44"/>
      <c r="Y75" s="44"/>
      <c r="Z75" s="44"/>
      <c r="AA75" s="44"/>
      <c r="AB75" s="44"/>
      <c r="AC75" s="44"/>
      <c r="AD75" s="44"/>
      <c r="AE75" s="45"/>
      <c r="AF75" s="86"/>
      <c r="AG75" s="86"/>
    </row>
    <row r="76" spans="1:33" s="10" customFormat="1" ht="23.25" customHeight="1" x14ac:dyDescent="0.25">
      <c r="B76" s="670" t="s">
        <v>0</v>
      </c>
      <c r="C76" s="670"/>
      <c r="D76" s="695" t="s">
        <v>71</v>
      </c>
      <c r="E76" s="696"/>
      <c r="F76" s="696"/>
      <c r="G76" s="696"/>
      <c r="H76" s="696"/>
      <c r="I76" s="696"/>
      <c r="J76" s="697"/>
      <c r="K76" s="85"/>
      <c r="L76" s="12"/>
      <c r="M76" s="12"/>
      <c r="N76" s="12"/>
      <c r="O76" s="12"/>
      <c r="P76" s="12"/>
      <c r="Q76" s="12"/>
      <c r="R76" s="12"/>
      <c r="S76" s="12"/>
      <c r="T76" s="12"/>
      <c r="U76" s="12"/>
      <c r="V76" s="12"/>
      <c r="W76" s="12"/>
      <c r="X76" s="12"/>
      <c r="Y76" s="12"/>
      <c r="Z76" s="12"/>
      <c r="AA76" s="12"/>
      <c r="AB76" s="12"/>
      <c r="AC76" s="12"/>
      <c r="AD76" s="12"/>
      <c r="AE76" s="22"/>
      <c r="AF76" s="86"/>
      <c r="AG76" s="86"/>
    </row>
    <row r="77" spans="1:33" s="10" customFormat="1" ht="21.75" customHeight="1" x14ac:dyDescent="0.2">
      <c r="B77" s="683" t="str">
        <f>IF(COUNTIF(E79:E88,"err")&gt;0,"グレードと一致しない型番があります。対象製品番号を確認して下さい。","")</f>
        <v/>
      </c>
      <c r="C77" s="683"/>
      <c r="D77" s="683"/>
      <c r="E77" s="683"/>
      <c r="F77" s="683"/>
      <c r="G77" s="683"/>
      <c r="H77" s="683"/>
      <c r="I77" s="683"/>
      <c r="J77" s="683"/>
      <c r="K77" s="51" t="s">
        <v>12</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671" t="s">
        <v>1</v>
      </c>
      <c r="C78" s="672"/>
      <c r="D78" s="301" t="s">
        <v>102</v>
      </c>
      <c r="E78" s="290" t="s">
        <v>35</v>
      </c>
      <c r="F78" s="674" t="s">
        <v>15</v>
      </c>
      <c r="G78" s="674"/>
      <c r="H78" s="674"/>
      <c r="I78" s="672"/>
      <c r="J78" s="290" t="s">
        <v>3</v>
      </c>
      <c r="K78" s="302" t="s">
        <v>28</v>
      </c>
      <c r="L78" s="290" t="s">
        <v>5</v>
      </c>
      <c r="M78" s="302" t="s">
        <v>28</v>
      </c>
      <c r="N78" s="290" t="s">
        <v>5</v>
      </c>
      <c r="O78" s="302" t="s">
        <v>28</v>
      </c>
      <c r="P78" s="290" t="s">
        <v>5</v>
      </c>
      <c r="Q78" s="302" t="s">
        <v>28</v>
      </c>
      <c r="R78" s="290" t="s">
        <v>5</v>
      </c>
      <c r="S78" s="302" t="s">
        <v>28</v>
      </c>
      <c r="T78" s="290" t="s">
        <v>5</v>
      </c>
      <c r="U78" s="302" t="s">
        <v>28</v>
      </c>
      <c r="V78" s="290" t="s">
        <v>5</v>
      </c>
      <c r="W78" s="302" t="s">
        <v>28</v>
      </c>
      <c r="X78" s="290" t="s">
        <v>5</v>
      </c>
      <c r="Y78" s="302" t="s">
        <v>28</v>
      </c>
      <c r="Z78" s="290" t="s">
        <v>5</v>
      </c>
      <c r="AA78" s="302" t="s">
        <v>28</v>
      </c>
      <c r="AB78" s="290" t="s">
        <v>5</v>
      </c>
      <c r="AC78" s="302" t="s">
        <v>28</v>
      </c>
      <c r="AD78" s="290" t="s">
        <v>5</v>
      </c>
      <c r="AE78" s="30"/>
      <c r="AF78" s="291" t="s">
        <v>39</v>
      </c>
      <c r="AG78" s="292" t="s">
        <v>40</v>
      </c>
    </row>
    <row r="79" spans="1:33" s="15" customFormat="1" ht="21" customHeight="1" thickTop="1" x14ac:dyDescent="0.2">
      <c r="A79" s="15" t="str">
        <f>IF(D79="","",MAX($A$78:$A78)+1)</f>
        <v/>
      </c>
      <c r="B79" s="687"/>
      <c r="C79" s="688"/>
      <c r="D79" s="33"/>
      <c r="E79" s="268" t="str">
        <f>IF(D79="","",IF(LEFT(D79,1)&amp;RIGHT(D79,1)&lt;&gt;"W5","err",LEFT(D79,1)&amp;RIGHT(D79,1)))</f>
        <v/>
      </c>
      <c r="F79" s="112"/>
      <c r="G79" s="242" t="s">
        <v>2</v>
      </c>
      <c r="H79" s="112"/>
      <c r="I79" s="245" t="s">
        <v>4</v>
      </c>
      <c r="J79" s="271" t="str">
        <f>IF(AND(F79&lt;&gt;"",H79&lt;&gt;""),ROUNDDOWN(F79*H79/1000000,2),"")</f>
        <v/>
      </c>
      <c r="K79" s="90"/>
      <c r="L79" s="246">
        <f t="shared" ref="L79:L88" si="44">IF(AND($J79&lt;&gt;"",K79&lt;&gt;""),$J79*K79,0)</f>
        <v>0</v>
      </c>
      <c r="M79" s="90"/>
      <c r="N79" s="246">
        <f t="shared" ref="N79:N88" si="45">IF(AND($J79&lt;&gt;"",M79&lt;&gt;""),$J79*M79,0)</f>
        <v>0</v>
      </c>
      <c r="O79" s="90"/>
      <c r="P79" s="246">
        <f t="shared" ref="P79:P88" si="46">IF(AND($J79&lt;&gt;"",O79&lt;&gt;""),$J79*O79,0)</f>
        <v>0</v>
      </c>
      <c r="Q79" s="90"/>
      <c r="R79" s="246">
        <f t="shared" ref="R79:R88" si="47">IF(AND($J79&lt;&gt;"",Q79&lt;&gt;""),$J79*Q79,0)</f>
        <v>0</v>
      </c>
      <c r="S79" s="90"/>
      <c r="T79" s="246">
        <f t="shared" ref="T79:T88" si="48">IF(AND($J79&lt;&gt;"",S79&lt;&gt;""),$J79*S79,0)</f>
        <v>0</v>
      </c>
      <c r="U79" s="90"/>
      <c r="V79" s="246">
        <f t="shared" ref="V79:V88" si="49">IF(AND($J79&lt;&gt;"",U79&lt;&gt;""),$J79*U79,0)</f>
        <v>0</v>
      </c>
      <c r="W79" s="90"/>
      <c r="X79" s="246">
        <f t="shared" ref="X79:X88" si="50">IF(AND($J79&lt;&gt;"",W79&lt;&gt;""),$J79*W79,0)</f>
        <v>0</v>
      </c>
      <c r="Y79" s="90"/>
      <c r="Z79" s="246">
        <f t="shared" ref="Z79:Z88" si="51">IF(AND($J79&lt;&gt;"",Y79&lt;&gt;""),$J79*Y79,0)</f>
        <v>0</v>
      </c>
      <c r="AA79" s="90"/>
      <c r="AB79" s="246">
        <f t="shared" ref="AB79:AB88" si="52">IF(AND($J79&lt;&gt;"",AA79&lt;&gt;""),$J79*AA79,0)</f>
        <v>0</v>
      </c>
      <c r="AC79" s="90"/>
      <c r="AD79" s="246">
        <f t="shared" ref="AD79:AD88" si="53">IF(AND($J79&lt;&gt;"",AC79&lt;&gt;""),$J79*AC79,0)</f>
        <v>0</v>
      </c>
      <c r="AE79" s="45"/>
      <c r="AF79" s="264">
        <f>SUM(K79*$K$8,M79*$M$8,O79*$O$8,Q79*$Q$8,S79*$S$8,U79*$U$8,W79*$W$8,Y79*$Y$8,AA79*$AA$8,AC79*$AC$8)</f>
        <v>0</v>
      </c>
      <c r="AG79" s="265">
        <f>SUM(L79*$K$8,N79*$M$8,P79*$O$8,R79*$Q$8,T79*$S$8,V79*$U$8,X79*$W$8,Z79*$Y$8,AB79*$AA$8,AD79*$AC$8)</f>
        <v>0</v>
      </c>
    </row>
    <row r="80" spans="1:33" s="15" customFormat="1" ht="21" customHeight="1" x14ac:dyDescent="0.2">
      <c r="A80" s="15" t="str">
        <f>IF(D80="","",MAX($A$78:$A79)+1)</f>
        <v/>
      </c>
      <c r="B80" s="689"/>
      <c r="C80" s="690"/>
      <c r="D80" s="34"/>
      <c r="E80" s="269" t="str">
        <f t="shared" ref="E80:E88" si="54">IF(D80="","",IF(LEFT(D80,1)&amp;RIGHT(D80,1)&lt;&gt;"W5","err",LEFT(D80,1)&amp;RIGHT(D80,1)))</f>
        <v/>
      </c>
      <c r="F80" s="109"/>
      <c r="G80" s="243" t="s">
        <v>2</v>
      </c>
      <c r="H80" s="109"/>
      <c r="I80" s="247" t="s">
        <v>4</v>
      </c>
      <c r="J80" s="272" t="str">
        <f t="shared" ref="J80:J88" si="55">IF(AND(F80&lt;&gt;"",H80&lt;&gt;""),ROUNDDOWN(F80*H80/1000000,2),"")</f>
        <v/>
      </c>
      <c r="K80" s="91"/>
      <c r="L80" s="248">
        <f t="shared" si="44"/>
        <v>0</v>
      </c>
      <c r="M80" s="91"/>
      <c r="N80" s="248">
        <f t="shared" si="45"/>
        <v>0</v>
      </c>
      <c r="O80" s="91"/>
      <c r="P80" s="248">
        <f t="shared" si="46"/>
        <v>0</v>
      </c>
      <c r="Q80" s="91"/>
      <c r="R80" s="248">
        <f t="shared" si="47"/>
        <v>0</v>
      </c>
      <c r="S80" s="91"/>
      <c r="T80" s="248">
        <f t="shared" si="48"/>
        <v>0</v>
      </c>
      <c r="U80" s="91"/>
      <c r="V80" s="248">
        <f t="shared" si="49"/>
        <v>0</v>
      </c>
      <c r="W80" s="91"/>
      <c r="X80" s="248">
        <f t="shared" si="50"/>
        <v>0</v>
      </c>
      <c r="Y80" s="91"/>
      <c r="Z80" s="248">
        <f t="shared" si="51"/>
        <v>0</v>
      </c>
      <c r="AA80" s="91"/>
      <c r="AB80" s="248">
        <f t="shared" si="52"/>
        <v>0</v>
      </c>
      <c r="AC80" s="91"/>
      <c r="AD80" s="248">
        <f t="shared" si="53"/>
        <v>0</v>
      </c>
      <c r="AE80" s="253"/>
      <c r="AF80" s="264">
        <f t="shared" ref="AF80:AF88" si="56">SUM(K80*$K$8,M80*$M$8,O80*$O$8,Q80*$Q$8,S80*$S$8,U80*$U$8,W80*$W$8,Y80*$Y$8,AA80*$AA$8,AC80*$AC$8)</f>
        <v>0</v>
      </c>
      <c r="AG80" s="265">
        <f t="shared" ref="AG80:AG88" si="57">SUM(L80*$K$8,N80*$M$8,P80*$O$8,R80*$Q$8,T80*$S$8,V80*$U$8,X80*$W$8,Z80*$Y$8,AB80*$AA$8,AD80*$AC$8)</f>
        <v>0</v>
      </c>
    </row>
    <row r="81" spans="1:33" s="15" customFormat="1" ht="21" customHeight="1" x14ac:dyDescent="0.2">
      <c r="A81" s="15" t="str">
        <f>IF(D81="","",MAX($A$78:$A80)+1)</f>
        <v/>
      </c>
      <c r="B81" s="689"/>
      <c r="C81" s="690"/>
      <c r="D81" s="34"/>
      <c r="E81" s="269" t="str">
        <f t="shared" si="54"/>
        <v/>
      </c>
      <c r="F81" s="109"/>
      <c r="G81" s="243" t="s">
        <v>2</v>
      </c>
      <c r="H81" s="109"/>
      <c r="I81" s="247" t="s">
        <v>4</v>
      </c>
      <c r="J81" s="272" t="str">
        <f t="shared" si="55"/>
        <v/>
      </c>
      <c r="K81" s="91"/>
      <c r="L81" s="248">
        <f t="shared" si="44"/>
        <v>0</v>
      </c>
      <c r="M81" s="91"/>
      <c r="N81" s="248">
        <f t="shared" si="45"/>
        <v>0</v>
      </c>
      <c r="O81" s="91"/>
      <c r="P81" s="248">
        <f t="shared" si="46"/>
        <v>0</v>
      </c>
      <c r="Q81" s="91"/>
      <c r="R81" s="248">
        <f t="shared" si="47"/>
        <v>0</v>
      </c>
      <c r="S81" s="91"/>
      <c r="T81" s="248">
        <f t="shared" si="48"/>
        <v>0</v>
      </c>
      <c r="U81" s="91"/>
      <c r="V81" s="248">
        <f t="shared" si="49"/>
        <v>0</v>
      </c>
      <c r="W81" s="91"/>
      <c r="X81" s="248">
        <f t="shared" si="50"/>
        <v>0</v>
      </c>
      <c r="Y81" s="91"/>
      <c r="Z81" s="248">
        <f t="shared" si="51"/>
        <v>0</v>
      </c>
      <c r="AA81" s="91"/>
      <c r="AB81" s="248">
        <f t="shared" si="52"/>
        <v>0</v>
      </c>
      <c r="AC81" s="91"/>
      <c r="AD81" s="248">
        <f t="shared" si="53"/>
        <v>0</v>
      </c>
      <c r="AE81" s="253"/>
      <c r="AF81" s="264">
        <f t="shared" si="56"/>
        <v>0</v>
      </c>
      <c r="AG81" s="265">
        <f t="shared" si="57"/>
        <v>0</v>
      </c>
    </row>
    <row r="82" spans="1:33" s="15" customFormat="1" ht="21" customHeight="1" x14ac:dyDescent="0.2">
      <c r="A82" s="15" t="str">
        <f>IF(D82="","",MAX($A$78:$A81)+1)</f>
        <v/>
      </c>
      <c r="B82" s="689"/>
      <c r="C82" s="690"/>
      <c r="D82" s="34"/>
      <c r="E82" s="269" t="str">
        <f t="shared" si="54"/>
        <v/>
      </c>
      <c r="F82" s="109"/>
      <c r="G82" s="243" t="s">
        <v>2</v>
      </c>
      <c r="H82" s="109"/>
      <c r="I82" s="247" t="s">
        <v>4</v>
      </c>
      <c r="J82" s="272" t="str">
        <f t="shared" si="55"/>
        <v/>
      </c>
      <c r="K82" s="91"/>
      <c r="L82" s="248">
        <f t="shared" si="44"/>
        <v>0</v>
      </c>
      <c r="M82" s="91"/>
      <c r="N82" s="248">
        <f t="shared" si="45"/>
        <v>0</v>
      </c>
      <c r="O82" s="91"/>
      <c r="P82" s="248">
        <f t="shared" si="46"/>
        <v>0</v>
      </c>
      <c r="Q82" s="91"/>
      <c r="R82" s="248">
        <f t="shared" si="47"/>
        <v>0</v>
      </c>
      <c r="S82" s="91"/>
      <c r="T82" s="248">
        <f t="shared" si="48"/>
        <v>0</v>
      </c>
      <c r="U82" s="91"/>
      <c r="V82" s="248">
        <f t="shared" si="49"/>
        <v>0</v>
      </c>
      <c r="W82" s="91"/>
      <c r="X82" s="248">
        <f t="shared" si="50"/>
        <v>0</v>
      </c>
      <c r="Y82" s="91"/>
      <c r="Z82" s="248">
        <f t="shared" si="51"/>
        <v>0</v>
      </c>
      <c r="AA82" s="91"/>
      <c r="AB82" s="248">
        <f t="shared" si="52"/>
        <v>0</v>
      </c>
      <c r="AC82" s="91"/>
      <c r="AD82" s="248">
        <f t="shared" si="53"/>
        <v>0</v>
      </c>
      <c r="AE82" s="253"/>
      <c r="AF82" s="264">
        <f t="shared" si="56"/>
        <v>0</v>
      </c>
      <c r="AG82" s="265">
        <f t="shared" si="57"/>
        <v>0</v>
      </c>
    </row>
    <row r="83" spans="1:33" s="15" customFormat="1" ht="21" customHeight="1" x14ac:dyDescent="0.2">
      <c r="A83" s="15" t="str">
        <f>IF(D83="","",MAX($A$78:$A82)+1)</f>
        <v/>
      </c>
      <c r="B83" s="689"/>
      <c r="C83" s="690"/>
      <c r="D83" s="34"/>
      <c r="E83" s="269" t="str">
        <f t="shared" si="54"/>
        <v/>
      </c>
      <c r="F83" s="109"/>
      <c r="G83" s="243" t="s">
        <v>2</v>
      </c>
      <c r="H83" s="109"/>
      <c r="I83" s="247" t="s">
        <v>4</v>
      </c>
      <c r="J83" s="272" t="str">
        <f t="shared" si="55"/>
        <v/>
      </c>
      <c r="K83" s="91"/>
      <c r="L83" s="248">
        <f t="shared" si="44"/>
        <v>0</v>
      </c>
      <c r="M83" s="91"/>
      <c r="N83" s="248">
        <f t="shared" si="45"/>
        <v>0</v>
      </c>
      <c r="O83" s="91"/>
      <c r="P83" s="248">
        <f t="shared" si="46"/>
        <v>0</v>
      </c>
      <c r="Q83" s="91"/>
      <c r="R83" s="248">
        <f t="shared" si="47"/>
        <v>0</v>
      </c>
      <c r="S83" s="91"/>
      <c r="T83" s="248">
        <f t="shared" si="48"/>
        <v>0</v>
      </c>
      <c r="U83" s="91"/>
      <c r="V83" s="248">
        <f t="shared" si="49"/>
        <v>0</v>
      </c>
      <c r="W83" s="91"/>
      <c r="X83" s="248">
        <f t="shared" si="50"/>
        <v>0</v>
      </c>
      <c r="Y83" s="91"/>
      <c r="Z83" s="248">
        <f t="shared" si="51"/>
        <v>0</v>
      </c>
      <c r="AA83" s="91"/>
      <c r="AB83" s="248">
        <f t="shared" si="52"/>
        <v>0</v>
      </c>
      <c r="AC83" s="91"/>
      <c r="AD83" s="248">
        <f t="shared" si="53"/>
        <v>0</v>
      </c>
      <c r="AE83" s="253"/>
      <c r="AF83" s="264">
        <f t="shared" si="56"/>
        <v>0</v>
      </c>
      <c r="AG83" s="265">
        <f t="shared" si="57"/>
        <v>0</v>
      </c>
    </row>
    <row r="84" spans="1:33" s="15" customFormat="1" ht="21" customHeight="1" x14ac:dyDescent="0.2">
      <c r="A84" s="15" t="str">
        <f>IF(D84="","",MAX($A$78:$A83)+1)</f>
        <v/>
      </c>
      <c r="B84" s="689"/>
      <c r="C84" s="690"/>
      <c r="D84" s="34"/>
      <c r="E84" s="269" t="str">
        <f t="shared" si="54"/>
        <v/>
      </c>
      <c r="F84" s="109"/>
      <c r="G84" s="243" t="s">
        <v>2</v>
      </c>
      <c r="H84" s="109"/>
      <c r="I84" s="247" t="s">
        <v>4</v>
      </c>
      <c r="J84" s="272" t="str">
        <f t="shared" si="55"/>
        <v/>
      </c>
      <c r="K84" s="91"/>
      <c r="L84" s="248">
        <f t="shared" si="44"/>
        <v>0</v>
      </c>
      <c r="M84" s="91"/>
      <c r="N84" s="248">
        <f t="shared" si="45"/>
        <v>0</v>
      </c>
      <c r="O84" s="91"/>
      <c r="P84" s="248">
        <f t="shared" si="46"/>
        <v>0</v>
      </c>
      <c r="Q84" s="91"/>
      <c r="R84" s="248">
        <f t="shared" si="47"/>
        <v>0</v>
      </c>
      <c r="S84" s="91"/>
      <c r="T84" s="248">
        <f t="shared" si="48"/>
        <v>0</v>
      </c>
      <c r="U84" s="91"/>
      <c r="V84" s="248">
        <f t="shared" si="49"/>
        <v>0</v>
      </c>
      <c r="W84" s="91"/>
      <c r="X84" s="248">
        <f t="shared" si="50"/>
        <v>0</v>
      </c>
      <c r="Y84" s="91"/>
      <c r="Z84" s="248">
        <f t="shared" si="51"/>
        <v>0</v>
      </c>
      <c r="AA84" s="91"/>
      <c r="AB84" s="248">
        <f t="shared" si="52"/>
        <v>0</v>
      </c>
      <c r="AC84" s="91"/>
      <c r="AD84" s="248">
        <f t="shared" si="53"/>
        <v>0</v>
      </c>
      <c r="AE84" s="253"/>
      <c r="AF84" s="264">
        <f t="shared" si="56"/>
        <v>0</v>
      </c>
      <c r="AG84" s="265">
        <f t="shared" si="57"/>
        <v>0</v>
      </c>
    </row>
    <row r="85" spans="1:33" s="15" customFormat="1" ht="21" customHeight="1" x14ac:dyDescent="0.2">
      <c r="A85" s="15" t="str">
        <f>IF(D85="","",MAX($A$78:$A84)+1)</f>
        <v/>
      </c>
      <c r="B85" s="689"/>
      <c r="C85" s="690"/>
      <c r="D85" s="34"/>
      <c r="E85" s="269" t="str">
        <f t="shared" si="54"/>
        <v/>
      </c>
      <c r="F85" s="109"/>
      <c r="G85" s="243" t="s">
        <v>2</v>
      </c>
      <c r="H85" s="109"/>
      <c r="I85" s="247" t="s">
        <v>4</v>
      </c>
      <c r="J85" s="272" t="str">
        <f t="shared" si="55"/>
        <v/>
      </c>
      <c r="K85" s="91"/>
      <c r="L85" s="248">
        <f t="shared" si="44"/>
        <v>0</v>
      </c>
      <c r="M85" s="91"/>
      <c r="N85" s="248">
        <f t="shared" si="45"/>
        <v>0</v>
      </c>
      <c r="O85" s="91"/>
      <c r="P85" s="248">
        <f t="shared" si="46"/>
        <v>0</v>
      </c>
      <c r="Q85" s="91"/>
      <c r="R85" s="248">
        <f t="shared" si="47"/>
        <v>0</v>
      </c>
      <c r="S85" s="91"/>
      <c r="T85" s="248">
        <f t="shared" si="48"/>
        <v>0</v>
      </c>
      <c r="U85" s="91"/>
      <c r="V85" s="248">
        <f t="shared" si="49"/>
        <v>0</v>
      </c>
      <c r="W85" s="91"/>
      <c r="X85" s="248">
        <f t="shared" si="50"/>
        <v>0</v>
      </c>
      <c r="Y85" s="91"/>
      <c r="Z85" s="248">
        <f t="shared" si="51"/>
        <v>0</v>
      </c>
      <c r="AA85" s="91"/>
      <c r="AB85" s="248">
        <f t="shared" si="52"/>
        <v>0</v>
      </c>
      <c r="AC85" s="91"/>
      <c r="AD85" s="248">
        <f t="shared" si="53"/>
        <v>0</v>
      </c>
      <c r="AE85" s="253"/>
      <c r="AF85" s="264">
        <f t="shared" si="56"/>
        <v>0</v>
      </c>
      <c r="AG85" s="265">
        <f t="shared" si="57"/>
        <v>0</v>
      </c>
    </row>
    <row r="86" spans="1:33" s="15" customFormat="1" ht="21" customHeight="1" x14ac:dyDescent="0.2">
      <c r="A86" s="15" t="str">
        <f>IF(D86="","",MAX($A$78:$A85)+1)</f>
        <v/>
      </c>
      <c r="B86" s="689"/>
      <c r="C86" s="690"/>
      <c r="D86" s="34"/>
      <c r="E86" s="269" t="str">
        <f t="shared" si="54"/>
        <v/>
      </c>
      <c r="F86" s="109"/>
      <c r="G86" s="243" t="s">
        <v>2</v>
      </c>
      <c r="H86" s="109"/>
      <c r="I86" s="247" t="s">
        <v>4</v>
      </c>
      <c r="J86" s="272" t="str">
        <f t="shared" si="55"/>
        <v/>
      </c>
      <c r="K86" s="91"/>
      <c r="L86" s="248">
        <f t="shared" si="44"/>
        <v>0</v>
      </c>
      <c r="M86" s="91"/>
      <c r="N86" s="248">
        <f t="shared" si="45"/>
        <v>0</v>
      </c>
      <c r="O86" s="91"/>
      <c r="P86" s="248">
        <f t="shared" si="46"/>
        <v>0</v>
      </c>
      <c r="Q86" s="91"/>
      <c r="R86" s="248">
        <f t="shared" si="47"/>
        <v>0</v>
      </c>
      <c r="S86" s="91"/>
      <c r="T86" s="248">
        <f t="shared" si="48"/>
        <v>0</v>
      </c>
      <c r="U86" s="91"/>
      <c r="V86" s="248">
        <f t="shared" si="49"/>
        <v>0</v>
      </c>
      <c r="W86" s="91"/>
      <c r="X86" s="248">
        <f t="shared" si="50"/>
        <v>0</v>
      </c>
      <c r="Y86" s="91"/>
      <c r="Z86" s="248">
        <f t="shared" si="51"/>
        <v>0</v>
      </c>
      <c r="AA86" s="91"/>
      <c r="AB86" s="248">
        <f t="shared" si="52"/>
        <v>0</v>
      </c>
      <c r="AC86" s="91"/>
      <c r="AD86" s="248">
        <f t="shared" si="53"/>
        <v>0</v>
      </c>
      <c r="AE86" s="253"/>
      <c r="AF86" s="264">
        <f t="shared" si="56"/>
        <v>0</v>
      </c>
      <c r="AG86" s="265">
        <f t="shared" si="57"/>
        <v>0</v>
      </c>
    </row>
    <row r="87" spans="1:33" s="15" customFormat="1" ht="21" customHeight="1" x14ac:dyDescent="0.2">
      <c r="A87" s="15" t="str">
        <f>IF(D87="","",MAX($A$78:$A86)+1)</f>
        <v/>
      </c>
      <c r="B87" s="689"/>
      <c r="C87" s="690"/>
      <c r="D87" s="34"/>
      <c r="E87" s="269" t="str">
        <f t="shared" si="54"/>
        <v/>
      </c>
      <c r="F87" s="109"/>
      <c r="G87" s="243" t="s">
        <v>2</v>
      </c>
      <c r="H87" s="109"/>
      <c r="I87" s="247" t="s">
        <v>4</v>
      </c>
      <c r="J87" s="272" t="str">
        <f t="shared" si="55"/>
        <v/>
      </c>
      <c r="K87" s="91"/>
      <c r="L87" s="248">
        <f t="shared" si="44"/>
        <v>0</v>
      </c>
      <c r="M87" s="91"/>
      <c r="N87" s="248">
        <f t="shared" si="45"/>
        <v>0</v>
      </c>
      <c r="O87" s="91"/>
      <c r="P87" s="248">
        <f t="shared" si="46"/>
        <v>0</v>
      </c>
      <c r="Q87" s="91"/>
      <c r="R87" s="248">
        <f t="shared" si="47"/>
        <v>0</v>
      </c>
      <c r="S87" s="91"/>
      <c r="T87" s="248">
        <f t="shared" si="48"/>
        <v>0</v>
      </c>
      <c r="U87" s="91"/>
      <c r="V87" s="248">
        <f t="shared" si="49"/>
        <v>0</v>
      </c>
      <c r="W87" s="91"/>
      <c r="X87" s="248">
        <f t="shared" si="50"/>
        <v>0</v>
      </c>
      <c r="Y87" s="91"/>
      <c r="Z87" s="248">
        <f t="shared" si="51"/>
        <v>0</v>
      </c>
      <c r="AA87" s="91"/>
      <c r="AB87" s="248">
        <f t="shared" si="52"/>
        <v>0</v>
      </c>
      <c r="AC87" s="91"/>
      <c r="AD87" s="248">
        <f t="shared" si="53"/>
        <v>0</v>
      </c>
      <c r="AE87" s="253"/>
      <c r="AF87" s="264">
        <f t="shared" si="56"/>
        <v>0</v>
      </c>
      <c r="AG87" s="265">
        <f t="shared" si="57"/>
        <v>0</v>
      </c>
    </row>
    <row r="88" spans="1:33" s="15" customFormat="1" ht="21" customHeight="1" thickBot="1" x14ac:dyDescent="0.25">
      <c r="A88" s="15" t="str">
        <f>IF(D88="","",MAX($A$78:$A87)+1)</f>
        <v/>
      </c>
      <c r="B88" s="698"/>
      <c r="C88" s="699"/>
      <c r="D88" s="35"/>
      <c r="E88" s="270" t="str">
        <f t="shared" si="54"/>
        <v/>
      </c>
      <c r="F88" s="111"/>
      <c r="G88" s="244" t="s">
        <v>2</v>
      </c>
      <c r="H88" s="111"/>
      <c r="I88" s="249" t="s">
        <v>4</v>
      </c>
      <c r="J88" s="273" t="str">
        <f t="shared" si="55"/>
        <v/>
      </c>
      <c r="K88" s="92"/>
      <c r="L88" s="250">
        <f t="shared" si="44"/>
        <v>0</v>
      </c>
      <c r="M88" s="92"/>
      <c r="N88" s="250">
        <f t="shared" si="45"/>
        <v>0</v>
      </c>
      <c r="O88" s="92"/>
      <c r="P88" s="250">
        <f t="shared" si="46"/>
        <v>0</v>
      </c>
      <c r="Q88" s="92"/>
      <c r="R88" s="250">
        <f t="shared" si="47"/>
        <v>0</v>
      </c>
      <c r="S88" s="92"/>
      <c r="T88" s="250">
        <f t="shared" si="48"/>
        <v>0</v>
      </c>
      <c r="U88" s="92"/>
      <c r="V88" s="250">
        <f t="shared" si="49"/>
        <v>0</v>
      </c>
      <c r="W88" s="92"/>
      <c r="X88" s="250">
        <f t="shared" si="50"/>
        <v>0</v>
      </c>
      <c r="Y88" s="92"/>
      <c r="Z88" s="250">
        <f t="shared" si="51"/>
        <v>0</v>
      </c>
      <c r="AA88" s="92"/>
      <c r="AB88" s="250">
        <f t="shared" si="52"/>
        <v>0</v>
      </c>
      <c r="AC88" s="92"/>
      <c r="AD88" s="250">
        <f t="shared" si="53"/>
        <v>0</v>
      </c>
      <c r="AE88" s="253"/>
      <c r="AF88" s="274">
        <f t="shared" si="56"/>
        <v>0</v>
      </c>
      <c r="AG88" s="275">
        <f t="shared" si="57"/>
        <v>0</v>
      </c>
    </row>
    <row r="89" spans="1:33" s="14" customFormat="1" ht="21" customHeight="1" thickTop="1" x14ac:dyDescent="0.2">
      <c r="B89" s="686" t="s">
        <v>6</v>
      </c>
      <c r="C89" s="686"/>
      <c r="D89" s="686"/>
      <c r="E89" s="686"/>
      <c r="F89" s="686"/>
      <c r="G89" s="686"/>
      <c r="H89" s="686"/>
      <c r="I89" s="686"/>
      <c r="J89" s="686"/>
      <c r="K89" s="93">
        <f t="shared" ref="K89:AD89" si="58">SUM(K79:K88)</f>
        <v>0</v>
      </c>
      <c r="L89" s="95">
        <f t="shared" si="58"/>
        <v>0</v>
      </c>
      <c r="M89" s="93">
        <f t="shared" si="58"/>
        <v>0</v>
      </c>
      <c r="N89" s="95">
        <f t="shared" si="58"/>
        <v>0</v>
      </c>
      <c r="O89" s="93">
        <f t="shared" si="58"/>
        <v>0</v>
      </c>
      <c r="P89" s="95">
        <f t="shared" si="58"/>
        <v>0</v>
      </c>
      <c r="Q89" s="93">
        <f t="shared" si="58"/>
        <v>0</v>
      </c>
      <c r="R89" s="95">
        <f t="shared" si="58"/>
        <v>0</v>
      </c>
      <c r="S89" s="93">
        <f t="shared" si="58"/>
        <v>0</v>
      </c>
      <c r="T89" s="95">
        <f t="shared" si="58"/>
        <v>0</v>
      </c>
      <c r="U89" s="93">
        <f t="shared" si="58"/>
        <v>0</v>
      </c>
      <c r="V89" s="95">
        <f t="shared" si="58"/>
        <v>0</v>
      </c>
      <c r="W89" s="93">
        <f t="shared" si="58"/>
        <v>0</v>
      </c>
      <c r="X89" s="95">
        <f t="shared" si="58"/>
        <v>0</v>
      </c>
      <c r="Y89" s="93">
        <f t="shared" si="58"/>
        <v>0</v>
      </c>
      <c r="Z89" s="95">
        <f t="shared" si="58"/>
        <v>0</v>
      </c>
      <c r="AA89" s="93">
        <f t="shared" si="58"/>
        <v>0</v>
      </c>
      <c r="AB89" s="95">
        <f t="shared" si="58"/>
        <v>0</v>
      </c>
      <c r="AC89" s="93">
        <f t="shared" si="58"/>
        <v>0</v>
      </c>
      <c r="AD89" s="95">
        <f t="shared" si="58"/>
        <v>0</v>
      </c>
      <c r="AE89" s="45"/>
      <c r="AF89" s="94">
        <f>SUM(AF79:AF88)</f>
        <v>0</v>
      </c>
      <c r="AG89" s="121">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670" t="s">
        <v>0</v>
      </c>
      <c r="C91" s="670"/>
      <c r="D91" s="680" t="s">
        <v>84</v>
      </c>
      <c r="E91" s="681"/>
      <c r="F91" s="681"/>
      <c r="G91" s="681"/>
      <c r="H91" s="681"/>
      <c r="I91" s="681"/>
      <c r="J91" s="682"/>
      <c r="K91" s="85"/>
      <c r="L91" s="12"/>
      <c r="M91" s="12"/>
      <c r="N91" s="12"/>
      <c r="O91" s="12"/>
      <c r="P91" s="12"/>
      <c r="Q91" s="12"/>
      <c r="R91" s="12"/>
      <c r="S91" s="12"/>
      <c r="T91" s="12"/>
      <c r="U91" s="12"/>
      <c r="V91" s="12"/>
      <c r="W91" s="12"/>
      <c r="X91" s="12"/>
      <c r="Y91" s="12"/>
      <c r="Z91" s="12"/>
      <c r="AA91" s="12"/>
      <c r="AB91" s="12"/>
      <c r="AC91" s="12"/>
      <c r="AD91" s="12"/>
      <c r="AE91" s="22"/>
      <c r="AF91" s="86"/>
      <c r="AG91" s="86"/>
    </row>
    <row r="92" spans="1:33" s="10" customFormat="1" ht="21.75" customHeight="1" x14ac:dyDescent="0.2">
      <c r="B92" s="683" t="str">
        <f>IF(COUNTIF(E94:E113,"err")&gt;0,"グレードと一致しない型番があります。対象製品番号を確認して下さい。","")</f>
        <v/>
      </c>
      <c r="C92" s="683"/>
      <c r="D92" s="683"/>
      <c r="E92" s="683"/>
      <c r="F92" s="683"/>
      <c r="G92" s="683"/>
      <c r="H92" s="683"/>
      <c r="I92" s="683"/>
      <c r="J92" s="683"/>
      <c r="K92" s="51" t="s">
        <v>12</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700" t="s">
        <v>1</v>
      </c>
      <c r="C93" s="701"/>
      <c r="D93" s="305" t="s">
        <v>102</v>
      </c>
      <c r="E93" s="296" t="s">
        <v>35</v>
      </c>
      <c r="F93" s="702" t="s">
        <v>15</v>
      </c>
      <c r="G93" s="702"/>
      <c r="H93" s="702"/>
      <c r="I93" s="701"/>
      <c r="J93" s="296" t="s">
        <v>3</v>
      </c>
      <c r="K93" s="306" t="s">
        <v>28</v>
      </c>
      <c r="L93" s="296" t="s">
        <v>5</v>
      </c>
      <c r="M93" s="306" t="s">
        <v>28</v>
      </c>
      <c r="N93" s="296" t="s">
        <v>5</v>
      </c>
      <c r="O93" s="306" t="s">
        <v>28</v>
      </c>
      <c r="P93" s="296" t="s">
        <v>5</v>
      </c>
      <c r="Q93" s="306" t="s">
        <v>28</v>
      </c>
      <c r="R93" s="296" t="s">
        <v>5</v>
      </c>
      <c r="S93" s="306" t="s">
        <v>28</v>
      </c>
      <c r="T93" s="296" t="s">
        <v>5</v>
      </c>
      <c r="U93" s="306" t="s">
        <v>28</v>
      </c>
      <c r="V93" s="296" t="s">
        <v>5</v>
      </c>
      <c r="W93" s="306" t="s">
        <v>28</v>
      </c>
      <c r="X93" s="296" t="s">
        <v>5</v>
      </c>
      <c r="Y93" s="306" t="s">
        <v>28</v>
      </c>
      <c r="Z93" s="296" t="s">
        <v>5</v>
      </c>
      <c r="AA93" s="306" t="s">
        <v>28</v>
      </c>
      <c r="AB93" s="296" t="s">
        <v>5</v>
      </c>
      <c r="AC93" s="306" t="s">
        <v>28</v>
      </c>
      <c r="AD93" s="296" t="s">
        <v>5</v>
      </c>
      <c r="AE93" s="30"/>
      <c r="AF93" s="291" t="s">
        <v>39</v>
      </c>
      <c r="AG93" s="292" t="s">
        <v>40</v>
      </c>
    </row>
    <row r="94" spans="1:33" s="15" customFormat="1" ht="21" customHeight="1" thickTop="1" x14ac:dyDescent="0.2">
      <c r="A94" s="15" t="str">
        <f>IF(D94="","",MAX($A$93:$A93)+1)</f>
        <v/>
      </c>
      <c r="B94" s="687"/>
      <c r="C94" s="688"/>
      <c r="D94" s="33"/>
      <c r="E94" s="191" t="str">
        <f>IF(D94="","",IF(AND(LEFT(D94,1)&amp;RIGHT(D94,1)&lt;&gt;"W6"),"err",LEFT(D94,1)&amp;RIGHT(D94,1)))</f>
        <v/>
      </c>
      <c r="F94" s="112"/>
      <c r="G94" s="242" t="s">
        <v>2</v>
      </c>
      <c r="H94" s="112"/>
      <c r="I94" s="245" t="s">
        <v>4</v>
      </c>
      <c r="J94" s="271" t="str">
        <f>IF(AND(F94&lt;&gt;"",H94&lt;&gt;""),ROUNDDOWN(F94*H94/1000000,2),"")</f>
        <v/>
      </c>
      <c r="K94" s="90"/>
      <c r="L94" s="246">
        <f t="shared" ref="L94:L113" si="59">IF(AND($J94&lt;&gt;"",K94&lt;&gt;""),$J94*K94,0)</f>
        <v>0</v>
      </c>
      <c r="M94" s="90"/>
      <c r="N94" s="246">
        <f t="shared" ref="N94:N113" si="60">IF(AND($J94&lt;&gt;"",M94&lt;&gt;""),$J94*M94,0)</f>
        <v>0</v>
      </c>
      <c r="O94" s="90"/>
      <c r="P94" s="246">
        <f t="shared" ref="P94:P113" si="61">IF(AND($J94&lt;&gt;"",O94&lt;&gt;""),$J94*O94,0)</f>
        <v>0</v>
      </c>
      <c r="Q94" s="90"/>
      <c r="R94" s="246">
        <f t="shared" ref="R94:R113" si="62">IF(AND($J94&lt;&gt;"",Q94&lt;&gt;""),$J94*Q94,0)</f>
        <v>0</v>
      </c>
      <c r="S94" s="90"/>
      <c r="T94" s="246">
        <f t="shared" ref="T94:T113" si="63">IF(AND($J94&lt;&gt;"",S94&lt;&gt;""),$J94*S94,0)</f>
        <v>0</v>
      </c>
      <c r="U94" s="90"/>
      <c r="V94" s="246">
        <f t="shared" ref="V94:V113" si="64">IF(AND($J94&lt;&gt;"",U94&lt;&gt;""),$J94*U94,0)</f>
        <v>0</v>
      </c>
      <c r="W94" s="90"/>
      <c r="X94" s="246">
        <f t="shared" ref="X94:X113" si="65">IF(AND($J94&lt;&gt;"",W94&lt;&gt;""),$J94*W94,0)</f>
        <v>0</v>
      </c>
      <c r="Y94" s="90"/>
      <c r="Z94" s="246">
        <f t="shared" ref="Z94:Z113" si="66">IF(AND($J94&lt;&gt;"",Y94&lt;&gt;""),$J94*Y94,0)</f>
        <v>0</v>
      </c>
      <c r="AA94" s="90"/>
      <c r="AB94" s="246">
        <f t="shared" ref="AB94:AB113" si="67">IF(AND($J94&lt;&gt;"",AA94&lt;&gt;""),$J94*AA94,0)</f>
        <v>0</v>
      </c>
      <c r="AC94" s="90"/>
      <c r="AD94" s="246">
        <f t="shared" ref="AD94:AD113" si="68">IF(AND($J94&lt;&gt;"",AC94&lt;&gt;""),$J94*AC94,0)</f>
        <v>0</v>
      </c>
      <c r="AE94" s="45"/>
      <c r="AF94" s="264">
        <f>SUM(K94*$K$8,M94*$M$8,O94*$O$8,Q94*$Q$8,S94*$S$8,U94*$U$8,W94*$W$8,Y94*$Y$8,AA94*$AA$8,AC94*$AC$8)</f>
        <v>0</v>
      </c>
      <c r="AG94" s="265">
        <f>SUM(L94*$K$8,N94*$M$8,P94*$O$8,R94*$Q$8,T94*$S$8,V94*$U$8,X94*$W$8,Z94*$Y$8,AB94*$AA$8,AD94*$AC$8)</f>
        <v>0</v>
      </c>
    </row>
    <row r="95" spans="1:33" s="15" customFormat="1" ht="21" customHeight="1" x14ac:dyDescent="0.2">
      <c r="A95" s="15" t="str">
        <f>IF(D95="","",MAX($A$93:$A94)+1)</f>
        <v/>
      </c>
      <c r="B95" s="689"/>
      <c r="C95" s="690"/>
      <c r="D95" s="34"/>
      <c r="E95" s="192" t="str">
        <f t="shared" ref="E95:E113" si="69">IF(D95="","",IF(AND(LEFT(D95,1)&amp;RIGHT(D95,1)&lt;&gt;"W6"),"err",LEFT(D95,1)&amp;RIGHT(D95,1)))</f>
        <v/>
      </c>
      <c r="F95" s="109"/>
      <c r="G95" s="243" t="s">
        <v>2</v>
      </c>
      <c r="H95" s="109"/>
      <c r="I95" s="247" t="s">
        <v>4</v>
      </c>
      <c r="J95" s="272" t="str">
        <f t="shared" ref="J95:J113" si="70">IF(AND(F95&lt;&gt;"",H95&lt;&gt;""),ROUNDDOWN(F95*H95/1000000,2),"")</f>
        <v/>
      </c>
      <c r="K95" s="91"/>
      <c r="L95" s="248">
        <f t="shared" si="59"/>
        <v>0</v>
      </c>
      <c r="M95" s="91"/>
      <c r="N95" s="248">
        <f t="shared" si="60"/>
        <v>0</v>
      </c>
      <c r="O95" s="91"/>
      <c r="P95" s="248">
        <f t="shared" si="61"/>
        <v>0</v>
      </c>
      <c r="Q95" s="91"/>
      <c r="R95" s="248">
        <f t="shared" si="62"/>
        <v>0</v>
      </c>
      <c r="S95" s="91"/>
      <c r="T95" s="248">
        <f t="shared" si="63"/>
        <v>0</v>
      </c>
      <c r="U95" s="91"/>
      <c r="V95" s="248">
        <f t="shared" si="64"/>
        <v>0</v>
      </c>
      <c r="W95" s="91"/>
      <c r="X95" s="248">
        <f t="shared" si="65"/>
        <v>0</v>
      </c>
      <c r="Y95" s="91"/>
      <c r="Z95" s="248">
        <f t="shared" si="66"/>
        <v>0</v>
      </c>
      <c r="AA95" s="91"/>
      <c r="AB95" s="248">
        <f t="shared" si="67"/>
        <v>0</v>
      </c>
      <c r="AC95" s="91"/>
      <c r="AD95" s="248">
        <f t="shared" si="68"/>
        <v>0</v>
      </c>
      <c r="AE95" s="253"/>
      <c r="AF95" s="264">
        <f t="shared" ref="AF95:AF113" si="71">SUM(K95*$K$8,M95*$M$8,O95*$O$8,Q95*$Q$8,S95*$S$8,U95*$U$8,W95*$W$8,Y95*$Y$8,AA95*$AA$8,AC95*$AC$8)</f>
        <v>0</v>
      </c>
      <c r="AG95" s="265">
        <f t="shared" ref="AG95:AG113" si="72">SUM(L95*$K$8,N95*$M$8,P95*$O$8,R95*$Q$8,T95*$S$8,V95*$U$8,X95*$W$8,Z95*$Y$8,AB95*$AA$8,AD95*$AC$8)</f>
        <v>0</v>
      </c>
    </row>
    <row r="96" spans="1:33" s="15" customFormat="1" ht="21" customHeight="1" x14ac:dyDescent="0.2">
      <c r="A96" s="15" t="str">
        <f>IF(D96="","",MAX($A$93:$A95)+1)</f>
        <v/>
      </c>
      <c r="B96" s="689"/>
      <c r="C96" s="690"/>
      <c r="D96" s="34"/>
      <c r="E96" s="192" t="str">
        <f t="shared" si="69"/>
        <v/>
      </c>
      <c r="F96" s="109"/>
      <c r="G96" s="243" t="s">
        <v>2</v>
      </c>
      <c r="H96" s="109"/>
      <c r="I96" s="247" t="s">
        <v>4</v>
      </c>
      <c r="J96" s="272" t="str">
        <f t="shared" ref="J96:J103" si="73">IF(AND(F96&lt;&gt;"",H96&lt;&gt;""),ROUNDDOWN(F96*H96/1000000,2),"")</f>
        <v/>
      </c>
      <c r="K96" s="91"/>
      <c r="L96" s="248">
        <f t="shared" si="59"/>
        <v>0</v>
      </c>
      <c r="M96" s="91"/>
      <c r="N96" s="248">
        <f t="shared" si="60"/>
        <v>0</v>
      </c>
      <c r="O96" s="91"/>
      <c r="P96" s="248">
        <f t="shared" si="61"/>
        <v>0</v>
      </c>
      <c r="Q96" s="91"/>
      <c r="R96" s="248">
        <f t="shared" si="62"/>
        <v>0</v>
      </c>
      <c r="S96" s="91"/>
      <c r="T96" s="248">
        <f t="shared" si="63"/>
        <v>0</v>
      </c>
      <c r="U96" s="91"/>
      <c r="V96" s="248">
        <f t="shared" si="64"/>
        <v>0</v>
      </c>
      <c r="W96" s="91"/>
      <c r="X96" s="248">
        <f t="shared" si="65"/>
        <v>0</v>
      </c>
      <c r="Y96" s="91"/>
      <c r="Z96" s="248">
        <f t="shared" si="66"/>
        <v>0</v>
      </c>
      <c r="AA96" s="91"/>
      <c r="AB96" s="248">
        <f t="shared" si="67"/>
        <v>0</v>
      </c>
      <c r="AC96" s="91"/>
      <c r="AD96" s="248">
        <f t="shared" si="68"/>
        <v>0</v>
      </c>
      <c r="AE96" s="253"/>
      <c r="AF96" s="264">
        <f t="shared" si="71"/>
        <v>0</v>
      </c>
      <c r="AG96" s="265">
        <f t="shared" si="72"/>
        <v>0</v>
      </c>
    </row>
    <row r="97" spans="1:33" s="15" customFormat="1" ht="21" customHeight="1" x14ac:dyDescent="0.2">
      <c r="A97" s="15" t="str">
        <f>IF(D97="","",MAX($A$93:$A96)+1)</f>
        <v/>
      </c>
      <c r="B97" s="689"/>
      <c r="C97" s="690"/>
      <c r="D97" s="34"/>
      <c r="E97" s="192" t="str">
        <f t="shared" si="69"/>
        <v/>
      </c>
      <c r="F97" s="109"/>
      <c r="G97" s="243" t="s">
        <v>2</v>
      </c>
      <c r="H97" s="109"/>
      <c r="I97" s="247" t="s">
        <v>4</v>
      </c>
      <c r="J97" s="272" t="str">
        <f t="shared" si="73"/>
        <v/>
      </c>
      <c r="K97" s="91"/>
      <c r="L97" s="248">
        <f t="shared" si="59"/>
        <v>0</v>
      </c>
      <c r="M97" s="91"/>
      <c r="N97" s="248">
        <f t="shared" si="60"/>
        <v>0</v>
      </c>
      <c r="O97" s="91"/>
      <c r="P97" s="248">
        <f t="shared" si="61"/>
        <v>0</v>
      </c>
      <c r="Q97" s="91"/>
      <c r="R97" s="248">
        <f t="shared" si="62"/>
        <v>0</v>
      </c>
      <c r="S97" s="91"/>
      <c r="T97" s="248">
        <f t="shared" si="63"/>
        <v>0</v>
      </c>
      <c r="U97" s="91"/>
      <c r="V97" s="248">
        <f t="shared" si="64"/>
        <v>0</v>
      </c>
      <c r="W97" s="91"/>
      <c r="X97" s="248">
        <f t="shared" si="65"/>
        <v>0</v>
      </c>
      <c r="Y97" s="91"/>
      <c r="Z97" s="248">
        <f t="shared" si="66"/>
        <v>0</v>
      </c>
      <c r="AA97" s="91"/>
      <c r="AB97" s="248">
        <f t="shared" si="67"/>
        <v>0</v>
      </c>
      <c r="AC97" s="91"/>
      <c r="AD97" s="248">
        <f t="shared" si="68"/>
        <v>0</v>
      </c>
      <c r="AE97" s="253"/>
      <c r="AF97" s="264">
        <f t="shared" si="71"/>
        <v>0</v>
      </c>
      <c r="AG97" s="265">
        <f t="shared" si="72"/>
        <v>0</v>
      </c>
    </row>
    <row r="98" spans="1:33" s="15" customFormat="1" ht="21" customHeight="1" x14ac:dyDescent="0.2">
      <c r="A98" s="15" t="str">
        <f>IF(D98="","",MAX($A$93:$A97)+1)</f>
        <v/>
      </c>
      <c r="B98" s="689"/>
      <c r="C98" s="690"/>
      <c r="D98" s="34"/>
      <c r="E98" s="192" t="str">
        <f t="shared" si="69"/>
        <v/>
      </c>
      <c r="F98" s="109"/>
      <c r="G98" s="243" t="s">
        <v>2</v>
      </c>
      <c r="H98" s="109"/>
      <c r="I98" s="247" t="s">
        <v>4</v>
      </c>
      <c r="J98" s="272" t="str">
        <f t="shared" si="73"/>
        <v/>
      </c>
      <c r="K98" s="91"/>
      <c r="L98" s="248">
        <f t="shared" si="59"/>
        <v>0</v>
      </c>
      <c r="M98" s="91"/>
      <c r="N98" s="248">
        <f t="shared" si="60"/>
        <v>0</v>
      </c>
      <c r="O98" s="91"/>
      <c r="P98" s="248">
        <f t="shared" si="61"/>
        <v>0</v>
      </c>
      <c r="Q98" s="91"/>
      <c r="R98" s="248">
        <f t="shared" si="62"/>
        <v>0</v>
      </c>
      <c r="S98" s="91"/>
      <c r="T98" s="248">
        <f t="shared" si="63"/>
        <v>0</v>
      </c>
      <c r="U98" s="91"/>
      <c r="V98" s="248">
        <f t="shared" si="64"/>
        <v>0</v>
      </c>
      <c r="W98" s="91"/>
      <c r="X98" s="248">
        <f t="shared" si="65"/>
        <v>0</v>
      </c>
      <c r="Y98" s="91"/>
      <c r="Z98" s="248">
        <f t="shared" si="66"/>
        <v>0</v>
      </c>
      <c r="AA98" s="91"/>
      <c r="AB98" s="248">
        <f t="shared" si="67"/>
        <v>0</v>
      </c>
      <c r="AC98" s="91"/>
      <c r="AD98" s="248">
        <f t="shared" si="68"/>
        <v>0</v>
      </c>
      <c r="AE98" s="253"/>
      <c r="AF98" s="264">
        <f t="shared" si="71"/>
        <v>0</v>
      </c>
      <c r="AG98" s="265">
        <f t="shared" si="72"/>
        <v>0</v>
      </c>
    </row>
    <row r="99" spans="1:33" s="15" customFormat="1" ht="21" customHeight="1" x14ac:dyDescent="0.2">
      <c r="A99" s="15" t="str">
        <f>IF(D99="","",MAX($A$93:$A98)+1)</f>
        <v/>
      </c>
      <c r="B99" s="689"/>
      <c r="C99" s="690"/>
      <c r="D99" s="34"/>
      <c r="E99" s="192" t="str">
        <f t="shared" si="69"/>
        <v/>
      </c>
      <c r="F99" s="109"/>
      <c r="G99" s="243" t="s">
        <v>2</v>
      </c>
      <c r="H99" s="109"/>
      <c r="I99" s="247" t="s">
        <v>4</v>
      </c>
      <c r="J99" s="272" t="str">
        <f t="shared" si="73"/>
        <v/>
      </c>
      <c r="K99" s="91"/>
      <c r="L99" s="248">
        <f t="shared" si="59"/>
        <v>0</v>
      </c>
      <c r="M99" s="91"/>
      <c r="N99" s="248">
        <f t="shared" si="60"/>
        <v>0</v>
      </c>
      <c r="O99" s="91"/>
      <c r="P99" s="248">
        <f t="shared" si="61"/>
        <v>0</v>
      </c>
      <c r="Q99" s="91"/>
      <c r="R99" s="248">
        <f t="shared" si="62"/>
        <v>0</v>
      </c>
      <c r="S99" s="91"/>
      <c r="T99" s="248">
        <f t="shared" si="63"/>
        <v>0</v>
      </c>
      <c r="U99" s="91"/>
      <c r="V99" s="248">
        <f t="shared" si="64"/>
        <v>0</v>
      </c>
      <c r="W99" s="91"/>
      <c r="X99" s="248">
        <f t="shared" si="65"/>
        <v>0</v>
      </c>
      <c r="Y99" s="91"/>
      <c r="Z99" s="248">
        <f t="shared" si="66"/>
        <v>0</v>
      </c>
      <c r="AA99" s="91"/>
      <c r="AB99" s="248">
        <f t="shared" si="67"/>
        <v>0</v>
      </c>
      <c r="AC99" s="91"/>
      <c r="AD99" s="248">
        <f t="shared" si="68"/>
        <v>0</v>
      </c>
      <c r="AE99" s="253"/>
      <c r="AF99" s="264">
        <f t="shared" si="71"/>
        <v>0</v>
      </c>
      <c r="AG99" s="265">
        <f t="shared" si="72"/>
        <v>0</v>
      </c>
    </row>
    <row r="100" spans="1:33" s="15" customFormat="1" ht="21" customHeight="1" x14ac:dyDescent="0.2">
      <c r="A100" s="15" t="str">
        <f>IF(D100="","",MAX($A$93:$A99)+1)</f>
        <v/>
      </c>
      <c r="B100" s="689"/>
      <c r="C100" s="690"/>
      <c r="D100" s="34"/>
      <c r="E100" s="192" t="str">
        <f t="shared" si="69"/>
        <v/>
      </c>
      <c r="F100" s="109"/>
      <c r="G100" s="243" t="s">
        <v>2</v>
      </c>
      <c r="H100" s="109"/>
      <c r="I100" s="247" t="s">
        <v>4</v>
      </c>
      <c r="J100" s="272" t="str">
        <f t="shared" si="73"/>
        <v/>
      </c>
      <c r="K100" s="91"/>
      <c r="L100" s="248">
        <f t="shared" si="59"/>
        <v>0</v>
      </c>
      <c r="M100" s="91"/>
      <c r="N100" s="248">
        <f t="shared" si="60"/>
        <v>0</v>
      </c>
      <c r="O100" s="91"/>
      <c r="P100" s="248">
        <f t="shared" si="61"/>
        <v>0</v>
      </c>
      <c r="Q100" s="91"/>
      <c r="R100" s="248">
        <f t="shared" si="62"/>
        <v>0</v>
      </c>
      <c r="S100" s="91"/>
      <c r="T100" s="248">
        <f t="shared" si="63"/>
        <v>0</v>
      </c>
      <c r="U100" s="91"/>
      <c r="V100" s="248">
        <f t="shared" si="64"/>
        <v>0</v>
      </c>
      <c r="W100" s="91"/>
      <c r="X100" s="248">
        <f t="shared" si="65"/>
        <v>0</v>
      </c>
      <c r="Y100" s="91"/>
      <c r="Z100" s="248">
        <f t="shared" si="66"/>
        <v>0</v>
      </c>
      <c r="AA100" s="91"/>
      <c r="AB100" s="248">
        <f t="shared" si="67"/>
        <v>0</v>
      </c>
      <c r="AC100" s="91"/>
      <c r="AD100" s="248">
        <f t="shared" si="68"/>
        <v>0</v>
      </c>
      <c r="AE100" s="253"/>
      <c r="AF100" s="264">
        <f t="shared" si="71"/>
        <v>0</v>
      </c>
      <c r="AG100" s="265">
        <f t="shared" si="72"/>
        <v>0</v>
      </c>
    </row>
    <row r="101" spans="1:33" s="15" customFormat="1" ht="21" customHeight="1" x14ac:dyDescent="0.2">
      <c r="A101" s="15" t="str">
        <f>IF(D101="","",MAX($A$93:$A100)+1)</f>
        <v/>
      </c>
      <c r="B101" s="689"/>
      <c r="C101" s="690"/>
      <c r="D101" s="34"/>
      <c r="E101" s="192" t="str">
        <f t="shared" si="69"/>
        <v/>
      </c>
      <c r="F101" s="109"/>
      <c r="G101" s="243" t="s">
        <v>2</v>
      </c>
      <c r="H101" s="109"/>
      <c r="I101" s="247" t="s">
        <v>4</v>
      </c>
      <c r="J101" s="272" t="str">
        <f t="shared" si="73"/>
        <v/>
      </c>
      <c r="K101" s="91"/>
      <c r="L101" s="248">
        <f t="shared" si="59"/>
        <v>0</v>
      </c>
      <c r="M101" s="91"/>
      <c r="N101" s="248">
        <f t="shared" si="60"/>
        <v>0</v>
      </c>
      <c r="O101" s="91"/>
      <c r="P101" s="248">
        <f t="shared" si="61"/>
        <v>0</v>
      </c>
      <c r="Q101" s="91"/>
      <c r="R101" s="248">
        <f t="shared" si="62"/>
        <v>0</v>
      </c>
      <c r="S101" s="91"/>
      <c r="T101" s="248">
        <f t="shared" si="63"/>
        <v>0</v>
      </c>
      <c r="U101" s="91"/>
      <c r="V101" s="248">
        <f t="shared" si="64"/>
        <v>0</v>
      </c>
      <c r="W101" s="91"/>
      <c r="X101" s="248">
        <f t="shared" si="65"/>
        <v>0</v>
      </c>
      <c r="Y101" s="91"/>
      <c r="Z101" s="248">
        <f t="shared" si="66"/>
        <v>0</v>
      </c>
      <c r="AA101" s="91"/>
      <c r="AB101" s="248">
        <f t="shared" si="67"/>
        <v>0</v>
      </c>
      <c r="AC101" s="91"/>
      <c r="AD101" s="248">
        <f t="shared" si="68"/>
        <v>0</v>
      </c>
      <c r="AE101" s="253"/>
      <c r="AF101" s="264">
        <f t="shared" si="71"/>
        <v>0</v>
      </c>
      <c r="AG101" s="265">
        <f t="shared" si="72"/>
        <v>0</v>
      </c>
    </row>
    <row r="102" spans="1:33" s="15" customFormat="1" ht="21" customHeight="1" x14ac:dyDescent="0.2">
      <c r="A102" s="15" t="str">
        <f>IF(D102="","",MAX($A$93:$A101)+1)</f>
        <v/>
      </c>
      <c r="B102" s="689"/>
      <c r="C102" s="690"/>
      <c r="D102" s="34"/>
      <c r="E102" s="192" t="str">
        <f t="shared" si="69"/>
        <v/>
      </c>
      <c r="F102" s="109"/>
      <c r="G102" s="243" t="s">
        <v>2</v>
      </c>
      <c r="H102" s="109"/>
      <c r="I102" s="247" t="s">
        <v>4</v>
      </c>
      <c r="J102" s="272" t="str">
        <f t="shared" si="73"/>
        <v/>
      </c>
      <c r="K102" s="91"/>
      <c r="L102" s="248">
        <f t="shared" si="59"/>
        <v>0</v>
      </c>
      <c r="M102" s="91"/>
      <c r="N102" s="248">
        <f t="shared" si="60"/>
        <v>0</v>
      </c>
      <c r="O102" s="91"/>
      <c r="P102" s="248">
        <f t="shared" si="61"/>
        <v>0</v>
      </c>
      <c r="Q102" s="91"/>
      <c r="R102" s="248">
        <f t="shared" si="62"/>
        <v>0</v>
      </c>
      <c r="S102" s="91"/>
      <c r="T102" s="248">
        <f t="shared" si="63"/>
        <v>0</v>
      </c>
      <c r="U102" s="91"/>
      <c r="V102" s="248">
        <f t="shared" si="64"/>
        <v>0</v>
      </c>
      <c r="W102" s="91"/>
      <c r="X102" s="248">
        <f t="shared" si="65"/>
        <v>0</v>
      </c>
      <c r="Y102" s="91"/>
      <c r="Z102" s="248">
        <f t="shared" si="66"/>
        <v>0</v>
      </c>
      <c r="AA102" s="91"/>
      <c r="AB102" s="248">
        <f t="shared" si="67"/>
        <v>0</v>
      </c>
      <c r="AC102" s="91"/>
      <c r="AD102" s="248">
        <f t="shared" si="68"/>
        <v>0</v>
      </c>
      <c r="AE102" s="253"/>
      <c r="AF102" s="264">
        <f t="shared" si="71"/>
        <v>0</v>
      </c>
      <c r="AG102" s="265">
        <f t="shared" si="72"/>
        <v>0</v>
      </c>
    </row>
    <row r="103" spans="1:33" s="15" customFormat="1" ht="21" customHeight="1" x14ac:dyDescent="0.2">
      <c r="A103" s="15" t="str">
        <f>IF(D103="","",MAX($A$93:$A102)+1)</f>
        <v/>
      </c>
      <c r="B103" s="689"/>
      <c r="C103" s="690"/>
      <c r="D103" s="34"/>
      <c r="E103" s="192" t="str">
        <f t="shared" si="69"/>
        <v/>
      </c>
      <c r="F103" s="109"/>
      <c r="G103" s="243" t="s">
        <v>2</v>
      </c>
      <c r="H103" s="109"/>
      <c r="I103" s="247" t="s">
        <v>4</v>
      </c>
      <c r="J103" s="272" t="str">
        <f t="shared" si="73"/>
        <v/>
      </c>
      <c r="K103" s="91"/>
      <c r="L103" s="248">
        <f t="shared" si="59"/>
        <v>0</v>
      </c>
      <c r="M103" s="91"/>
      <c r="N103" s="248">
        <f t="shared" si="60"/>
        <v>0</v>
      </c>
      <c r="O103" s="91"/>
      <c r="P103" s="248">
        <f t="shared" si="61"/>
        <v>0</v>
      </c>
      <c r="Q103" s="91"/>
      <c r="R103" s="248">
        <f t="shared" si="62"/>
        <v>0</v>
      </c>
      <c r="S103" s="91"/>
      <c r="T103" s="248">
        <f t="shared" si="63"/>
        <v>0</v>
      </c>
      <c r="U103" s="91"/>
      <c r="V103" s="248">
        <f t="shared" si="64"/>
        <v>0</v>
      </c>
      <c r="W103" s="91"/>
      <c r="X103" s="248">
        <f t="shared" si="65"/>
        <v>0</v>
      </c>
      <c r="Y103" s="91"/>
      <c r="Z103" s="248">
        <f t="shared" si="66"/>
        <v>0</v>
      </c>
      <c r="AA103" s="91"/>
      <c r="AB103" s="248">
        <f t="shared" si="67"/>
        <v>0</v>
      </c>
      <c r="AC103" s="91"/>
      <c r="AD103" s="248">
        <f t="shared" si="68"/>
        <v>0</v>
      </c>
      <c r="AE103" s="253"/>
      <c r="AF103" s="264">
        <f t="shared" si="71"/>
        <v>0</v>
      </c>
      <c r="AG103" s="265">
        <f t="shared" si="72"/>
        <v>0</v>
      </c>
    </row>
    <row r="104" spans="1:33" s="15" customFormat="1" ht="21" customHeight="1" x14ac:dyDescent="0.2">
      <c r="A104" s="15" t="str">
        <f>IF(D104="","",MAX($A$93:$A103)+1)</f>
        <v/>
      </c>
      <c r="B104" s="689"/>
      <c r="C104" s="690"/>
      <c r="D104" s="34"/>
      <c r="E104" s="192" t="str">
        <f t="shared" si="69"/>
        <v/>
      </c>
      <c r="F104" s="109"/>
      <c r="G104" s="243" t="s">
        <v>2</v>
      </c>
      <c r="H104" s="109"/>
      <c r="I104" s="247" t="s">
        <v>4</v>
      </c>
      <c r="J104" s="272" t="str">
        <f t="shared" si="70"/>
        <v/>
      </c>
      <c r="K104" s="91"/>
      <c r="L104" s="248">
        <f t="shared" si="59"/>
        <v>0</v>
      </c>
      <c r="M104" s="91"/>
      <c r="N104" s="248">
        <f t="shared" si="60"/>
        <v>0</v>
      </c>
      <c r="O104" s="91"/>
      <c r="P104" s="248">
        <f t="shared" si="61"/>
        <v>0</v>
      </c>
      <c r="Q104" s="91"/>
      <c r="R104" s="248">
        <f t="shared" si="62"/>
        <v>0</v>
      </c>
      <c r="S104" s="91"/>
      <c r="T104" s="248">
        <f t="shared" si="63"/>
        <v>0</v>
      </c>
      <c r="U104" s="91"/>
      <c r="V104" s="248">
        <f t="shared" si="64"/>
        <v>0</v>
      </c>
      <c r="W104" s="91"/>
      <c r="X104" s="248">
        <f t="shared" si="65"/>
        <v>0</v>
      </c>
      <c r="Y104" s="91"/>
      <c r="Z104" s="248">
        <f t="shared" si="66"/>
        <v>0</v>
      </c>
      <c r="AA104" s="91"/>
      <c r="AB104" s="248">
        <f t="shared" si="67"/>
        <v>0</v>
      </c>
      <c r="AC104" s="91"/>
      <c r="AD104" s="248">
        <f t="shared" si="68"/>
        <v>0</v>
      </c>
      <c r="AE104" s="253"/>
      <c r="AF104" s="264">
        <f t="shared" si="71"/>
        <v>0</v>
      </c>
      <c r="AG104" s="265">
        <f t="shared" si="72"/>
        <v>0</v>
      </c>
    </row>
    <row r="105" spans="1:33" s="15" customFormat="1" ht="21" customHeight="1" x14ac:dyDescent="0.2">
      <c r="A105" s="15" t="str">
        <f>IF(D105="","",MAX($A$93:$A104)+1)</f>
        <v/>
      </c>
      <c r="B105" s="689"/>
      <c r="C105" s="690"/>
      <c r="D105" s="34"/>
      <c r="E105" s="192" t="str">
        <f t="shared" si="69"/>
        <v/>
      </c>
      <c r="F105" s="109"/>
      <c r="G105" s="243" t="s">
        <v>2</v>
      </c>
      <c r="H105" s="109"/>
      <c r="I105" s="247" t="s">
        <v>4</v>
      </c>
      <c r="J105" s="272" t="str">
        <f t="shared" si="70"/>
        <v/>
      </c>
      <c r="K105" s="91"/>
      <c r="L105" s="248">
        <f t="shared" si="59"/>
        <v>0</v>
      </c>
      <c r="M105" s="91"/>
      <c r="N105" s="248">
        <f t="shared" si="60"/>
        <v>0</v>
      </c>
      <c r="O105" s="91"/>
      <c r="P105" s="248">
        <f t="shared" si="61"/>
        <v>0</v>
      </c>
      <c r="Q105" s="91"/>
      <c r="R105" s="248">
        <f t="shared" si="62"/>
        <v>0</v>
      </c>
      <c r="S105" s="91"/>
      <c r="T105" s="248">
        <f t="shared" si="63"/>
        <v>0</v>
      </c>
      <c r="U105" s="91"/>
      <c r="V105" s="248">
        <f t="shared" si="64"/>
        <v>0</v>
      </c>
      <c r="W105" s="91"/>
      <c r="X105" s="248">
        <f t="shared" si="65"/>
        <v>0</v>
      </c>
      <c r="Y105" s="91"/>
      <c r="Z105" s="248">
        <f t="shared" si="66"/>
        <v>0</v>
      </c>
      <c r="AA105" s="91"/>
      <c r="AB105" s="248">
        <f t="shared" si="67"/>
        <v>0</v>
      </c>
      <c r="AC105" s="91"/>
      <c r="AD105" s="248">
        <f t="shared" si="68"/>
        <v>0</v>
      </c>
      <c r="AE105" s="253"/>
      <c r="AF105" s="264">
        <f t="shared" si="71"/>
        <v>0</v>
      </c>
      <c r="AG105" s="265">
        <f t="shared" si="72"/>
        <v>0</v>
      </c>
    </row>
    <row r="106" spans="1:33" s="15" customFormat="1" ht="21" customHeight="1" x14ac:dyDescent="0.2">
      <c r="A106" s="15" t="str">
        <f>IF(D106="","",MAX($A$93:$A105)+1)</f>
        <v/>
      </c>
      <c r="B106" s="689"/>
      <c r="C106" s="690"/>
      <c r="D106" s="34"/>
      <c r="E106" s="192" t="str">
        <f t="shared" si="69"/>
        <v/>
      </c>
      <c r="F106" s="109"/>
      <c r="G106" s="243" t="s">
        <v>2</v>
      </c>
      <c r="H106" s="109"/>
      <c r="I106" s="247" t="s">
        <v>4</v>
      </c>
      <c r="J106" s="272" t="str">
        <f>IF(AND(F106&lt;&gt;"",H106&lt;&gt;""),ROUNDDOWN(F106*H106/1000000,2),"")</f>
        <v/>
      </c>
      <c r="K106" s="91"/>
      <c r="L106" s="248">
        <f t="shared" si="59"/>
        <v>0</v>
      </c>
      <c r="M106" s="91"/>
      <c r="N106" s="248">
        <f t="shared" si="60"/>
        <v>0</v>
      </c>
      <c r="O106" s="91"/>
      <c r="P106" s="248">
        <f t="shared" si="61"/>
        <v>0</v>
      </c>
      <c r="Q106" s="91"/>
      <c r="R106" s="248">
        <f t="shared" si="62"/>
        <v>0</v>
      </c>
      <c r="S106" s="91"/>
      <c r="T106" s="248">
        <f t="shared" si="63"/>
        <v>0</v>
      </c>
      <c r="U106" s="91"/>
      <c r="V106" s="248">
        <f t="shared" si="64"/>
        <v>0</v>
      </c>
      <c r="W106" s="91"/>
      <c r="X106" s="248">
        <f t="shared" si="65"/>
        <v>0</v>
      </c>
      <c r="Y106" s="91"/>
      <c r="Z106" s="248">
        <f t="shared" si="66"/>
        <v>0</v>
      </c>
      <c r="AA106" s="91"/>
      <c r="AB106" s="248">
        <f t="shared" si="67"/>
        <v>0</v>
      </c>
      <c r="AC106" s="91"/>
      <c r="AD106" s="248">
        <f t="shared" si="68"/>
        <v>0</v>
      </c>
      <c r="AE106" s="253"/>
      <c r="AF106" s="264">
        <f t="shared" si="71"/>
        <v>0</v>
      </c>
      <c r="AG106" s="265">
        <f t="shared" si="72"/>
        <v>0</v>
      </c>
    </row>
    <row r="107" spans="1:33" s="15" customFormat="1" ht="21" customHeight="1" x14ac:dyDescent="0.2">
      <c r="A107" s="15" t="str">
        <f>IF(D107="","",MAX($A$93:$A106)+1)</f>
        <v/>
      </c>
      <c r="B107" s="689"/>
      <c r="C107" s="690"/>
      <c r="D107" s="34"/>
      <c r="E107" s="192" t="str">
        <f t="shared" si="69"/>
        <v/>
      </c>
      <c r="F107" s="109"/>
      <c r="G107" s="243" t="s">
        <v>2</v>
      </c>
      <c r="H107" s="109"/>
      <c r="I107" s="247" t="s">
        <v>4</v>
      </c>
      <c r="J107" s="272" t="str">
        <f>IF(AND(F107&lt;&gt;"",H107&lt;&gt;""),ROUNDDOWN(F107*H107/1000000,2),"")</f>
        <v/>
      </c>
      <c r="K107" s="91"/>
      <c r="L107" s="248">
        <f t="shared" si="59"/>
        <v>0</v>
      </c>
      <c r="M107" s="91"/>
      <c r="N107" s="248">
        <f t="shared" si="60"/>
        <v>0</v>
      </c>
      <c r="O107" s="91"/>
      <c r="P107" s="248">
        <f t="shared" si="61"/>
        <v>0</v>
      </c>
      <c r="Q107" s="91"/>
      <c r="R107" s="248">
        <f t="shared" si="62"/>
        <v>0</v>
      </c>
      <c r="S107" s="91"/>
      <c r="T107" s="248">
        <f t="shared" si="63"/>
        <v>0</v>
      </c>
      <c r="U107" s="91"/>
      <c r="V107" s="248">
        <f t="shared" si="64"/>
        <v>0</v>
      </c>
      <c r="W107" s="91"/>
      <c r="X107" s="248">
        <f t="shared" si="65"/>
        <v>0</v>
      </c>
      <c r="Y107" s="91"/>
      <c r="Z107" s="248">
        <f t="shared" si="66"/>
        <v>0</v>
      </c>
      <c r="AA107" s="91"/>
      <c r="AB107" s="248">
        <f t="shared" si="67"/>
        <v>0</v>
      </c>
      <c r="AC107" s="91"/>
      <c r="AD107" s="248">
        <f t="shared" si="68"/>
        <v>0</v>
      </c>
      <c r="AE107" s="253"/>
      <c r="AF107" s="264">
        <f t="shared" si="71"/>
        <v>0</v>
      </c>
      <c r="AG107" s="265">
        <f t="shared" si="72"/>
        <v>0</v>
      </c>
    </row>
    <row r="108" spans="1:33" s="15" customFormat="1" ht="21" customHeight="1" x14ac:dyDescent="0.2">
      <c r="A108" s="15" t="str">
        <f>IF(D108="","",MAX($A$93:$A107)+1)</f>
        <v/>
      </c>
      <c r="B108" s="689"/>
      <c r="C108" s="690"/>
      <c r="D108" s="34"/>
      <c r="E108" s="192" t="str">
        <f t="shared" si="69"/>
        <v/>
      </c>
      <c r="F108" s="109"/>
      <c r="G108" s="243" t="s">
        <v>2</v>
      </c>
      <c r="H108" s="109"/>
      <c r="I108" s="247" t="s">
        <v>4</v>
      </c>
      <c r="J108" s="272" t="str">
        <f t="shared" si="70"/>
        <v/>
      </c>
      <c r="K108" s="91"/>
      <c r="L108" s="248">
        <f t="shared" si="59"/>
        <v>0</v>
      </c>
      <c r="M108" s="91"/>
      <c r="N108" s="248">
        <f t="shared" si="60"/>
        <v>0</v>
      </c>
      <c r="O108" s="91"/>
      <c r="P108" s="248">
        <f t="shared" si="61"/>
        <v>0</v>
      </c>
      <c r="Q108" s="91"/>
      <c r="R108" s="248">
        <f t="shared" si="62"/>
        <v>0</v>
      </c>
      <c r="S108" s="91"/>
      <c r="T108" s="248">
        <f t="shared" si="63"/>
        <v>0</v>
      </c>
      <c r="U108" s="91"/>
      <c r="V108" s="248">
        <f t="shared" si="64"/>
        <v>0</v>
      </c>
      <c r="W108" s="91"/>
      <c r="X108" s="248">
        <f t="shared" si="65"/>
        <v>0</v>
      </c>
      <c r="Y108" s="91"/>
      <c r="Z108" s="248">
        <f t="shared" si="66"/>
        <v>0</v>
      </c>
      <c r="AA108" s="91"/>
      <c r="AB108" s="248">
        <f t="shared" si="67"/>
        <v>0</v>
      </c>
      <c r="AC108" s="91"/>
      <c r="AD108" s="248">
        <f t="shared" si="68"/>
        <v>0</v>
      </c>
      <c r="AE108" s="253"/>
      <c r="AF108" s="264">
        <f t="shared" si="71"/>
        <v>0</v>
      </c>
      <c r="AG108" s="265">
        <f t="shared" si="72"/>
        <v>0</v>
      </c>
    </row>
    <row r="109" spans="1:33" s="15" customFormat="1" ht="21" customHeight="1" x14ac:dyDescent="0.2">
      <c r="A109" s="15" t="str">
        <f>IF(D109="","",MAX($A$93:$A108)+1)</f>
        <v/>
      </c>
      <c r="B109" s="689"/>
      <c r="C109" s="690"/>
      <c r="D109" s="34"/>
      <c r="E109" s="192" t="str">
        <f t="shared" si="69"/>
        <v/>
      </c>
      <c r="F109" s="109"/>
      <c r="G109" s="243" t="s">
        <v>2</v>
      </c>
      <c r="H109" s="109"/>
      <c r="I109" s="247" t="s">
        <v>4</v>
      </c>
      <c r="J109" s="272" t="str">
        <f t="shared" si="70"/>
        <v/>
      </c>
      <c r="K109" s="91"/>
      <c r="L109" s="248">
        <f t="shared" si="59"/>
        <v>0</v>
      </c>
      <c r="M109" s="91"/>
      <c r="N109" s="248">
        <f t="shared" si="60"/>
        <v>0</v>
      </c>
      <c r="O109" s="91"/>
      <c r="P109" s="248">
        <f t="shared" si="61"/>
        <v>0</v>
      </c>
      <c r="Q109" s="91"/>
      <c r="R109" s="248">
        <f t="shared" si="62"/>
        <v>0</v>
      </c>
      <c r="S109" s="91"/>
      <c r="T109" s="248">
        <f t="shared" si="63"/>
        <v>0</v>
      </c>
      <c r="U109" s="91"/>
      <c r="V109" s="248">
        <f t="shared" si="64"/>
        <v>0</v>
      </c>
      <c r="W109" s="91"/>
      <c r="X109" s="248">
        <f t="shared" si="65"/>
        <v>0</v>
      </c>
      <c r="Y109" s="91"/>
      <c r="Z109" s="248">
        <f t="shared" si="66"/>
        <v>0</v>
      </c>
      <c r="AA109" s="91"/>
      <c r="AB109" s="248">
        <f t="shared" si="67"/>
        <v>0</v>
      </c>
      <c r="AC109" s="91"/>
      <c r="AD109" s="248">
        <f t="shared" si="68"/>
        <v>0</v>
      </c>
      <c r="AE109" s="253"/>
      <c r="AF109" s="264">
        <f t="shared" si="71"/>
        <v>0</v>
      </c>
      <c r="AG109" s="265">
        <f t="shared" si="72"/>
        <v>0</v>
      </c>
    </row>
    <row r="110" spans="1:33" s="15" customFormat="1" ht="21" customHeight="1" x14ac:dyDescent="0.2">
      <c r="A110" s="15" t="str">
        <f>IF(D110="","",MAX($A$93:$A109)+1)</f>
        <v/>
      </c>
      <c r="B110" s="689"/>
      <c r="C110" s="690"/>
      <c r="D110" s="34"/>
      <c r="E110" s="192" t="str">
        <f t="shared" si="69"/>
        <v/>
      </c>
      <c r="F110" s="109"/>
      <c r="G110" s="243" t="s">
        <v>2</v>
      </c>
      <c r="H110" s="109"/>
      <c r="I110" s="247" t="s">
        <v>4</v>
      </c>
      <c r="J110" s="272" t="str">
        <f t="shared" si="70"/>
        <v/>
      </c>
      <c r="K110" s="91"/>
      <c r="L110" s="248">
        <f t="shared" si="59"/>
        <v>0</v>
      </c>
      <c r="M110" s="91"/>
      <c r="N110" s="248">
        <f t="shared" si="60"/>
        <v>0</v>
      </c>
      <c r="O110" s="91"/>
      <c r="P110" s="248">
        <f t="shared" si="61"/>
        <v>0</v>
      </c>
      <c r="Q110" s="91"/>
      <c r="R110" s="248">
        <f t="shared" si="62"/>
        <v>0</v>
      </c>
      <c r="S110" s="91"/>
      <c r="T110" s="248">
        <f t="shared" si="63"/>
        <v>0</v>
      </c>
      <c r="U110" s="91"/>
      <c r="V110" s="248">
        <f t="shared" si="64"/>
        <v>0</v>
      </c>
      <c r="W110" s="91"/>
      <c r="X110" s="248">
        <f t="shared" si="65"/>
        <v>0</v>
      </c>
      <c r="Y110" s="91"/>
      <c r="Z110" s="248">
        <f t="shared" si="66"/>
        <v>0</v>
      </c>
      <c r="AA110" s="91"/>
      <c r="AB110" s="248">
        <f t="shared" si="67"/>
        <v>0</v>
      </c>
      <c r="AC110" s="91"/>
      <c r="AD110" s="248">
        <f t="shared" si="68"/>
        <v>0</v>
      </c>
      <c r="AE110" s="253"/>
      <c r="AF110" s="264">
        <f t="shared" si="71"/>
        <v>0</v>
      </c>
      <c r="AG110" s="265">
        <f t="shared" si="72"/>
        <v>0</v>
      </c>
    </row>
    <row r="111" spans="1:33" s="15" customFormat="1" ht="21" customHeight="1" x14ac:dyDescent="0.2">
      <c r="A111" s="15" t="str">
        <f>IF(D111="","",MAX($A$93:$A110)+1)</f>
        <v/>
      </c>
      <c r="B111" s="689"/>
      <c r="C111" s="690"/>
      <c r="D111" s="34"/>
      <c r="E111" s="192" t="str">
        <f t="shared" si="69"/>
        <v/>
      </c>
      <c r="F111" s="109"/>
      <c r="G111" s="243" t="s">
        <v>2</v>
      </c>
      <c r="H111" s="109"/>
      <c r="I111" s="247" t="s">
        <v>4</v>
      </c>
      <c r="J111" s="272" t="str">
        <f t="shared" si="70"/>
        <v/>
      </c>
      <c r="K111" s="91"/>
      <c r="L111" s="248">
        <f t="shared" si="59"/>
        <v>0</v>
      </c>
      <c r="M111" s="91"/>
      <c r="N111" s="248">
        <f t="shared" si="60"/>
        <v>0</v>
      </c>
      <c r="O111" s="91"/>
      <c r="P111" s="248">
        <f t="shared" si="61"/>
        <v>0</v>
      </c>
      <c r="Q111" s="91"/>
      <c r="R111" s="248">
        <f t="shared" si="62"/>
        <v>0</v>
      </c>
      <c r="S111" s="91"/>
      <c r="T111" s="248">
        <f t="shared" si="63"/>
        <v>0</v>
      </c>
      <c r="U111" s="91"/>
      <c r="V111" s="248">
        <f t="shared" si="64"/>
        <v>0</v>
      </c>
      <c r="W111" s="91"/>
      <c r="X111" s="248">
        <f t="shared" si="65"/>
        <v>0</v>
      </c>
      <c r="Y111" s="91"/>
      <c r="Z111" s="248">
        <f t="shared" si="66"/>
        <v>0</v>
      </c>
      <c r="AA111" s="91"/>
      <c r="AB111" s="248">
        <f t="shared" si="67"/>
        <v>0</v>
      </c>
      <c r="AC111" s="91"/>
      <c r="AD111" s="248">
        <f t="shared" si="68"/>
        <v>0</v>
      </c>
      <c r="AE111" s="253"/>
      <c r="AF111" s="264">
        <f t="shared" si="71"/>
        <v>0</v>
      </c>
      <c r="AG111" s="265">
        <f t="shared" si="72"/>
        <v>0</v>
      </c>
    </row>
    <row r="112" spans="1:33" s="15" customFormat="1" ht="21" customHeight="1" x14ac:dyDescent="0.2">
      <c r="A112" s="15" t="str">
        <f>IF(D112="","",MAX($A$93:$A111)+1)</f>
        <v/>
      </c>
      <c r="B112" s="689"/>
      <c r="C112" s="690"/>
      <c r="D112" s="34"/>
      <c r="E112" s="192" t="str">
        <f t="shared" si="69"/>
        <v/>
      </c>
      <c r="F112" s="109"/>
      <c r="G112" s="243" t="s">
        <v>2</v>
      </c>
      <c r="H112" s="109"/>
      <c r="I112" s="247" t="s">
        <v>4</v>
      </c>
      <c r="J112" s="272" t="str">
        <f t="shared" si="70"/>
        <v/>
      </c>
      <c r="K112" s="91"/>
      <c r="L112" s="248">
        <f t="shared" si="59"/>
        <v>0</v>
      </c>
      <c r="M112" s="91"/>
      <c r="N112" s="248">
        <f t="shared" si="60"/>
        <v>0</v>
      </c>
      <c r="O112" s="91"/>
      <c r="P112" s="248">
        <f t="shared" si="61"/>
        <v>0</v>
      </c>
      <c r="Q112" s="91"/>
      <c r="R112" s="248">
        <f t="shared" si="62"/>
        <v>0</v>
      </c>
      <c r="S112" s="91"/>
      <c r="T112" s="248">
        <f t="shared" si="63"/>
        <v>0</v>
      </c>
      <c r="U112" s="91"/>
      <c r="V112" s="248">
        <f t="shared" si="64"/>
        <v>0</v>
      </c>
      <c r="W112" s="91"/>
      <c r="X112" s="248">
        <f t="shared" si="65"/>
        <v>0</v>
      </c>
      <c r="Y112" s="91"/>
      <c r="Z112" s="248">
        <f t="shared" si="66"/>
        <v>0</v>
      </c>
      <c r="AA112" s="91"/>
      <c r="AB112" s="248">
        <f t="shared" si="67"/>
        <v>0</v>
      </c>
      <c r="AC112" s="91"/>
      <c r="AD112" s="248">
        <f t="shared" si="68"/>
        <v>0</v>
      </c>
      <c r="AE112" s="253"/>
      <c r="AF112" s="264">
        <f t="shared" si="71"/>
        <v>0</v>
      </c>
      <c r="AG112" s="265">
        <f t="shared" si="72"/>
        <v>0</v>
      </c>
    </row>
    <row r="113" spans="1:33" s="15" customFormat="1" ht="21" customHeight="1" thickBot="1" x14ac:dyDescent="0.25">
      <c r="A113" s="15" t="str">
        <f>IF(D113="","",MAX($A$93:$A112)+1)</f>
        <v/>
      </c>
      <c r="B113" s="698"/>
      <c r="C113" s="699"/>
      <c r="D113" s="35"/>
      <c r="E113" s="193" t="str">
        <f t="shared" si="69"/>
        <v/>
      </c>
      <c r="F113" s="111"/>
      <c r="G113" s="244" t="s">
        <v>2</v>
      </c>
      <c r="H113" s="111"/>
      <c r="I113" s="249" t="s">
        <v>4</v>
      </c>
      <c r="J113" s="273" t="str">
        <f t="shared" si="70"/>
        <v/>
      </c>
      <c r="K113" s="92"/>
      <c r="L113" s="250">
        <f t="shared" si="59"/>
        <v>0</v>
      </c>
      <c r="M113" s="92"/>
      <c r="N113" s="250">
        <f t="shared" si="60"/>
        <v>0</v>
      </c>
      <c r="O113" s="92"/>
      <c r="P113" s="250">
        <f t="shared" si="61"/>
        <v>0</v>
      </c>
      <c r="Q113" s="92"/>
      <c r="R113" s="250">
        <f t="shared" si="62"/>
        <v>0</v>
      </c>
      <c r="S113" s="92"/>
      <c r="T113" s="250">
        <f t="shared" si="63"/>
        <v>0</v>
      </c>
      <c r="U113" s="92"/>
      <c r="V113" s="250">
        <f t="shared" si="64"/>
        <v>0</v>
      </c>
      <c r="W113" s="92"/>
      <c r="X113" s="250">
        <f t="shared" si="65"/>
        <v>0</v>
      </c>
      <c r="Y113" s="92"/>
      <c r="Z113" s="250">
        <f t="shared" si="66"/>
        <v>0</v>
      </c>
      <c r="AA113" s="92"/>
      <c r="AB113" s="250">
        <f t="shared" si="67"/>
        <v>0</v>
      </c>
      <c r="AC113" s="92"/>
      <c r="AD113" s="250">
        <f t="shared" si="68"/>
        <v>0</v>
      </c>
      <c r="AE113" s="253"/>
      <c r="AF113" s="274">
        <f t="shared" si="71"/>
        <v>0</v>
      </c>
      <c r="AG113" s="275">
        <f t="shared" si="72"/>
        <v>0</v>
      </c>
    </row>
    <row r="114" spans="1:33" s="14" customFormat="1" ht="21" customHeight="1" thickTop="1" x14ac:dyDescent="0.2">
      <c r="B114" s="686" t="s">
        <v>6</v>
      </c>
      <c r="C114" s="686"/>
      <c r="D114" s="686"/>
      <c r="E114" s="686"/>
      <c r="F114" s="686"/>
      <c r="G114" s="686"/>
      <c r="H114" s="686"/>
      <c r="I114" s="686"/>
      <c r="J114" s="686"/>
      <c r="K114" s="93">
        <f t="shared" ref="K114:AD114" si="74">SUM(K94:K113)</f>
        <v>0</v>
      </c>
      <c r="L114" s="95">
        <f t="shared" si="74"/>
        <v>0</v>
      </c>
      <c r="M114" s="93">
        <f t="shared" si="74"/>
        <v>0</v>
      </c>
      <c r="N114" s="95">
        <f t="shared" si="74"/>
        <v>0</v>
      </c>
      <c r="O114" s="93">
        <f t="shared" si="74"/>
        <v>0</v>
      </c>
      <c r="P114" s="95">
        <f t="shared" si="74"/>
        <v>0</v>
      </c>
      <c r="Q114" s="93">
        <f t="shared" si="74"/>
        <v>0</v>
      </c>
      <c r="R114" s="95">
        <f t="shared" si="74"/>
        <v>0</v>
      </c>
      <c r="S114" s="93">
        <f t="shared" si="74"/>
        <v>0</v>
      </c>
      <c r="T114" s="95">
        <f t="shared" si="74"/>
        <v>0</v>
      </c>
      <c r="U114" s="93">
        <f t="shared" si="74"/>
        <v>0</v>
      </c>
      <c r="V114" s="95">
        <f t="shared" si="74"/>
        <v>0</v>
      </c>
      <c r="W114" s="93">
        <f t="shared" si="74"/>
        <v>0</v>
      </c>
      <c r="X114" s="95">
        <f t="shared" si="74"/>
        <v>0</v>
      </c>
      <c r="Y114" s="93">
        <f t="shared" si="74"/>
        <v>0</v>
      </c>
      <c r="Z114" s="95">
        <f t="shared" si="74"/>
        <v>0</v>
      </c>
      <c r="AA114" s="93">
        <f t="shared" si="74"/>
        <v>0</v>
      </c>
      <c r="AB114" s="95">
        <f t="shared" si="74"/>
        <v>0</v>
      </c>
      <c r="AC114" s="93">
        <f t="shared" si="74"/>
        <v>0</v>
      </c>
      <c r="AD114" s="95">
        <f t="shared" si="74"/>
        <v>0</v>
      </c>
      <c r="AE114" s="45"/>
      <c r="AF114" s="94">
        <f>SUM(AF94:AF113)</f>
        <v>0</v>
      </c>
      <c r="AG114" s="121">
        <f>SUM(AG94:AG113)</f>
        <v>0</v>
      </c>
    </row>
    <row r="115" spans="1:33" s="14" customFormat="1" ht="19.5" customHeight="1" x14ac:dyDescent="0.2">
      <c r="B115" s="120" t="s">
        <v>58</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705" t="s">
        <v>31</v>
      </c>
      <c r="C116" s="705"/>
      <c r="D116" s="705"/>
      <c r="E116" s="705"/>
      <c r="F116" s="705"/>
      <c r="G116" s="705"/>
      <c r="H116" s="705"/>
      <c r="I116" s="705"/>
      <c r="J116" s="276" t="s">
        <v>32</v>
      </c>
      <c r="K116" s="297" t="s">
        <v>36</v>
      </c>
      <c r="L116" s="298" t="s">
        <v>59</v>
      </c>
      <c r="M116" s="297" t="s">
        <v>36</v>
      </c>
      <c r="N116" s="298" t="s">
        <v>59</v>
      </c>
      <c r="O116" s="297" t="s">
        <v>36</v>
      </c>
      <c r="P116" s="298" t="s">
        <v>59</v>
      </c>
      <c r="Q116" s="297" t="s">
        <v>36</v>
      </c>
      <c r="R116" s="298" t="s">
        <v>59</v>
      </c>
      <c r="S116" s="297" t="s">
        <v>36</v>
      </c>
      <c r="T116" s="298" t="s">
        <v>59</v>
      </c>
      <c r="U116" s="297" t="s">
        <v>36</v>
      </c>
      <c r="V116" s="298" t="s">
        <v>59</v>
      </c>
      <c r="W116" s="297" t="s">
        <v>36</v>
      </c>
      <c r="X116" s="298" t="s">
        <v>59</v>
      </c>
      <c r="Y116" s="297" t="s">
        <v>36</v>
      </c>
      <c r="Z116" s="298" t="s">
        <v>59</v>
      </c>
      <c r="AA116" s="297" t="s">
        <v>36</v>
      </c>
      <c r="AB116" s="298" t="s">
        <v>59</v>
      </c>
      <c r="AC116" s="297" t="s">
        <v>36</v>
      </c>
      <c r="AD116" s="298" t="s">
        <v>59</v>
      </c>
      <c r="AE116" s="19"/>
      <c r="AF116" s="706" t="s">
        <v>43</v>
      </c>
      <c r="AG116" s="706"/>
    </row>
    <row r="117" spans="1:33" s="14" customFormat="1" ht="20.25" customHeight="1" thickTop="1" x14ac:dyDescent="0.2">
      <c r="B117" s="704" t="s">
        <v>81</v>
      </c>
      <c r="C117" s="704"/>
      <c r="D117" s="704"/>
      <c r="E117" s="704"/>
      <c r="F117" s="704"/>
      <c r="G117" s="704"/>
      <c r="H117" s="704"/>
      <c r="I117" s="704"/>
      <c r="J117" s="277">
        <v>30000</v>
      </c>
      <c r="K117" s="182">
        <f>IF(L89="","",SUMIF($E$79:$E$88,$B$117,L79:L88))</f>
        <v>0</v>
      </c>
      <c r="L117" s="117">
        <f>IF(K117="","",$J$117*K117)</f>
        <v>0</v>
      </c>
      <c r="M117" s="182">
        <f>IF(N89="","",SUMIF($E$79:$E$88,$B$117,N79:N88))</f>
        <v>0</v>
      </c>
      <c r="N117" s="117">
        <f>IF(M117="","",$J$117*M117)</f>
        <v>0</v>
      </c>
      <c r="O117" s="182">
        <f>IF(P89="","",SUMIF($E$79:$E$88,$B$117,P79:P88))</f>
        <v>0</v>
      </c>
      <c r="P117" s="117">
        <f>IF(O117="","",$J$117*O117)</f>
        <v>0</v>
      </c>
      <c r="Q117" s="182">
        <f>IF(R89="","",SUMIF($E$79:$E$88,$B$117,R79:R88))</f>
        <v>0</v>
      </c>
      <c r="R117" s="117">
        <f>IF(Q117="","",$J$117*Q117)</f>
        <v>0</v>
      </c>
      <c r="S117" s="182">
        <f>IF(T89="","",SUMIF($E$79:$E$88,$B$117,T79:T88))</f>
        <v>0</v>
      </c>
      <c r="T117" s="117">
        <f>IF(S117="","",$J$117*S117)</f>
        <v>0</v>
      </c>
      <c r="U117" s="182">
        <f>IF(V89="","",SUMIF($E$79:$E$88,$B$117,V79:V88))</f>
        <v>0</v>
      </c>
      <c r="V117" s="117">
        <f>IF(U117="","",$J$117*U117)</f>
        <v>0</v>
      </c>
      <c r="W117" s="182">
        <f>IF(X89="","",SUMIF($E$79:$E$88,$B$117,X79:X88))</f>
        <v>0</v>
      </c>
      <c r="X117" s="117">
        <f>IF(W117="","",$J$117*W117)</f>
        <v>0</v>
      </c>
      <c r="Y117" s="182">
        <f>IF(Z89="","",SUMIF($E$79:$E$88,$B$117,Z79:Z88))</f>
        <v>0</v>
      </c>
      <c r="Z117" s="117">
        <f>IF(Y117="","",$J$117*Y117)</f>
        <v>0</v>
      </c>
      <c r="AA117" s="182">
        <f>IF(AB89="","",SUMIF($E$79:$E$88,$B$117,AB79:AB88))</f>
        <v>0</v>
      </c>
      <c r="AB117" s="117">
        <f>IF(AA117="","",$J$117*AA117)</f>
        <v>0</v>
      </c>
      <c r="AC117" s="182">
        <f>IF(AD89="","",SUMIF($E$79:$E$88,$B$117,AD79:AD88))</f>
        <v>0</v>
      </c>
      <c r="AD117" s="117">
        <f>IF(AC117="","",$J$117*AC117)</f>
        <v>0</v>
      </c>
      <c r="AE117" s="19"/>
      <c r="AF117" s="124" t="s">
        <v>73</v>
      </c>
      <c r="AG117" s="184">
        <f>SUM(K117*$K$8,M117*$M$8,O117*$O$8,Q117*$Q$8,S117*$S$8,U117*$U$8,W117*$W$8,Y117*$Y$8,AA117*$AA$8,AC117*$AC$8)</f>
        <v>0</v>
      </c>
    </row>
    <row r="118" spans="1:33" s="14" customFormat="1" ht="20.25" customHeight="1" x14ac:dyDescent="0.2">
      <c r="B118" s="704" t="s">
        <v>68</v>
      </c>
      <c r="C118" s="704"/>
      <c r="D118" s="704"/>
      <c r="E118" s="704"/>
      <c r="F118" s="704"/>
      <c r="G118" s="704"/>
      <c r="H118" s="704"/>
      <c r="I118" s="704"/>
      <c r="J118" s="277">
        <v>50000</v>
      </c>
      <c r="K118" s="182">
        <f>IF(L114="","",SUMIF($E$94:$E$113,$B$118,L94:L113))</f>
        <v>0</v>
      </c>
      <c r="L118" s="117">
        <f>IF(K118="","",$J$118*K118)</f>
        <v>0</v>
      </c>
      <c r="M118" s="182">
        <f>IF(N114="","",SUMIF($E$94:$E$113,$B$118,N94:N113))</f>
        <v>0</v>
      </c>
      <c r="N118" s="117">
        <f>IF(M118="","",$J$118*M118)</f>
        <v>0</v>
      </c>
      <c r="O118" s="182">
        <f>IF(P114="","",SUMIF($E$94:$E$113,$B$118,P94:P113))</f>
        <v>0</v>
      </c>
      <c r="P118" s="117">
        <f>IF(O118="","",$J$118*O118)</f>
        <v>0</v>
      </c>
      <c r="Q118" s="182">
        <f>IF(R114="","",SUMIF($E$94:$E$113,$B$118,R94:R113))</f>
        <v>0</v>
      </c>
      <c r="R118" s="117">
        <f>IF(Q118="","",$J$118*Q118)</f>
        <v>0</v>
      </c>
      <c r="S118" s="182">
        <f>IF(T114="","",SUMIF($E$94:$E$113,$B$118,T94:T113))</f>
        <v>0</v>
      </c>
      <c r="T118" s="117">
        <f>IF(S118="","",$J$118*S118)</f>
        <v>0</v>
      </c>
      <c r="U118" s="182">
        <f>IF(V114="","",SUMIF($E$94:$E$113,$B$118,V94:V113))</f>
        <v>0</v>
      </c>
      <c r="V118" s="117">
        <f>IF(U118="","",$J$118*U118)</f>
        <v>0</v>
      </c>
      <c r="W118" s="182">
        <f>IF(X114="","",SUMIF($E$94:$E$113,$B$118,X94:X113))</f>
        <v>0</v>
      </c>
      <c r="X118" s="117">
        <f>IF(W118="","",$J$118*W118)</f>
        <v>0</v>
      </c>
      <c r="Y118" s="182">
        <f>IF(Z114="","",SUMIF($E$94:$E$113,$B$118,Z94:Z113))</f>
        <v>0</v>
      </c>
      <c r="Z118" s="117">
        <f>IF(Y118="","",$J$118*Y118)</f>
        <v>0</v>
      </c>
      <c r="AA118" s="182">
        <f>IF(AB114="","",SUMIF($E$94:$E$113,$B$118,AB94:AB113))</f>
        <v>0</v>
      </c>
      <c r="AB118" s="117">
        <f>IF(AA118="","",$J$118*AA118)</f>
        <v>0</v>
      </c>
      <c r="AC118" s="182">
        <f>IF(AD114="","",SUMIF($E$94:$E$113,$B$118,AD94:AD113))</f>
        <v>0</v>
      </c>
      <c r="AD118" s="117">
        <f>IF(AC118="","",$J$118*AC118)</f>
        <v>0</v>
      </c>
      <c r="AE118" s="19"/>
      <c r="AF118" s="124" t="s">
        <v>68</v>
      </c>
      <c r="AG118" s="184">
        <f>SUM(K118*$K$8,M118*$M$8,O118*$O$8,Q118*$Q$8,S118*$S$8,U118*$U$8,W118*$W$8,Y118*$Y$8,AA118*$AA$8,AC118*$AC$8)</f>
        <v>0</v>
      </c>
    </row>
    <row r="150" spans="1:1" x14ac:dyDescent="0.2">
      <c r="A150" s="460">
        <f>SUM(AF14)</f>
        <v>0</v>
      </c>
    </row>
  </sheetData>
  <sheetProtection algorithmName="SHA-512" hashValue="YcKR0tpEk2eYG8+8P5ZK11R9Rk2jz4Bt0Dc+Hd22NhKvO3Tlp7ygcc0hMSRnZv2QESyphuUewIZPVRb6ywJJzA==" saltValue="+WtcWC1enSrKRuGrHP4KIw==" spinCount="100000" sheet="1" objects="1" scenarios="1"/>
  <mergeCells count="179">
    <mergeCell ref="AA1:AF1"/>
    <mergeCell ref="AA2:AF2"/>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41:C41"/>
    <mergeCell ref="B42:C42"/>
    <mergeCell ref="B43:C43"/>
    <mergeCell ref="B44:J44"/>
    <mergeCell ref="B35:C35"/>
    <mergeCell ref="B36:C36"/>
    <mergeCell ref="B37:C37"/>
    <mergeCell ref="B38:C38"/>
    <mergeCell ref="B39:C39"/>
    <mergeCell ref="B40:C40"/>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s>
  <phoneticPr fontId="42"/>
  <conditionalFormatting sqref="AF19:AG22 B19:AD22 B28:AD43 AF28:AG43">
    <cfRule type="expression" dxfId="58" priority="29" stopIfTrue="1">
      <formula>MOD(ROW()-21,2)=0</formula>
    </cfRule>
  </conditionalFormatting>
  <conditionalFormatting sqref="AF49:AG68 B49:AD68">
    <cfRule type="expression" dxfId="57" priority="28" stopIfTrue="1">
      <formula>MOD(ROW()-71,2)=0</formula>
    </cfRule>
  </conditionalFormatting>
  <conditionalFormatting sqref="B79:AD88 AF79:AG88">
    <cfRule type="expression" dxfId="56" priority="27" stopIfTrue="1">
      <formula>MOD(ROW()-111,2)=0</formula>
    </cfRule>
  </conditionalFormatting>
  <conditionalFormatting sqref="AF94:AG95 B94:AD95 B104:AD105 AF104:AG105 AF108:AG113 B108:AD113">
    <cfRule type="expression" dxfId="55" priority="25" stopIfTrue="1">
      <formula>MOD(ROW()-158,2)=0</formula>
    </cfRule>
  </conditionalFormatting>
  <conditionalFormatting sqref="D49:D68 D19:D22 D28:D43">
    <cfRule type="expression" dxfId="54" priority="23" stopIfTrue="1">
      <formula>AND($E19&lt;&gt;"",$E19&lt;&gt;"G1",$E19&lt;&gt;"G2")</formula>
    </cfRule>
  </conditionalFormatting>
  <conditionalFormatting sqref="D79:D88">
    <cfRule type="expression" dxfId="53" priority="21" stopIfTrue="1">
      <formula>AND($E79&lt;&gt;"",$E79&lt;&gt;"W5")</formula>
    </cfRule>
  </conditionalFormatting>
  <conditionalFormatting sqref="D94:D113">
    <cfRule type="expression" dxfId="52" priority="8" stopIfTrue="1">
      <formula>AND($E94&lt;&gt;"",$E94&lt;&gt;"W6")</formula>
    </cfRule>
  </conditionalFormatting>
  <conditionalFormatting sqref="B96:AD97 AF96:AG97">
    <cfRule type="expression" dxfId="51" priority="18" stopIfTrue="1">
      <formula>MOD(ROW()-158,2)=0</formula>
    </cfRule>
  </conditionalFormatting>
  <conditionalFormatting sqref="B106:AD107 AF106:AG107">
    <cfRule type="expression" dxfId="50" priority="10" stopIfTrue="1">
      <formula>MOD(ROW()-158,2)=0</formula>
    </cfRule>
  </conditionalFormatting>
  <conditionalFormatting sqref="B98:AD103 AF98:AG103">
    <cfRule type="expression" dxfId="49" priority="12" stopIfTrue="1">
      <formula>MOD(ROW()-158,2)=0</formula>
    </cfRule>
  </conditionalFormatting>
  <conditionalFormatting sqref="B23:AD27 AF23:AG27">
    <cfRule type="expression" dxfId="48" priority="4" stopIfTrue="1">
      <formula>MOD(ROW()-21,2)=0</formula>
    </cfRule>
  </conditionalFormatting>
  <conditionalFormatting sqref="D23:D27">
    <cfRule type="expression" dxfId="47" priority="3" stopIfTrue="1">
      <formula>AND($E23&lt;&gt;"",$E23&lt;&gt;"G1",$E23&lt;&gt;"G2")</formula>
    </cfRule>
  </conditionalFormatting>
  <conditionalFormatting sqref="K7:L7">
    <cfRule type="expression" dxfId="46" priority="2" stopIfTrue="1">
      <formula>$K$7=""</formula>
    </cfRule>
  </conditionalFormatting>
  <conditionalFormatting sqref="K8:L8">
    <cfRule type="expression" dxfId="45"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財団掲載型番の9文字で登録してください。" sqref="D94:D113 D79:D88" xr:uid="{00000000-0002-0000-0200-000003000000}">
      <formula1>9</formula1>
    </dataValidation>
    <dataValidation type="textLength" imeMode="disabled" operator="equal" allowBlank="1" showInputMessage="1" showErrorMessage="1" errorTitle="文字数エラー" error="財団掲載型番の8文字で登録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47E5-8121-4A1A-AA23-8A9805762828}">
  <dimension ref="A1:BG90"/>
  <sheetViews>
    <sheetView showGridLines="0" showZeros="0" view="pageBreakPreview" zoomScale="55" zoomScaleNormal="100" zoomScaleSheetLayoutView="55" workbookViewId="0">
      <selection activeCell="V9" sqref="V9:BC9"/>
    </sheetView>
  </sheetViews>
  <sheetFormatPr defaultColWidth="9" defaultRowHeight="13" x14ac:dyDescent="0.2"/>
  <cols>
    <col min="1" max="85" width="3.6328125" style="319" customWidth="1"/>
    <col min="86" max="16384" width="9" style="319"/>
  </cols>
  <sheetData>
    <row r="1" spans="1:55" ht="18.75" customHeight="1" x14ac:dyDescent="0.2">
      <c r="A1" s="327" t="s">
        <v>180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10" t="str">
        <f>'様式第8｜完了実績報告書'!$BL$2&amp;""</f>
        <v/>
      </c>
      <c r="AQ1" s="710"/>
      <c r="AR1" s="710"/>
      <c r="AS1" s="710"/>
      <c r="AT1" s="710"/>
      <c r="AU1" s="710"/>
      <c r="AV1" s="710"/>
      <c r="AW1" s="710"/>
      <c r="AX1" s="710"/>
      <c r="AY1" s="710"/>
      <c r="AZ1" s="710"/>
      <c r="BA1" s="710"/>
      <c r="BB1" s="710"/>
      <c r="BC1" s="374"/>
    </row>
    <row r="2" spans="1:55" ht="18.75" customHeight="1" x14ac:dyDescent="0.2">
      <c r="AN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711"/>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07" t="s">
        <v>135</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08"/>
      <c r="AW5" s="708"/>
      <c r="AX5" s="362" t="s">
        <v>136</v>
      </c>
      <c r="AY5" s="708"/>
      <c r="AZ5" s="708"/>
      <c r="BA5" s="709" t="s">
        <v>137</v>
      </c>
      <c r="BB5" s="709"/>
      <c r="BC5" s="709"/>
    </row>
    <row r="6" spans="1:55" ht="24" customHeight="1" x14ac:dyDescent="0.2">
      <c r="A6" s="461" t="s">
        <v>138</v>
      </c>
      <c r="B6" s="462"/>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139</v>
      </c>
      <c r="B7" s="462"/>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2" t="s">
        <v>181</v>
      </c>
      <c r="B9" s="713"/>
      <c r="C9" s="713"/>
      <c r="D9" s="713"/>
      <c r="E9" s="713"/>
      <c r="F9" s="714"/>
      <c r="G9" s="715" t="str">
        <f>'様式第8｜完了実績報告書'!$BL$2&amp;""</f>
        <v/>
      </c>
      <c r="H9" s="716"/>
      <c r="I9" s="716"/>
      <c r="J9" s="716"/>
      <c r="K9" s="716"/>
      <c r="L9" s="716"/>
      <c r="M9" s="716"/>
      <c r="N9" s="717"/>
      <c r="O9" s="718" t="s">
        <v>184</v>
      </c>
      <c r="P9" s="718"/>
      <c r="Q9" s="718"/>
      <c r="R9" s="718"/>
      <c r="S9" s="718"/>
      <c r="T9" s="718"/>
      <c r="U9" s="719"/>
      <c r="V9" s="720"/>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2"/>
    </row>
    <row r="10" spans="1:55" ht="15.75" customHeight="1" thickBot="1" x14ac:dyDescent="0.25">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26.15" customHeight="1" thickBot="1" x14ac:dyDescent="0.25">
      <c r="A11" s="723" t="s">
        <v>140</v>
      </c>
      <c r="B11" s="723"/>
      <c r="C11" s="723"/>
      <c r="D11" s="723"/>
      <c r="E11" s="723"/>
      <c r="F11" s="724"/>
      <c r="G11" s="725" t="s">
        <v>141</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row>
    <row r="12" spans="1:55" ht="26.15" customHeight="1" thickBot="1" x14ac:dyDescent="0.25">
      <c r="A12" s="723"/>
      <c r="B12" s="723"/>
      <c r="C12" s="723"/>
      <c r="D12" s="723"/>
      <c r="E12" s="723"/>
      <c r="F12" s="724"/>
      <c r="G12" s="727" t="s">
        <v>142</v>
      </c>
      <c r="H12" s="728"/>
      <c r="I12" s="728"/>
      <c r="J12" s="728"/>
      <c r="K12" s="728"/>
      <c r="L12" s="728"/>
      <c r="M12" s="728"/>
      <c r="N12" s="728"/>
      <c r="O12" s="728"/>
      <c r="P12" s="728"/>
      <c r="Q12" s="728"/>
      <c r="R12" s="728"/>
      <c r="S12" s="728"/>
      <c r="T12" s="728"/>
      <c r="U12" s="729"/>
      <c r="V12" s="730" t="s">
        <v>143</v>
      </c>
      <c r="W12" s="728"/>
      <c r="X12" s="728"/>
      <c r="Y12" s="728"/>
      <c r="Z12" s="728"/>
      <c r="AA12" s="728"/>
      <c r="AB12" s="728"/>
      <c r="AC12" s="728"/>
      <c r="AD12" s="728"/>
      <c r="AE12" s="728"/>
      <c r="AF12" s="728"/>
      <c r="AG12" s="728"/>
      <c r="AH12" s="728"/>
      <c r="AI12" s="728"/>
      <c r="AJ12" s="728"/>
      <c r="AK12" s="729"/>
      <c r="AL12" s="730" t="s">
        <v>144</v>
      </c>
      <c r="AM12" s="728"/>
      <c r="AN12" s="728"/>
      <c r="AO12" s="728"/>
      <c r="AP12" s="728"/>
      <c r="AQ12" s="728"/>
      <c r="AR12" s="728"/>
      <c r="AS12" s="728"/>
      <c r="AT12" s="728"/>
      <c r="AU12" s="728"/>
      <c r="AV12" s="728"/>
      <c r="AW12" s="728"/>
      <c r="AX12" s="728"/>
      <c r="AY12" s="728"/>
      <c r="AZ12" s="728"/>
      <c r="BA12" s="728"/>
      <c r="BB12" s="728"/>
      <c r="BC12" s="731"/>
    </row>
    <row r="13" spans="1:55" ht="39.9" customHeight="1" thickBot="1" x14ac:dyDescent="0.25">
      <c r="A13" s="723"/>
      <c r="B13" s="723"/>
      <c r="C13" s="723"/>
      <c r="D13" s="723"/>
      <c r="E13" s="723"/>
      <c r="F13" s="724"/>
      <c r="G13" s="434" t="s">
        <v>7</v>
      </c>
      <c r="H13" s="732" t="s">
        <v>145</v>
      </c>
      <c r="I13" s="732"/>
      <c r="J13" s="732"/>
      <c r="K13" s="732"/>
      <c r="L13" s="732"/>
      <c r="M13" s="733"/>
      <c r="N13" s="436" t="s">
        <v>7</v>
      </c>
      <c r="O13" s="732" t="s">
        <v>182</v>
      </c>
      <c r="P13" s="732"/>
      <c r="Q13" s="732"/>
      <c r="R13" s="732"/>
      <c r="S13" s="732"/>
      <c r="T13" s="732"/>
      <c r="U13" s="734"/>
      <c r="V13" s="436" t="s">
        <v>7</v>
      </c>
      <c r="W13" s="732" t="s">
        <v>146</v>
      </c>
      <c r="X13" s="732"/>
      <c r="Y13" s="732"/>
      <c r="Z13" s="732"/>
      <c r="AA13" s="733"/>
      <c r="AB13" s="436" t="s">
        <v>7</v>
      </c>
      <c r="AC13" s="732" t="s">
        <v>183</v>
      </c>
      <c r="AD13" s="732"/>
      <c r="AE13" s="732"/>
      <c r="AF13" s="732"/>
      <c r="AG13" s="732"/>
      <c r="AH13" s="732"/>
      <c r="AI13" s="732"/>
      <c r="AJ13" s="732"/>
      <c r="AK13" s="734"/>
      <c r="AL13" s="435" t="s">
        <v>7</v>
      </c>
      <c r="AM13" s="732" t="s">
        <v>147</v>
      </c>
      <c r="AN13" s="732"/>
      <c r="AO13" s="732"/>
      <c r="AP13" s="732"/>
      <c r="AQ13" s="732"/>
      <c r="AR13" s="437" t="s">
        <v>7</v>
      </c>
      <c r="AS13" s="732" t="s">
        <v>148</v>
      </c>
      <c r="AT13" s="732"/>
      <c r="AU13" s="732"/>
      <c r="AV13" s="732"/>
      <c r="AW13" s="732"/>
      <c r="AX13" s="437" t="s">
        <v>7</v>
      </c>
      <c r="AY13" s="732" t="s">
        <v>149</v>
      </c>
      <c r="AZ13" s="732"/>
      <c r="BA13" s="732"/>
      <c r="BB13" s="732"/>
      <c r="BC13" s="742"/>
    </row>
    <row r="14" spans="1:55" ht="39.9" customHeight="1" x14ac:dyDescent="0.2">
      <c r="A14" s="327"/>
      <c r="B14" s="414"/>
      <c r="C14" s="415"/>
      <c r="D14" s="415"/>
      <c r="E14" s="415"/>
      <c r="F14" s="415"/>
      <c r="G14" s="415"/>
      <c r="H14" s="415"/>
      <c r="I14" s="415"/>
      <c r="J14" s="415"/>
      <c r="K14" s="415"/>
      <c r="L14" s="415"/>
      <c r="M14" s="415"/>
      <c r="N14" s="415"/>
      <c r="O14" s="415"/>
      <c r="P14" s="415"/>
      <c r="Q14" s="400"/>
      <c r="R14" s="400"/>
      <c r="S14" s="400"/>
      <c r="T14" s="400"/>
      <c r="U14" s="415"/>
      <c r="V14" s="415"/>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row>
    <row r="15" spans="1:55" ht="39.9" customHeight="1" x14ac:dyDescent="0.2">
      <c r="A15" s="327"/>
      <c r="B15" s="416"/>
      <c r="C15" s="400"/>
      <c r="D15" s="400"/>
      <c r="E15" s="400" t="s">
        <v>177</v>
      </c>
      <c r="F15" s="400"/>
      <c r="G15" s="400"/>
      <c r="H15" s="400"/>
      <c r="I15" s="400" t="s">
        <v>156</v>
      </c>
      <c r="J15" s="735"/>
      <c r="K15" s="735"/>
      <c r="L15" s="735"/>
      <c r="M15" s="735"/>
      <c r="N15" s="735"/>
      <c r="O15" s="735"/>
      <c r="P15" s="735"/>
      <c r="Q15" s="735"/>
      <c r="R15" s="735"/>
      <c r="S15" s="400" t="s">
        <v>157</v>
      </c>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20.14999999999998" customHeight="1" x14ac:dyDescent="0.2">
      <c r="A16" s="327"/>
      <c r="B16" s="414"/>
      <c r="C16" s="415"/>
      <c r="D16" s="415"/>
      <c r="E16" s="736"/>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8"/>
    </row>
    <row r="17" spans="1:51" ht="320.14999999999998" customHeight="1" x14ac:dyDescent="0.2">
      <c r="A17" s="327"/>
      <c r="B17" s="414"/>
      <c r="C17" s="415"/>
      <c r="D17" s="415"/>
      <c r="E17" s="739"/>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1"/>
    </row>
    <row r="18" spans="1:51" ht="24" customHeight="1" x14ac:dyDescent="0.2">
      <c r="A18" s="327"/>
      <c r="B18" s="414"/>
      <c r="C18" s="415"/>
      <c r="D18" s="415"/>
      <c r="E18" s="415"/>
      <c r="F18" s="415"/>
      <c r="G18" s="415"/>
      <c r="H18" s="415"/>
      <c r="I18" s="415"/>
      <c r="J18" s="415"/>
      <c r="K18" s="415"/>
      <c r="L18" s="415"/>
      <c r="M18" s="415"/>
      <c r="N18" s="415"/>
      <c r="O18" s="415"/>
      <c r="P18" s="415"/>
      <c r="Q18" s="400"/>
      <c r="R18" s="400"/>
      <c r="S18" s="400"/>
      <c r="T18" s="400"/>
      <c r="U18" s="415"/>
      <c r="V18" s="415"/>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row>
    <row r="19" spans="1:51" ht="39.9" customHeight="1" x14ac:dyDescent="0.2">
      <c r="A19" s="327"/>
      <c r="B19" s="416"/>
      <c r="C19" s="400"/>
      <c r="D19" s="400"/>
      <c r="E19" s="400" t="s">
        <v>177</v>
      </c>
      <c r="F19" s="400"/>
      <c r="G19" s="400"/>
      <c r="H19" s="400"/>
      <c r="I19" s="400" t="s">
        <v>156</v>
      </c>
      <c r="J19" s="735"/>
      <c r="K19" s="735"/>
      <c r="L19" s="735"/>
      <c r="M19" s="735"/>
      <c r="N19" s="735"/>
      <c r="O19" s="735"/>
      <c r="P19" s="735"/>
      <c r="Q19" s="735"/>
      <c r="R19" s="735"/>
      <c r="S19" s="400" t="s">
        <v>157</v>
      </c>
      <c r="T19" s="400"/>
      <c r="U19" s="415"/>
      <c r="V19" s="415"/>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row>
    <row r="20" spans="1:51" ht="320.14999999999998" customHeight="1" x14ac:dyDescent="0.2">
      <c r="A20" s="327"/>
      <c r="B20" s="414"/>
      <c r="C20" s="415"/>
      <c r="D20" s="415"/>
      <c r="E20" s="736"/>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8"/>
    </row>
    <row r="21" spans="1:51" ht="320.14999999999998" customHeight="1" x14ac:dyDescent="0.2">
      <c r="A21" s="327"/>
      <c r="B21" s="414"/>
      <c r="C21" s="415"/>
      <c r="D21" s="415"/>
      <c r="E21" s="739"/>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1"/>
    </row>
    <row r="22" spans="1:51" ht="24" customHeight="1" x14ac:dyDescent="0.2">
      <c r="A22" s="317"/>
      <c r="B22" s="317"/>
      <c r="C22" s="325"/>
      <c r="D22" s="325"/>
      <c r="E22" s="325"/>
      <c r="F22" s="325"/>
      <c r="G22" s="325"/>
      <c r="H22" s="325"/>
      <c r="I22" s="325"/>
      <c r="J22" s="325"/>
      <c r="K22" s="325"/>
      <c r="L22" s="325"/>
      <c r="M22" s="325"/>
      <c r="N22" s="325"/>
      <c r="O22" s="325"/>
      <c r="P22" s="325"/>
      <c r="Q22" s="317"/>
      <c r="R22" s="317"/>
      <c r="S22" s="317"/>
      <c r="T22" s="317"/>
      <c r="U22" s="325"/>
      <c r="V22" s="325"/>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row>
    <row r="23" spans="1:51" s="317" customFormat="1" ht="47.25" customHeight="1" x14ac:dyDescent="0.2">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328"/>
      <c r="AV23" s="328"/>
      <c r="AW23" s="328"/>
      <c r="AX23" s="328"/>
    </row>
    <row r="24" spans="1:51" ht="30" customHeight="1" x14ac:dyDescent="0.2"/>
    <row r="25" spans="1:51" ht="3" customHeight="1" x14ac:dyDescent="0.2"/>
    <row r="26" spans="1:51" ht="21" customHeight="1" x14ac:dyDescent="0.2"/>
    <row r="27" spans="1:51" ht="21" customHeight="1" x14ac:dyDescent="0.2"/>
    <row r="29" spans="1:51" ht="12" customHeight="1" x14ac:dyDescent="0.2"/>
    <row r="30" spans="1:51" ht="28.5" customHeight="1" x14ac:dyDescent="0.2"/>
    <row r="31" spans="1:51" ht="14.25" customHeight="1" x14ac:dyDescent="0.2"/>
    <row r="32" spans="1:51" ht="19.5" customHeight="1" x14ac:dyDescent="0.2"/>
    <row r="33" spans="59:59" ht="45.75" customHeight="1" x14ac:dyDescent="0.2"/>
    <row r="34" spans="59:59" ht="45.75" customHeight="1" x14ac:dyDescent="0.2"/>
    <row r="35" spans="59:59" ht="38.25" customHeight="1" x14ac:dyDescent="0.2"/>
    <row r="36" spans="59:59" ht="46.5" customHeight="1" x14ac:dyDescent="0.2">
      <c r="BG36" s="370"/>
    </row>
    <row r="37" spans="59:59" s="317" customFormat="1" ht="37.5" customHeight="1" x14ac:dyDescent="0.2"/>
    <row r="38" spans="59:59" s="317" customFormat="1" ht="15.75" customHeight="1" x14ac:dyDescent="0.2"/>
    <row r="39" spans="59:59" ht="31.5" customHeight="1" x14ac:dyDescent="0.2"/>
    <row r="40" spans="59:59" ht="63" customHeight="1" x14ac:dyDescent="0.2"/>
    <row r="41" spans="59:59" ht="41.25" customHeight="1" x14ac:dyDescent="0.2"/>
    <row r="42" spans="59:59" ht="36" customHeight="1" x14ac:dyDescent="0.2"/>
    <row r="43" spans="59:59" ht="36" customHeight="1" x14ac:dyDescent="0.2"/>
    <row r="45" spans="59:59" ht="12" customHeight="1" x14ac:dyDescent="0.2"/>
    <row r="46" spans="59:59" ht="28.5" customHeight="1" x14ac:dyDescent="0.2"/>
    <row r="47" spans="59:59" ht="14.25" customHeight="1" x14ac:dyDescent="0.2"/>
    <row r="48" spans="59:59" ht="46.5" customHeight="1" x14ac:dyDescent="0.2"/>
    <row r="49" spans="1:55" s="317" customFormat="1" ht="37.5" customHeight="1" x14ac:dyDescent="0.2"/>
    <row r="50" spans="1:55" s="317" customFormat="1" ht="37.5" customHeight="1" x14ac:dyDescent="0.2"/>
    <row r="51" spans="1:55" ht="37.5" customHeight="1" x14ac:dyDescent="0.2"/>
    <row r="52" spans="1:55" ht="37.5" customHeight="1" x14ac:dyDescent="0.2"/>
    <row r="53" spans="1:55" s="317" customFormat="1" ht="15.75" customHeight="1" x14ac:dyDescent="0.2"/>
    <row r="54" spans="1:55" ht="31.5" customHeight="1" x14ac:dyDescent="0.2"/>
    <row r="55" spans="1:55" ht="63" customHeight="1" x14ac:dyDescent="0.2"/>
    <row r="56" spans="1:55" ht="41.25" customHeight="1" x14ac:dyDescent="0.2"/>
    <row r="57" spans="1:55" ht="36" customHeight="1" x14ac:dyDescent="0.2">
      <c r="A57" s="367"/>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row>
    <row r="58" spans="1:55" ht="36" customHeight="1" x14ac:dyDescent="0.2">
      <c r="A58" s="367"/>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row>
    <row r="59" spans="1:55" ht="15.75" customHeight="1" x14ac:dyDescent="0.2">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29"/>
      <c r="AZ59" s="329"/>
      <c r="BA59" s="329"/>
      <c r="BB59" s="329"/>
      <c r="BC59" s="329"/>
    </row>
    <row r="60" spans="1:55" ht="16.5" customHeight="1" x14ac:dyDescent="0.2">
      <c r="A60" s="439"/>
      <c r="B60" s="439"/>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7"/>
      <c r="AZ60" s="317"/>
      <c r="BA60" s="317"/>
      <c r="BB60" s="317"/>
      <c r="BC60" s="317"/>
    </row>
    <row r="90" spans="1:1" x14ac:dyDescent="0.2">
      <c r="A90" s="370"/>
    </row>
  </sheetData>
  <sheetProtection algorithmName="SHA-512" hashValue="HQjcR2Z8dg4OHXQ1m7Z+cGG+oHOuqLMNPay6wlm5xZCpySiMY6rDxN1CqMls4tp2f7IvOMFVI3l8LYarZ53iaQ==" saltValue="LyS6GKq35nSOuCMNN6JjxQ==" spinCount="100000" sheet="1" scenarios="1"/>
  <mergeCells count="26">
    <mergeCell ref="J19:R19"/>
    <mergeCell ref="E20:AY21"/>
    <mergeCell ref="E16:AY17"/>
    <mergeCell ref="J15:R15"/>
    <mergeCell ref="AC13:AK13"/>
    <mergeCell ref="AM13:AQ13"/>
    <mergeCell ref="AS13:AW13"/>
    <mergeCell ref="AY13:BC13"/>
    <mergeCell ref="A9:F9"/>
    <mergeCell ref="G9:N9"/>
    <mergeCell ref="O9:U9"/>
    <mergeCell ref="V9:BC9"/>
    <mergeCell ref="A11:F13"/>
    <mergeCell ref="G11:BC11"/>
    <mergeCell ref="G12:U12"/>
    <mergeCell ref="V12:AK12"/>
    <mergeCell ref="AL12:BC12"/>
    <mergeCell ref="H13:M13"/>
    <mergeCell ref="O13:U13"/>
    <mergeCell ref="W13:AA13"/>
    <mergeCell ref="A3:BC3"/>
    <mergeCell ref="AV5:AW5"/>
    <mergeCell ref="AY5:AZ5"/>
    <mergeCell ref="BA5:BC5"/>
    <mergeCell ref="AP1:BB1"/>
    <mergeCell ref="AP2:BB2"/>
  </mergeCells>
  <phoneticPr fontId="52"/>
  <conditionalFormatting sqref="V9:BC9">
    <cfRule type="expression" dxfId="44" priority="2">
      <formula>$V$9=""</formula>
    </cfRule>
  </conditionalFormatting>
  <dataValidations count="2">
    <dataValidation imeMode="disabled" allowBlank="1" showInputMessage="1" showErrorMessage="1" sqref="AV5:AW5 AY5:AZ5" xr:uid="{8890598D-9BCB-4D47-A291-75E3C442F1B5}"/>
    <dataValidation type="list" showInputMessage="1" showErrorMessage="1" sqref="G13 AL13 AB13 V13 AX13 AR13 N13" xr:uid="{7EC165C1-0CCF-45D4-A1A3-4349DB6C006D}">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28D1-4BB1-4617-BB3E-D2B199B07BFF}">
  <dimension ref="A1:BG87"/>
  <sheetViews>
    <sheetView showGridLines="0" showZeros="0" view="pageBreakPreview" zoomScale="55" zoomScaleNormal="100" zoomScaleSheetLayoutView="55" workbookViewId="0">
      <selection activeCell="V9" sqref="V9:BC9"/>
    </sheetView>
  </sheetViews>
  <sheetFormatPr defaultColWidth="9" defaultRowHeight="13" x14ac:dyDescent="0.2"/>
  <cols>
    <col min="1" max="85" width="3.6328125" style="319" customWidth="1"/>
    <col min="86" max="16384" width="9" style="319"/>
  </cols>
  <sheetData>
    <row r="1" spans="1:55" ht="18.75" customHeight="1" x14ac:dyDescent="0.2">
      <c r="A1" s="327" t="s">
        <v>180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10" t="str">
        <f>'様式第8｜完了実績報告書'!$BL$2&amp;""</f>
        <v/>
      </c>
      <c r="AQ1" s="710"/>
      <c r="AR1" s="710"/>
      <c r="AS1" s="710"/>
      <c r="AT1" s="710"/>
      <c r="AU1" s="710"/>
      <c r="AV1" s="710"/>
      <c r="AW1" s="710"/>
      <c r="AX1" s="710"/>
      <c r="AY1" s="710"/>
      <c r="AZ1" s="710"/>
      <c r="BA1" s="710"/>
      <c r="BB1" s="710"/>
      <c r="BC1" s="374"/>
    </row>
    <row r="2" spans="1:55" ht="18.75" customHeight="1" x14ac:dyDescent="0.2">
      <c r="AN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711"/>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07" t="s">
        <v>135</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08"/>
      <c r="AW5" s="708"/>
      <c r="AX5" s="362" t="s">
        <v>136</v>
      </c>
      <c r="AY5" s="708"/>
      <c r="AZ5" s="708"/>
      <c r="BA5" s="709" t="s">
        <v>137</v>
      </c>
      <c r="BB5" s="709"/>
      <c r="BC5" s="709"/>
    </row>
    <row r="6" spans="1:55" ht="24" customHeight="1" x14ac:dyDescent="0.2">
      <c r="A6" s="461" t="s">
        <v>138</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139</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2" t="s">
        <v>181</v>
      </c>
      <c r="B9" s="713"/>
      <c r="C9" s="713"/>
      <c r="D9" s="713"/>
      <c r="E9" s="713"/>
      <c r="F9" s="714"/>
      <c r="G9" s="715" t="str">
        <f>'定型様式7｜実績報告確認写真【表紙】'!$G$9&amp;""</f>
        <v/>
      </c>
      <c r="H9" s="716"/>
      <c r="I9" s="716"/>
      <c r="J9" s="716"/>
      <c r="K9" s="716"/>
      <c r="L9" s="716"/>
      <c r="M9" s="716"/>
      <c r="N9" s="717"/>
      <c r="O9" s="718" t="s">
        <v>184</v>
      </c>
      <c r="P9" s="718"/>
      <c r="Q9" s="718"/>
      <c r="R9" s="718"/>
      <c r="S9" s="718"/>
      <c r="T9" s="718"/>
      <c r="U9" s="719"/>
      <c r="V9" s="720"/>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2"/>
    </row>
    <row r="10" spans="1:55" ht="15.75" customHeight="1" x14ac:dyDescent="0.2">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39.9" customHeight="1" x14ac:dyDescent="0.2">
      <c r="A11" s="327"/>
      <c r="B11" s="414"/>
      <c r="C11" s="415"/>
      <c r="D11" s="415"/>
      <c r="E11" s="415"/>
      <c r="F11" s="415"/>
      <c r="G11" s="415"/>
      <c r="H11" s="415"/>
      <c r="I11" s="415"/>
      <c r="J11" s="415"/>
      <c r="K11" s="415"/>
      <c r="L11" s="415"/>
      <c r="M11" s="415"/>
      <c r="N11" s="415"/>
      <c r="O11" s="415"/>
      <c r="P11" s="415"/>
      <c r="Q11" s="400"/>
      <c r="R11" s="400"/>
      <c r="S11" s="400"/>
      <c r="T11" s="400"/>
      <c r="U11" s="415"/>
      <c r="V11" s="415"/>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row>
    <row r="12" spans="1:55" ht="39.9" customHeight="1" x14ac:dyDescent="0.2">
      <c r="A12" s="327"/>
      <c r="B12" s="416"/>
      <c r="C12" s="400"/>
      <c r="D12" s="400"/>
      <c r="E12" s="400" t="s">
        <v>178</v>
      </c>
      <c r="F12" s="400"/>
      <c r="G12" s="400"/>
      <c r="H12" s="400"/>
      <c r="I12" s="400"/>
      <c r="J12" s="457"/>
      <c r="K12" s="457"/>
      <c r="L12" s="457"/>
      <c r="M12" s="457"/>
      <c r="N12" s="457"/>
      <c r="O12" s="457"/>
      <c r="P12" s="457"/>
      <c r="Q12" s="457"/>
      <c r="R12" s="457"/>
      <c r="S12" s="400"/>
      <c r="T12" s="400"/>
      <c r="U12" s="415"/>
      <c r="V12" s="415"/>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row>
    <row r="13" spans="1:55" ht="320.14999999999998" customHeight="1" x14ac:dyDescent="0.2">
      <c r="A13" s="327"/>
      <c r="B13" s="414"/>
      <c r="C13" s="415"/>
      <c r="D13" s="415"/>
      <c r="E13" s="736"/>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8"/>
    </row>
    <row r="14" spans="1:55" ht="320.14999999999998" customHeight="1" x14ac:dyDescent="0.2">
      <c r="A14" s="327"/>
      <c r="B14" s="414"/>
      <c r="C14" s="415"/>
      <c r="D14" s="415"/>
      <c r="E14" s="739"/>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0"/>
      <c r="AY14" s="741"/>
    </row>
    <row r="15" spans="1:55" ht="39.9" customHeight="1" x14ac:dyDescent="0.2">
      <c r="A15" s="327"/>
      <c r="B15" s="414"/>
      <c r="C15" s="415"/>
      <c r="D15" s="415"/>
      <c r="E15" s="415"/>
      <c r="F15" s="415"/>
      <c r="G15" s="415"/>
      <c r="H15" s="415"/>
      <c r="I15" s="415"/>
      <c r="J15" s="415"/>
      <c r="K15" s="415"/>
      <c r="L15" s="415"/>
      <c r="M15" s="415"/>
      <c r="N15" s="415"/>
      <c r="O15" s="415"/>
      <c r="P15" s="415"/>
      <c r="Q15" s="400"/>
      <c r="R15" s="400"/>
      <c r="S15" s="400"/>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9.9" customHeight="1" x14ac:dyDescent="0.2">
      <c r="A16" s="327"/>
      <c r="B16" s="416"/>
      <c r="C16" s="400"/>
      <c r="D16" s="400"/>
      <c r="E16" s="400" t="s">
        <v>179</v>
      </c>
      <c r="F16" s="400"/>
      <c r="G16" s="400"/>
      <c r="H16" s="400"/>
      <c r="I16" s="400"/>
      <c r="J16" s="457"/>
      <c r="K16" s="457"/>
      <c r="L16" s="457"/>
      <c r="M16" s="457"/>
      <c r="N16" s="457"/>
      <c r="O16" s="457"/>
      <c r="P16" s="457"/>
      <c r="Q16" s="457"/>
      <c r="R16" s="457"/>
      <c r="S16" s="400"/>
      <c r="T16" s="400"/>
      <c r="U16" s="415"/>
      <c r="V16" s="415"/>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row>
    <row r="17" spans="1:51" ht="320.14999999999998" customHeight="1" x14ac:dyDescent="0.2">
      <c r="A17" s="327"/>
      <c r="B17" s="414"/>
      <c r="C17" s="415"/>
      <c r="D17" s="415"/>
      <c r="E17" s="736"/>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8"/>
    </row>
    <row r="18" spans="1:51" ht="320.14999999999998" customHeight="1" x14ac:dyDescent="0.2">
      <c r="A18" s="327"/>
      <c r="B18" s="414"/>
      <c r="C18" s="415"/>
      <c r="D18" s="415"/>
      <c r="E18" s="739"/>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1"/>
    </row>
    <row r="19" spans="1:51" ht="24" customHeight="1" x14ac:dyDescent="0.2">
      <c r="A19" s="317"/>
      <c r="B19" s="317"/>
      <c r="C19" s="325"/>
      <c r="D19" s="325"/>
      <c r="E19" s="325"/>
      <c r="F19" s="325"/>
      <c r="G19" s="325"/>
      <c r="H19" s="325"/>
      <c r="I19" s="325"/>
      <c r="J19" s="325"/>
      <c r="K19" s="325"/>
      <c r="L19" s="325"/>
      <c r="M19" s="325"/>
      <c r="N19" s="325"/>
      <c r="O19" s="325"/>
      <c r="P19" s="325"/>
      <c r="Q19" s="317"/>
      <c r="R19" s="317"/>
      <c r="S19" s="317"/>
      <c r="T19" s="317"/>
      <c r="U19" s="325"/>
      <c r="V19" s="325"/>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row>
    <row r="20" spans="1:51" s="317" customFormat="1" ht="47.25" customHeight="1" x14ac:dyDescent="0.2">
      <c r="A20" s="438"/>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328"/>
      <c r="AV20" s="328"/>
      <c r="AW20" s="328"/>
      <c r="AX20" s="328"/>
    </row>
    <row r="21" spans="1:51" ht="30" customHeight="1" x14ac:dyDescent="0.2"/>
    <row r="22" spans="1:51" ht="3" customHeight="1" x14ac:dyDescent="0.2"/>
    <row r="23" spans="1:51" ht="21" customHeight="1" x14ac:dyDescent="0.2"/>
    <row r="24" spans="1:51" ht="21" customHeight="1" x14ac:dyDescent="0.2"/>
    <row r="26" spans="1:51" ht="12" customHeight="1" x14ac:dyDescent="0.2"/>
    <row r="27" spans="1:51" ht="28.5" customHeight="1" x14ac:dyDescent="0.2"/>
    <row r="28" spans="1:51" ht="14.25" customHeight="1" x14ac:dyDescent="0.2"/>
    <row r="29" spans="1:51" ht="19.5" customHeight="1" x14ac:dyDescent="0.2"/>
    <row r="30" spans="1:51" ht="45.75" customHeight="1" x14ac:dyDescent="0.2"/>
    <row r="31" spans="1:51" ht="45.75" customHeight="1" x14ac:dyDescent="0.2"/>
    <row r="32" spans="1:51" ht="38.25" customHeight="1" x14ac:dyDescent="0.2"/>
    <row r="33" spans="59:59" ht="46.5" customHeight="1" x14ac:dyDescent="0.2">
      <c r="BG33" s="370"/>
    </row>
    <row r="34" spans="59:59" s="317" customFormat="1" ht="37.5" customHeight="1" x14ac:dyDescent="0.2"/>
    <row r="35" spans="59:59" s="317" customFormat="1" ht="15.75" customHeight="1" x14ac:dyDescent="0.2"/>
    <row r="36" spans="59:59" ht="31.5" customHeight="1" x14ac:dyDescent="0.2"/>
    <row r="37" spans="59:59" ht="63" customHeight="1" x14ac:dyDescent="0.2"/>
    <row r="38" spans="59:59" ht="41.25" customHeight="1" x14ac:dyDescent="0.2"/>
    <row r="39" spans="59:59" ht="36" customHeight="1" x14ac:dyDescent="0.2"/>
    <row r="40" spans="59:59" ht="36" customHeight="1" x14ac:dyDescent="0.2"/>
    <row r="42" spans="59:59" ht="12" customHeight="1" x14ac:dyDescent="0.2"/>
    <row r="43" spans="59:59" ht="28.5" customHeight="1" x14ac:dyDescent="0.2"/>
    <row r="44" spans="59:59" ht="14.25" customHeight="1" x14ac:dyDescent="0.2"/>
    <row r="45" spans="59:59" ht="46.5" customHeight="1" x14ac:dyDescent="0.2"/>
    <row r="46" spans="59:59" s="317" customFormat="1" ht="37.5" customHeight="1" x14ac:dyDescent="0.2"/>
    <row r="47" spans="59:59" s="317" customFormat="1" ht="37.5" customHeight="1" x14ac:dyDescent="0.2"/>
    <row r="48" spans="59:59" ht="37.5" customHeight="1" x14ac:dyDescent="0.2"/>
    <row r="49" spans="1:55" ht="37.5" customHeight="1" x14ac:dyDescent="0.2"/>
    <row r="50" spans="1:55" s="317" customFormat="1" ht="15.75" customHeight="1" x14ac:dyDescent="0.2"/>
    <row r="51" spans="1:55" ht="31.5" customHeight="1" x14ac:dyDescent="0.2"/>
    <row r="52" spans="1:55" ht="63" customHeight="1" x14ac:dyDescent="0.2"/>
    <row r="53" spans="1:55" ht="41.25" customHeight="1" x14ac:dyDescent="0.2"/>
    <row r="54" spans="1:55" ht="36" customHeight="1" x14ac:dyDescent="0.2">
      <c r="A54" s="367"/>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row>
    <row r="55" spans="1:55" ht="36" customHeight="1" x14ac:dyDescent="0.2">
      <c r="A55" s="367"/>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row>
    <row r="56" spans="1:55" ht="15.75" customHeight="1" x14ac:dyDescent="0.2">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29"/>
      <c r="AZ56" s="329"/>
      <c r="BA56" s="329"/>
      <c r="BB56" s="329"/>
      <c r="BC56" s="329"/>
    </row>
    <row r="57" spans="1:55" ht="16.5" customHeight="1" x14ac:dyDescent="0.2">
      <c r="A57" s="439"/>
      <c r="B57" s="439"/>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7"/>
      <c r="AZ57" s="317"/>
      <c r="BA57" s="317"/>
      <c r="BB57" s="317"/>
      <c r="BC57" s="317"/>
    </row>
    <row r="87" spans="1:1" x14ac:dyDescent="0.2">
      <c r="A87" s="370"/>
    </row>
  </sheetData>
  <sheetProtection algorithmName="SHA-512" hashValue="6/bgttNecF4N6JE2ywdAZx1wtrNaoK25rEsKe9F+5Cp7vXMeJr7OKlTrUNdFj/CheQ0MbG/g9gJq5TxlaPskaw==" saltValue="bir1vwTkMSCJeJ27iorb/Q==" spinCount="100000" sheet="1" scenarios="1"/>
  <mergeCells count="12">
    <mergeCell ref="E13:AY14"/>
    <mergeCell ref="E17:AY18"/>
    <mergeCell ref="A9:F9"/>
    <mergeCell ref="G9:N9"/>
    <mergeCell ref="O9:U9"/>
    <mergeCell ref="V9:BC9"/>
    <mergeCell ref="AP1:BB1"/>
    <mergeCell ref="AP2:BB2"/>
    <mergeCell ref="A3:BC3"/>
    <mergeCell ref="AV5:AW5"/>
    <mergeCell ref="AY5:AZ5"/>
    <mergeCell ref="BA5:BC5"/>
  </mergeCells>
  <phoneticPr fontId="52"/>
  <conditionalFormatting sqref="V9:BC9">
    <cfRule type="expression" dxfId="43" priority="2">
      <formula>$V$9=""</formula>
    </cfRule>
  </conditionalFormatting>
  <dataValidations count="1">
    <dataValidation imeMode="disabled" allowBlank="1" showInputMessage="1" showErrorMessage="1" sqref="AV5:AW5 AY5:AZ5" xr:uid="{7515244C-5AD3-47D1-8940-27CE72DE4C2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C24-E6F3-43BE-B0D3-CEC1EE02A70B}">
  <dimension ref="A1:BF117"/>
  <sheetViews>
    <sheetView showGridLines="0" showZeros="0" view="pageBreakPreview" zoomScale="55" zoomScaleNormal="100" zoomScaleSheetLayoutView="55" workbookViewId="0">
      <selection activeCell="G9" sqref="G9:Z9"/>
    </sheetView>
  </sheetViews>
  <sheetFormatPr defaultColWidth="9" defaultRowHeight="13" x14ac:dyDescent="0.2"/>
  <cols>
    <col min="1" max="84" width="3.6328125" style="319" customWidth="1"/>
    <col min="85" max="16384" width="9" style="319"/>
  </cols>
  <sheetData>
    <row r="1" spans="1:58" ht="18.75" customHeight="1" x14ac:dyDescent="0.2">
      <c r="A1" s="327" t="s">
        <v>180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22"/>
      <c r="AO1" s="453" t="str">
        <f>'様式第8｜完了実績報告書'!$BK$2</f>
        <v>事業番号</v>
      </c>
      <c r="AP1" s="710" t="str">
        <f>'様式第8｜完了実績報告書'!$BL$2&amp;""</f>
        <v/>
      </c>
      <c r="AQ1" s="710"/>
      <c r="AR1" s="710"/>
      <c r="AS1" s="710"/>
      <c r="AT1" s="710"/>
      <c r="AU1" s="710"/>
      <c r="AV1" s="710"/>
      <c r="AW1" s="710"/>
      <c r="AX1" s="710"/>
      <c r="AY1" s="710"/>
      <c r="AZ1" s="710"/>
      <c r="BA1" s="710"/>
      <c r="BB1" s="374"/>
    </row>
    <row r="2" spans="1:58" ht="18.75" customHeight="1" x14ac:dyDescent="0.2">
      <c r="AM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431" t="str">
        <f>IF(OR('様式第8｜完了実績報告書'!BD15&lt;&gt;"",'様式第8｜完了実績報告書'!AJ55&lt;&gt;""),'様式第8｜完了実績報告書'!BD15&amp;RIGHT(TRIM('様式第8｜完了実績報告書'!N55&amp;'様式第8｜完了実績報告書'!Y55&amp;'様式第8｜完了実績報告書'!AJ55),4),"")</f>
        <v/>
      </c>
    </row>
    <row r="3" spans="1:58" ht="30" customHeight="1" x14ac:dyDescent="0.2">
      <c r="A3" s="707" t="s">
        <v>135</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row>
    <row r="4" spans="1:58"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17"/>
      <c r="AS4" s="317"/>
      <c r="AT4" s="324"/>
      <c r="AU4" s="324"/>
      <c r="AV4" s="317"/>
      <c r="AW4" s="317"/>
      <c r="AX4" s="317"/>
      <c r="AY4" s="317"/>
      <c r="AZ4" s="317"/>
      <c r="BA4" s="317"/>
      <c r="BB4" s="432"/>
    </row>
    <row r="5" spans="1:58"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O5" s="433"/>
      <c r="AT5" s="333" t="s">
        <v>49</v>
      </c>
      <c r="AU5" s="708"/>
      <c r="AV5" s="708"/>
      <c r="AW5" s="362" t="s">
        <v>136</v>
      </c>
      <c r="AX5" s="708"/>
      <c r="AY5" s="708"/>
      <c r="AZ5" s="709" t="s">
        <v>137</v>
      </c>
      <c r="BA5" s="709"/>
      <c r="BB5" s="709"/>
    </row>
    <row r="6" spans="1:58" ht="24" customHeight="1" x14ac:dyDescent="0.2">
      <c r="A6" s="461" t="s">
        <v>138</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row>
    <row r="7" spans="1:58" ht="24" customHeight="1" x14ac:dyDescent="0.2">
      <c r="A7" s="461" t="s">
        <v>139</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row>
    <row r="8" spans="1:58" ht="24" customHeight="1" thickBot="1" x14ac:dyDescent="0.25">
      <c r="A8" s="327"/>
      <c r="B8" s="417"/>
      <c r="C8" s="418"/>
      <c r="D8" s="418"/>
      <c r="E8" s="418"/>
      <c r="F8" s="418"/>
      <c r="G8" s="418"/>
      <c r="H8" s="418"/>
      <c r="I8" s="418"/>
      <c r="J8" s="418"/>
      <c r="K8" s="418"/>
      <c r="L8" s="418"/>
      <c r="M8" s="418"/>
      <c r="N8" s="418"/>
      <c r="O8" s="418"/>
      <c r="P8" s="418"/>
      <c r="Q8" s="440"/>
      <c r="R8" s="440"/>
      <c r="S8" s="440"/>
      <c r="T8" s="440"/>
      <c r="U8" s="418"/>
      <c r="V8" s="418"/>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326"/>
      <c r="AY8" s="326"/>
      <c r="AZ8" s="326"/>
      <c r="BA8" s="326"/>
      <c r="BB8" s="326"/>
    </row>
    <row r="9" spans="1:58" ht="32.15" customHeight="1" x14ac:dyDescent="0.2">
      <c r="A9" s="743" t="s">
        <v>150</v>
      </c>
      <c r="B9" s="744"/>
      <c r="C9" s="744"/>
      <c r="D9" s="744"/>
      <c r="E9" s="744"/>
      <c r="F9" s="745"/>
      <c r="G9" s="746"/>
      <c r="H9" s="747"/>
      <c r="I9" s="747"/>
      <c r="J9" s="747"/>
      <c r="K9" s="747"/>
      <c r="L9" s="747"/>
      <c r="M9" s="747"/>
      <c r="N9" s="747"/>
      <c r="O9" s="747"/>
      <c r="P9" s="747"/>
      <c r="Q9" s="747"/>
      <c r="R9" s="747"/>
      <c r="S9" s="747"/>
      <c r="T9" s="747"/>
      <c r="U9" s="747"/>
      <c r="V9" s="747"/>
      <c r="W9" s="747"/>
      <c r="X9" s="747"/>
      <c r="Y9" s="747"/>
      <c r="Z9" s="748"/>
      <c r="AA9" s="441"/>
      <c r="AB9" s="440"/>
      <c r="AC9" s="743" t="s">
        <v>150</v>
      </c>
      <c r="AD9" s="744"/>
      <c r="AE9" s="744"/>
      <c r="AF9" s="744"/>
      <c r="AG9" s="744"/>
      <c r="AH9" s="745"/>
      <c r="AI9" s="746"/>
      <c r="AJ9" s="747"/>
      <c r="AK9" s="747"/>
      <c r="AL9" s="747"/>
      <c r="AM9" s="747"/>
      <c r="AN9" s="747"/>
      <c r="AO9" s="747"/>
      <c r="AP9" s="747"/>
      <c r="AQ9" s="747"/>
      <c r="AR9" s="747"/>
      <c r="AS9" s="747"/>
      <c r="AT9" s="747"/>
      <c r="AU9" s="747"/>
      <c r="AV9" s="747"/>
      <c r="AW9" s="747"/>
      <c r="AX9" s="747"/>
      <c r="AY9" s="747"/>
      <c r="AZ9" s="747"/>
      <c r="BA9" s="747"/>
      <c r="BB9" s="748"/>
    </row>
    <row r="10" spans="1:58" ht="32.15" customHeight="1" x14ac:dyDescent="0.2">
      <c r="A10" s="749" t="s">
        <v>151</v>
      </c>
      <c r="B10" s="750"/>
      <c r="C10" s="750"/>
      <c r="D10" s="750"/>
      <c r="E10" s="750"/>
      <c r="F10" s="751"/>
      <c r="G10" s="752"/>
      <c r="H10" s="753"/>
      <c r="I10" s="753"/>
      <c r="J10" s="753"/>
      <c r="K10" s="753"/>
      <c r="L10" s="753"/>
      <c r="M10" s="753"/>
      <c r="N10" s="753"/>
      <c r="O10" s="753"/>
      <c r="P10" s="753"/>
      <c r="Q10" s="753"/>
      <c r="R10" s="753"/>
      <c r="S10" s="753"/>
      <c r="T10" s="753"/>
      <c r="U10" s="753"/>
      <c r="V10" s="753"/>
      <c r="W10" s="753"/>
      <c r="X10" s="753"/>
      <c r="Y10" s="753"/>
      <c r="Z10" s="754"/>
      <c r="AA10" s="441"/>
      <c r="AB10" s="440"/>
      <c r="AC10" s="749" t="s">
        <v>151</v>
      </c>
      <c r="AD10" s="750"/>
      <c r="AE10" s="750"/>
      <c r="AF10" s="750"/>
      <c r="AG10" s="750"/>
      <c r="AH10" s="751"/>
      <c r="AI10" s="752"/>
      <c r="AJ10" s="753"/>
      <c r="AK10" s="753"/>
      <c r="AL10" s="753"/>
      <c r="AM10" s="753"/>
      <c r="AN10" s="753"/>
      <c r="AO10" s="753"/>
      <c r="AP10" s="753"/>
      <c r="AQ10" s="753"/>
      <c r="AR10" s="753"/>
      <c r="AS10" s="753"/>
      <c r="AT10" s="753"/>
      <c r="AU10" s="753"/>
      <c r="AV10" s="753"/>
      <c r="AW10" s="753"/>
      <c r="AX10" s="753"/>
      <c r="AY10" s="753"/>
      <c r="AZ10" s="753"/>
      <c r="BA10" s="753"/>
      <c r="BB10" s="754"/>
      <c r="BE10" s="466" t="s">
        <v>143</v>
      </c>
      <c r="BF10" s="466" t="s">
        <v>142</v>
      </c>
    </row>
    <row r="11" spans="1:58" ht="32.15" customHeight="1" x14ac:dyDescent="0.2">
      <c r="A11" s="749" t="str">
        <f>IF(OR($G$10=$BE$10,$G$10=$BF$10),"改修工法","施工部位")</f>
        <v>施工部位</v>
      </c>
      <c r="B11" s="750"/>
      <c r="C11" s="750"/>
      <c r="D11" s="750"/>
      <c r="E11" s="750"/>
      <c r="F11" s="751"/>
      <c r="G11" s="752"/>
      <c r="H11" s="753"/>
      <c r="I11" s="753"/>
      <c r="J11" s="753"/>
      <c r="K11" s="753"/>
      <c r="L11" s="753"/>
      <c r="M11" s="753"/>
      <c r="N11" s="753"/>
      <c r="O11" s="753"/>
      <c r="P11" s="753"/>
      <c r="Q11" s="753"/>
      <c r="R11" s="753"/>
      <c r="S11" s="753"/>
      <c r="T11" s="753"/>
      <c r="U11" s="753"/>
      <c r="V11" s="753"/>
      <c r="W11" s="753"/>
      <c r="X11" s="753"/>
      <c r="Y11" s="753"/>
      <c r="Z11" s="754"/>
      <c r="AA11" s="441"/>
      <c r="AB11" s="440"/>
      <c r="AC11" s="749" t="str">
        <f>IF(OR($AI$10=$BE$10,$AI$10=$BF$10),"改修工法","施工部位")</f>
        <v>施工部位</v>
      </c>
      <c r="AD11" s="750"/>
      <c r="AE11" s="750"/>
      <c r="AF11" s="750"/>
      <c r="AG11" s="750"/>
      <c r="AH11" s="751"/>
      <c r="AI11" s="752"/>
      <c r="AJ11" s="753"/>
      <c r="AK11" s="753"/>
      <c r="AL11" s="753"/>
      <c r="AM11" s="753"/>
      <c r="AN11" s="753"/>
      <c r="AO11" s="753"/>
      <c r="AP11" s="753"/>
      <c r="AQ11" s="753"/>
      <c r="AR11" s="753"/>
      <c r="AS11" s="753"/>
      <c r="AT11" s="753"/>
      <c r="AU11" s="753"/>
      <c r="AV11" s="753"/>
      <c r="AW11" s="753"/>
      <c r="AX11" s="753"/>
      <c r="AY11" s="753"/>
      <c r="AZ11" s="753"/>
      <c r="BA11" s="753"/>
      <c r="BB11" s="754"/>
      <c r="BE11" s="466" t="s">
        <v>191</v>
      </c>
      <c r="BF11" s="466" t="s">
        <v>145</v>
      </c>
    </row>
    <row r="12" spans="1:58" ht="32.15" customHeight="1" x14ac:dyDescent="0.2">
      <c r="A12" s="749" t="s">
        <v>152</v>
      </c>
      <c r="B12" s="750"/>
      <c r="C12" s="750"/>
      <c r="D12" s="750"/>
      <c r="E12" s="750"/>
      <c r="F12" s="751"/>
      <c r="G12" s="752"/>
      <c r="H12" s="753"/>
      <c r="I12" s="753"/>
      <c r="J12" s="753"/>
      <c r="K12" s="753"/>
      <c r="L12" s="753"/>
      <c r="M12" s="753"/>
      <c r="N12" s="753"/>
      <c r="O12" s="753"/>
      <c r="P12" s="753"/>
      <c r="Q12" s="753"/>
      <c r="R12" s="753"/>
      <c r="S12" s="753"/>
      <c r="T12" s="753"/>
      <c r="U12" s="753"/>
      <c r="V12" s="753"/>
      <c r="W12" s="753"/>
      <c r="X12" s="753"/>
      <c r="Y12" s="753"/>
      <c r="Z12" s="754"/>
      <c r="AA12" s="441"/>
      <c r="AB12" s="440"/>
      <c r="AC12" s="749" t="s">
        <v>152</v>
      </c>
      <c r="AD12" s="750"/>
      <c r="AE12" s="750"/>
      <c r="AF12" s="750"/>
      <c r="AG12" s="750"/>
      <c r="AH12" s="751"/>
      <c r="AI12" s="752"/>
      <c r="AJ12" s="753"/>
      <c r="AK12" s="753"/>
      <c r="AL12" s="753"/>
      <c r="AM12" s="753"/>
      <c r="AN12" s="753"/>
      <c r="AO12" s="753"/>
      <c r="AP12" s="753"/>
      <c r="AQ12" s="753"/>
      <c r="AR12" s="753"/>
      <c r="AS12" s="753"/>
      <c r="AT12" s="753"/>
      <c r="AU12" s="753"/>
      <c r="AV12" s="753"/>
      <c r="AW12" s="753"/>
      <c r="AX12" s="753"/>
      <c r="AY12" s="753"/>
      <c r="AZ12" s="753"/>
      <c r="BA12" s="753"/>
      <c r="BB12" s="754"/>
      <c r="BE12" s="466" t="s">
        <v>192</v>
      </c>
      <c r="BF12" s="466" t="s">
        <v>182</v>
      </c>
    </row>
    <row r="13" spans="1:58" ht="32.15" customHeight="1" thickBot="1" x14ac:dyDescent="0.25">
      <c r="A13" s="766" t="s">
        <v>153</v>
      </c>
      <c r="B13" s="767"/>
      <c r="C13" s="767"/>
      <c r="D13" s="767"/>
      <c r="E13" s="767"/>
      <c r="F13" s="768"/>
      <c r="G13" s="769"/>
      <c r="H13" s="770"/>
      <c r="I13" s="770"/>
      <c r="J13" s="770"/>
      <c r="K13" s="770"/>
      <c r="L13" s="770"/>
      <c r="M13" s="770"/>
      <c r="N13" s="770"/>
      <c r="O13" s="770"/>
      <c r="P13" s="770"/>
      <c r="Q13" s="770"/>
      <c r="R13" s="770"/>
      <c r="S13" s="770"/>
      <c r="T13" s="770"/>
      <c r="U13" s="770"/>
      <c r="V13" s="770"/>
      <c r="W13" s="770"/>
      <c r="X13" s="770"/>
      <c r="Y13" s="770"/>
      <c r="Z13" s="771"/>
      <c r="AA13" s="442"/>
      <c r="AB13" s="327"/>
      <c r="AC13" s="766" t="s">
        <v>153</v>
      </c>
      <c r="AD13" s="767"/>
      <c r="AE13" s="767"/>
      <c r="AF13" s="767"/>
      <c r="AG13" s="767"/>
      <c r="AH13" s="768"/>
      <c r="AI13" s="769"/>
      <c r="AJ13" s="770"/>
      <c r="AK13" s="770"/>
      <c r="AL13" s="770"/>
      <c r="AM13" s="770"/>
      <c r="AN13" s="770"/>
      <c r="AO13" s="770"/>
      <c r="AP13" s="770"/>
      <c r="AQ13" s="770"/>
      <c r="AR13" s="770"/>
      <c r="AS13" s="770"/>
      <c r="AT13" s="770"/>
      <c r="AU13" s="770"/>
      <c r="AV13" s="770"/>
      <c r="AW13" s="770"/>
      <c r="AX13" s="770"/>
      <c r="AY13" s="770"/>
      <c r="AZ13" s="770"/>
      <c r="BA13" s="770"/>
      <c r="BB13" s="771"/>
    </row>
    <row r="14" spans="1:58" ht="39.9" customHeight="1" x14ac:dyDescent="0.2">
      <c r="A14" s="327"/>
      <c r="B14" s="419"/>
      <c r="C14" s="413"/>
      <c r="D14" s="413"/>
      <c r="E14" s="413"/>
      <c r="F14" s="413"/>
      <c r="G14" s="413"/>
      <c r="H14" s="413"/>
      <c r="I14" s="413"/>
      <c r="J14" s="413"/>
      <c r="K14" s="413"/>
      <c r="L14" s="413"/>
      <c r="M14" s="413"/>
      <c r="N14" s="413"/>
      <c r="O14" s="413"/>
      <c r="P14" s="413"/>
      <c r="Q14" s="327"/>
      <c r="R14" s="327"/>
      <c r="S14" s="327"/>
      <c r="T14" s="327"/>
      <c r="U14" s="413"/>
      <c r="V14" s="413"/>
      <c r="W14" s="327"/>
      <c r="X14" s="327"/>
      <c r="Y14" s="327"/>
      <c r="Z14" s="327"/>
      <c r="AA14" s="442"/>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6"/>
      <c r="AY14" s="326"/>
      <c r="AZ14" s="326"/>
      <c r="BA14" s="326"/>
      <c r="BB14" s="326"/>
    </row>
    <row r="15" spans="1:58" ht="24" customHeight="1" x14ac:dyDescent="0.2">
      <c r="A15" s="755" t="s">
        <v>154</v>
      </c>
      <c r="B15" s="755"/>
      <c r="C15" s="755"/>
      <c r="D15" s="755"/>
      <c r="E15" s="755"/>
      <c r="F15" s="755"/>
      <c r="G15" s="755"/>
      <c r="H15" s="755"/>
      <c r="I15" s="327"/>
      <c r="J15" s="756"/>
      <c r="K15" s="756"/>
      <c r="L15" s="756"/>
      <c r="M15" s="756"/>
      <c r="N15" s="756"/>
      <c r="O15" s="756"/>
      <c r="P15" s="756"/>
      <c r="Q15" s="756"/>
      <c r="R15" s="756"/>
      <c r="S15" s="756"/>
      <c r="T15" s="756"/>
      <c r="U15" s="756"/>
      <c r="V15" s="756"/>
      <c r="W15" s="756"/>
      <c r="X15" s="756"/>
      <c r="Y15" s="756"/>
      <c r="Z15" s="327"/>
      <c r="AA15" s="442"/>
      <c r="AB15" s="327"/>
      <c r="AC15" s="755" t="s">
        <v>154</v>
      </c>
      <c r="AD15" s="755"/>
      <c r="AE15" s="755"/>
      <c r="AF15" s="755"/>
      <c r="AG15" s="755"/>
      <c r="AH15" s="755"/>
      <c r="AI15" s="755"/>
      <c r="AJ15" s="755"/>
      <c r="AK15" s="327"/>
      <c r="AL15" s="756"/>
      <c r="AM15" s="756"/>
      <c r="AN15" s="756"/>
      <c r="AO15" s="756"/>
      <c r="AP15" s="756"/>
      <c r="AQ15" s="756"/>
      <c r="AR15" s="756"/>
      <c r="AS15" s="756"/>
      <c r="AT15" s="756"/>
      <c r="AU15" s="756"/>
      <c r="AV15" s="756"/>
      <c r="AW15" s="756"/>
      <c r="AX15" s="756"/>
      <c r="AY15" s="756"/>
      <c r="AZ15" s="756"/>
      <c r="BA15" s="756"/>
      <c r="BB15" s="327"/>
    </row>
    <row r="16" spans="1:58" ht="38.15" customHeight="1" x14ac:dyDescent="0.2">
      <c r="A16" s="757"/>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9"/>
      <c r="AA16" s="442"/>
      <c r="AB16" s="327"/>
      <c r="AC16" s="757"/>
      <c r="AD16" s="758"/>
      <c r="AE16" s="758"/>
      <c r="AF16" s="758"/>
      <c r="AG16" s="758"/>
      <c r="AH16" s="758"/>
      <c r="AI16" s="758"/>
      <c r="AJ16" s="758"/>
      <c r="AK16" s="758"/>
      <c r="AL16" s="758"/>
      <c r="AM16" s="758"/>
      <c r="AN16" s="758"/>
      <c r="AO16" s="758"/>
      <c r="AP16" s="758"/>
      <c r="AQ16" s="758"/>
      <c r="AR16" s="758"/>
      <c r="AS16" s="758"/>
      <c r="AT16" s="758"/>
      <c r="AU16" s="758"/>
      <c r="AV16" s="758"/>
      <c r="AW16" s="758"/>
      <c r="AX16" s="758"/>
      <c r="AY16" s="758"/>
      <c r="AZ16" s="758"/>
      <c r="BA16" s="758"/>
      <c r="BB16" s="759"/>
    </row>
    <row r="17" spans="1:54" ht="38.15" customHeight="1" x14ac:dyDescent="0.2">
      <c r="A17" s="760"/>
      <c r="B17" s="761"/>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2"/>
      <c r="AA17" s="442"/>
      <c r="AB17" s="327"/>
      <c r="AC17" s="760"/>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2"/>
    </row>
    <row r="18" spans="1:54" ht="38.15" customHeight="1" x14ac:dyDescent="0.2">
      <c r="A18" s="760"/>
      <c r="B18" s="761"/>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2"/>
      <c r="AA18" s="442"/>
      <c r="AB18" s="327"/>
      <c r="AC18" s="760"/>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2"/>
    </row>
    <row r="19" spans="1:54" ht="38.15" customHeight="1" x14ac:dyDescent="0.2">
      <c r="A19" s="760"/>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2"/>
      <c r="AA19" s="442"/>
      <c r="AB19" s="327"/>
      <c r="AC19" s="760"/>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2"/>
    </row>
    <row r="20" spans="1:54" ht="38.15" customHeight="1" x14ac:dyDescent="0.2">
      <c r="A20" s="760"/>
      <c r="B20" s="761"/>
      <c r="C20" s="761"/>
      <c r="D20" s="761"/>
      <c r="E20" s="761"/>
      <c r="F20" s="761"/>
      <c r="G20" s="761"/>
      <c r="H20" s="761"/>
      <c r="I20" s="761"/>
      <c r="J20" s="761"/>
      <c r="K20" s="761"/>
      <c r="L20" s="761"/>
      <c r="M20" s="761"/>
      <c r="N20" s="761"/>
      <c r="O20" s="761"/>
      <c r="P20" s="761"/>
      <c r="Q20" s="761"/>
      <c r="R20" s="761"/>
      <c r="S20" s="761"/>
      <c r="T20" s="761"/>
      <c r="U20" s="761"/>
      <c r="V20" s="761"/>
      <c r="W20" s="761"/>
      <c r="X20" s="761"/>
      <c r="Y20" s="761"/>
      <c r="Z20" s="762"/>
      <c r="AA20" s="442"/>
      <c r="AB20" s="327"/>
      <c r="AC20" s="760"/>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2"/>
    </row>
    <row r="21" spans="1:54" ht="38.15" customHeight="1" x14ac:dyDescent="0.2">
      <c r="A21" s="760"/>
      <c r="B21" s="761"/>
      <c r="C21" s="761"/>
      <c r="D21" s="761"/>
      <c r="E21" s="761"/>
      <c r="F21" s="761"/>
      <c r="G21" s="761"/>
      <c r="H21" s="761"/>
      <c r="I21" s="761"/>
      <c r="J21" s="761"/>
      <c r="K21" s="761"/>
      <c r="L21" s="761"/>
      <c r="M21" s="761"/>
      <c r="N21" s="761"/>
      <c r="O21" s="761"/>
      <c r="P21" s="761"/>
      <c r="Q21" s="761"/>
      <c r="R21" s="761"/>
      <c r="S21" s="761"/>
      <c r="T21" s="761"/>
      <c r="U21" s="761"/>
      <c r="V21" s="761"/>
      <c r="W21" s="761"/>
      <c r="X21" s="761"/>
      <c r="Y21" s="761"/>
      <c r="Z21" s="762"/>
      <c r="AA21" s="442"/>
      <c r="AB21" s="327"/>
      <c r="AC21" s="760"/>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2"/>
    </row>
    <row r="22" spans="1:54" ht="38.15" customHeight="1" x14ac:dyDescent="0.2">
      <c r="A22" s="760"/>
      <c r="B22" s="761"/>
      <c r="C22" s="761"/>
      <c r="D22" s="761"/>
      <c r="E22" s="761"/>
      <c r="F22" s="761"/>
      <c r="G22" s="761"/>
      <c r="H22" s="761"/>
      <c r="I22" s="761"/>
      <c r="J22" s="761"/>
      <c r="K22" s="761"/>
      <c r="L22" s="761"/>
      <c r="M22" s="761"/>
      <c r="N22" s="761"/>
      <c r="O22" s="761"/>
      <c r="P22" s="761"/>
      <c r="Q22" s="761"/>
      <c r="R22" s="761"/>
      <c r="S22" s="761"/>
      <c r="T22" s="761"/>
      <c r="U22" s="761"/>
      <c r="V22" s="761"/>
      <c r="W22" s="761"/>
      <c r="X22" s="761"/>
      <c r="Y22" s="761"/>
      <c r="Z22" s="762"/>
      <c r="AA22" s="442"/>
      <c r="AB22" s="327"/>
      <c r="AC22" s="760"/>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2"/>
    </row>
    <row r="23" spans="1:54" ht="38.15" customHeight="1" x14ac:dyDescent="0.2">
      <c r="A23" s="760"/>
      <c r="B23" s="761"/>
      <c r="C23" s="761"/>
      <c r="D23" s="761"/>
      <c r="E23" s="761"/>
      <c r="F23" s="761"/>
      <c r="G23" s="761"/>
      <c r="H23" s="761"/>
      <c r="I23" s="761"/>
      <c r="J23" s="761"/>
      <c r="K23" s="761"/>
      <c r="L23" s="761"/>
      <c r="M23" s="761"/>
      <c r="N23" s="761"/>
      <c r="O23" s="761"/>
      <c r="P23" s="761"/>
      <c r="Q23" s="761"/>
      <c r="R23" s="761"/>
      <c r="S23" s="761"/>
      <c r="T23" s="761"/>
      <c r="U23" s="761"/>
      <c r="V23" s="761"/>
      <c r="W23" s="761"/>
      <c r="X23" s="761"/>
      <c r="Y23" s="761"/>
      <c r="Z23" s="762"/>
      <c r="AA23" s="442"/>
      <c r="AB23" s="327"/>
      <c r="AC23" s="760"/>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2"/>
    </row>
    <row r="24" spans="1:54" ht="38.15" customHeight="1" x14ac:dyDescent="0.2">
      <c r="A24" s="760"/>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2"/>
      <c r="AA24" s="442"/>
      <c r="AB24" s="327"/>
      <c r="AC24" s="760"/>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2"/>
    </row>
    <row r="25" spans="1:54" ht="38.15" customHeight="1" x14ac:dyDescent="0.2">
      <c r="A25" s="763"/>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5"/>
      <c r="AA25" s="442"/>
      <c r="AB25" s="327"/>
      <c r="AC25" s="763"/>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5"/>
    </row>
    <row r="26" spans="1:54" ht="24" customHeight="1" x14ac:dyDescent="0.2">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42"/>
      <c r="AB26" s="327"/>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row>
    <row r="27" spans="1:54" ht="24" customHeight="1" x14ac:dyDescent="0.2">
      <c r="A27" s="755" t="s">
        <v>193</v>
      </c>
      <c r="B27" s="755"/>
      <c r="C27" s="755"/>
      <c r="D27" s="755"/>
      <c r="E27" s="755"/>
      <c r="F27" s="755"/>
      <c r="G27" s="755"/>
      <c r="H27" s="755"/>
      <c r="I27" s="327"/>
      <c r="J27" s="756"/>
      <c r="K27" s="756"/>
      <c r="L27" s="756"/>
      <c r="M27" s="756"/>
      <c r="N27" s="756"/>
      <c r="O27" s="756"/>
      <c r="P27" s="756"/>
      <c r="Q27" s="756"/>
      <c r="R27" s="756"/>
      <c r="S27" s="756"/>
      <c r="T27" s="756"/>
      <c r="U27" s="756"/>
      <c r="V27" s="756"/>
      <c r="W27" s="756"/>
      <c r="X27" s="756"/>
      <c r="Y27" s="756"/>
      <c r="Z27" s="327"/>
      <c r="AA27" s="442"/>
      <c r="AB27" s="327"/>
      <c r="AC27" s="755" t="s">
        <v>155</v>
      </c>
      <c r="AD27" s="755"/>
      <c r="AE27" s="755"/>
      <c r="AF27" s="755"/>
      <c r="AG27" s="755"/>
      <c r="AH27" s="755"/>
      <c r="AI27" s="755"/>
      <c r="AJ27" s="755"/>
      <c r="AK27" s="327"/>
      <c r="AL27" s="756"/>
      <c r="AM27" s="756"/>
      <c r="AN27" s="756"/>
      <c r="AO27" s="756"/>
      <c r="AP27" s="756"/>
      <c r="AQ27" s="756"/>
      <c r="AR27" s="756"/>
      <c r="AS27" s="756"/>
      <c r="AT27" s="756"/>
      <c r="AU27" s="756"/>
      <c r="AV27" s="756"/>
      <c r="AW27" s="756"/>
      <c r="AX27" s="756"/>
      <c r="AY27" s="756"/>
      <c r="AZ27" s="756"/>
      <c r="BA27" s="756"/>
      <c r="BB27" s="327"/>
    </row>
    <row r="28" spans="1:54" ht="38.15" customHeight="1" x14ac:dyDescent="0.2">
      <c r="A28" s="757"/>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9"/>
      <c r="AA28" s="442"/>
      <c r="AB28" s="327"/>
      <c r="AC28" s="757"/>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8"/>
      <c r="AZ28" s="758"/>
      <c r="BA28" s="758"/>
      <c r="BB28" s="759"/>
    </row>
    <row r="29" spans="1:54" ht="38.15" customHeight="1" x14ac:dyDescent="0.2">
      <c r="A29" s="760"/>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2"/>
      <c r="AA29" s="442"/>
      <c r="AB29" s="327"/>
      <c r="AC29" s="760"/>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2"/>
    </row>
    <row r="30" spans="1:54" ht="38.15" customHeight="1" x14ac:dyDescent="0.2">
      <c r="A30" s="760"/>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2"/>
      <c r="AA30" s="442"/>
      <c r="AB30" s="327"/>
      <c r="AC30" s="760"/>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2"/>
    </row>
    <row r="31" spans="1:54" ht="38.15" customHeight="1" x14ac:dyDescent="0.2">
      <c r="A31" s="760"/>
      <c r="B31" s="761"/>
      <c r="C31" s="761"/>
      <c r="D31" s="761"/>
      <c r="E31" s="761"/>
      <c r="F31" s="761"/>
      <c r="G31" s="761"/>
      <c r="H31" s="761"/>
      <c r="I31" s="761"/>
      <c r="J31" s="761"/>
      <c r="K31" s="761"/>
      <c r="L31" s="761"/>
      <c r="M31" s="761"/>
      <c r="N31" s="761"/>
      <c r="O31" s="761"/>
      <c r="P31" s="761"/>
      <c r="Q31" s="761"/>
      <c r="R31" s="761"/>
      <c r="S31" s="761"/>
      <c r="T31" s="761"/>
      <c r="U31" s="761"/>
      <c r="V31" s="761"/>
      <c r="W31" s="761"/>
      <c r="X31" s="761"/>
      <c r="Y31" s="761"/>
      <c r="Z31" s="762"/>
      <c r="AA31" s="442"/>
      <c r="AB31" s="327"/>
      <c r="AC31" s="760"/>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2"/>
    </row>
    <row r="32" spans="1:54" ht="38.15" customHeight="1" x14ac:dyDescent="0.2">
      <c r="A32" s="760"/>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2"/>
      <c r="AA32" s="442"/>
      <c r="AB32" s="327"/>
      <c r="AC32" s="760"/>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2"/>
    </row>
    <row r="33" spans="1:54" ht="38.15" customHeight="1" x14ac:dyDescent="0.2">
      <c r="A33" s="760"/>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2"/>
      <c r="AA33" s="442"/>
      <c r="AB33" s="327"/>
      <c r="AC33" s="760"/>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2"/>
    </row>
    <row r="34" spans="1:54" ht="38.15" customHeight="1" x14ac:dyDescent="0.2">
      <c r="A34" s="760"/>
      <c r="B34" s="76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2"/>
      <c r="AA34" s="442"/>
      <c r="AB34" s="327"/>
      <c r="AC34" s="760"/>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2"/>
    </row>
    <row r="35" spans="1:54" ht="38.15" customHeight="1" x14ac:dyDescent="0.2">
      <c r="A35" s="760"/>
      <c r="B35" s="761"/>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2"/>
      <c r="AA35" s="442"/>
      <c r="AB35" s="327"/>
      <c r="AC35" s="760"/>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2"/>
    </row>
    <row r="36" spans="1:54" ht="38.15" customHeight="1" x14ac:dyDescent="0.2">
      <c r="A36" s="760"/>
      <c r="B36" s="761"/>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2"/>
      <c r="AA36" s="442"/>
      <c r="AB36" s="327"/>
      <c r="AC36" s="760"/>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2"/>
    </row>
    <row r="37" spans="1:54" ht="38.15" customHeight="1" x14ac:dyDescent="0.2">
      <c r="A37" s="76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5"/>
      <c r="AA37" s="442"/>
      <c r="AB37" s="327"/>
      <c r="AC37" s="763"/>
      <c r="AD37" s="764"/>
      <c r="AE37" s="764"/>
      <c r="AF37" s="764"/>
      <c r="AG37" s="764"/>
      <c r="AH37" s="764"/>
      <c r="AI37" s="764"/>
      <c r="AJ37" s="764"/>
      <c r="AK37" s="764"/>
      <c r="AL37" s="764"/>
      <c r="AM37" s="764"/>
      <c r="AN37" s="764"/>
      <c r="AO37" s="764"/>
      <c r="AP37" s="764"/>
      <c r="AQ37" s="764"/>
      <c r="AR37" s="764"/>
      <c r="AS37" s="764"/>
      <c r="AT37" s="764"/>
      <c r="AU37" s="764"/>
      <c r="AV37" s="764"/>
      <c r="AW37" s="764"/>
      <c r="AX37" s="764"/>
      <c r="AY37" s="764"/>
      <c r="AZ37" s="764"/>
      <c r="BA37" s="764"/>
      <c r="BB37" s="765"/>
    </row>
    <row r="38" spans="1:54" ht="24" customHeight="1" x14ac:dyDescent="0.2">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42"/>
      <c r="AB38" s="327"/>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row>
    <row r="39" spans="1:54" ht="24" customHeight="1" x14ac:dyDescent="0.2">
      <c r="A39" s="755" t="str">
        <f>IF(G10="","【　　　　　】",IF(OR(G10="断熱パネル",G10="潜熱蓄熱建材",G10="調湿建材",G10="断熱材"),"【納入製品・その他】","【その他】"))</f>
        <v>【　　　　　】</v>
      </c>
      <c r="B39" s="755"/>
      <c r="C39" s="755"/>
      <c r="D39" s="755"/>
      <c r="E39" s="755"/>
      <c r="F39" s="755"/>
      <c r="G39" s="755"/>
      <c r="H39" s="755"/>
      <c r="I39" s="327" t="s">
        <v>156</v>
      </c>
      <c r="J39" s="772"/>
      <c r="K39" s="772"/>
      <c r="L39" s="772"/>
      <c r="M39" s="772"/>
      <c r="N39" s="772"/>
      <c r="O39" s="772"/>
      <c r="P39" s="772"/>
      <c r="Q39" s="772"/>
      <c r="R39" s="772"/>
      <c r="S39" s="772"/>
      <c r="T39" s="772"/>
      <c r="U39" s="772"/>
      <c r="V39" s="772"/>
      <c r="W39" s="772"/>
      <c r="X39" s="772"/>
      <c r="Y39" s="772"/>
      <c r="Z39" s="327" t="s">
        <v>157</v>
      </c>
      <c r="AA39" s="442"/>
      <c r="AB39" s="327"/>
      <c r="AC39" s="755" t="str">
        <f>IF(AI10="","【　　　　　】",IF(OR(AI10="断熱パネル",AI10="潜熱蓄熱建材",AI10="調湿建材",AI10="断熱材"),"【納入製品・その他】","【その他】"))</f>
        <v>【　　　　　】</v>
      </c>
      <c r="AD39" s="755"/>
      <c r="AE39" s="755"/>
      <c r="AF39" s="755"/>
      <c r="AG39" s="755"/>
      <c r="AH39" s="755"/>
      <c r="AI39" s="755"/>
      <c r="AJ39" s="755"/>
      <c r="AK39" s="327" t="s">
        <v>156</v>
      </c>
      <c r="AL39" s="772"/>
      <c r="AM39" s="772"/>
      <c r="AN39" s="772"/>
      <c r="AO39" s="772"/>
      <c r="AP39" s="772"/>
      <c r="AQ39" s="772"/>
      <c r="AR39" s="772"/>
      <c r="AS39" s="772"/>
      <c r="AT39" s="772"/>
      <c r="AU39" s="772"/>
      <c r="AV39" s="772"/>
      <c r="AW39" s="772"/>
      <c r="AX39" s="772"/>
      <c r="AY39" s="772"/>
      <c r="AZ39" s="772"/>
      <c r="BA39" s="772"/>
      <c r="BB39" s="327" t="s">
        <v>157</v>
      </c>
    </row>
    <row r="40" spans="1:54" ht="38.15" customHeight="1" x14ac:dyDescent="0.2">
      <c r="A40" s="757"/>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9"/>
      <c r="AA40" s="442"/>
      <c r="AB40" s="327"/>
      <c r="AC40" s="757"/>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9"/>
    </row>
    <row r="41" spans="1:54" ht="38.15" customHeight="1" x14ac:dyDescent="0.2">
      <c r="A41" s="760"/>
      <c r="B41" s="761"/>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2"/>
      <c r="AA41" s="442"/>
      <c r="AB41" s="327"/>
      <c r="AC41" s="760"/>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2"/>
    </row>
    <row r="42" spans="1:54" ht="38.15" customHeight="1" x14ac:dyDescent="0.2">
      <c r="A42" s="760"/>
      <c r="B42" s="761"/>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2"/>
      <c r="AA42" s="442"/>
      <c r="AB42" s="327"/>
      <c r="AC42" s="760"/>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2"/>
    </row>
    <row r="43" spans="1:54" ht="38.15" customHeight="1" x14ac:dyDescent="0.2">
      <c r="A43" s="760"/>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2"/>
      <c r="AA43" s="442"/>
      <c r="AB43" s="327"/>
      <c r="AC43" s="760"/>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2"/>
    </row>
    <row r="44" spans="1:54" ht="38.15" customHeight="1" x14ac:dyDescent="0.2">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2"/>
      <c r="AA44" s="442"/>
      <c r="AB44" s="327"/>
      <c r="AC44" s="760"/>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2"/>
    </row>
    <row r="45" spans="1:54" ht="38.15" customHeight="1" x14ac:dyDescent="0.2">
      <c r="A45" s="760"/>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2"/>
      <c r="AA45" s="442"/>
      <c r="AB45" s="327"/>
      <c r="AC45" s="760"/>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2"/>
    </row>
    <row r="46" spans="1:54" ht="38.15" customHeight="1" x14ac:dyDescent="0.2">
      <c r="A46" s="760"/>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2"/>
      <c r="AA46" s="442"/>
      <c r="AB46" s="327"/>
      <c r="AC46" s="760"/>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762"/>
    </row>
    <row r="47" spans="1:54" ht="38.15" customHeight="1" x14ac:dyDescent="0.2">
      <c r="A47" s="760"/>
      <c r="B47" s="761"/>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2"/>
      <c r="AA47" s="442"/>
      <c r="AB47" s="327"/>
      <c r="AC47" s="760"/>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2"/>
    </row>
    <row r="48" spans="1:54" ht="38.15" customHeight="1" x14ac:dyDescent="0.2">
      <c r="A48" s="760"/>
      <c r="B48" s="761"/>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2"/>
      <c r="AA48" s="442"/>
      <c r="AB48" s="327"/>
      <c r="AC48" s="760"/>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2"/>
    </row>
    <row r="49" spans="1:58" ht="38.15" customHeight="1" x14ac:dyDescent="0.2">
      <c r="A49" s="763"/>
      <c r="B49" s="764"/>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5"/>
      <c r="AA49" s="442"/>
      <c r="AB49" s="327"/>
      <c r="AC49" s="763"/>
      <c r="AD49" s="764"/>
      <c r="AE49" s="764"/>
      <c r="AF49" s="764"/>
      <c r="AG49" s="764"/>
      <c r="AH49" s="764"/>
      <c r="AI49" s="764"/>
      <c r="AJ49" s="764"/>
      <c r="AK49" s="764"/>
      <c r="AL49" s="764"/>
      <c r="AM49" s="764"/>
      <c r="AN49" s="764"/>
      <c r="AO49" s="764"/>
      <c r="AP49" s="764"/>
      <c r="AQ49" s="764"/>
      <c r="AR49" s="764"/>
      <c r="AS49" s="764"/>
      <c r="AT49" s="764"/>
      <c r="AU49" s="764"/>
      <c r="AV49" s="764"/>
      <c r="AW49" s="764"/>
      <c r="AX49" s="764"/>
      <c r="AY49" s="764"/>
      <c r="AZ49" s="764"/>
      <c r="BA49" s="764"/>
      <c r="BB49" s="765"/>
    </row>
    <row r="50" spans="1:58" s="317" customFormat="1" ht="47.25" customHeight="1" x14ac:dyDescent="0.2">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328"/>
      <c r="AU50" s="328"/>
      <c r="AV50" s="328"/>
      <c r="AW50" s="328"/>
    </row>
    <row r="51" spans="1:58" ht="30" customHeight="1" x14ac:dyDescent="0.2"/>
    <row r="52" spans="1:58" ht="3" customHeight="1" x14ac:dyDescent="0.2"/>
    <row r="53" spans="1:58" ht="21" customHeight="1" x14ac:dyDescent="0.2"/>
    <row r="54" spans="1:58" ht="21" customHeight="1" x14ac:dyDescent="0.2"/>
    <row r="56" spans="1:58" ht="12" customHeight="1" x14ac:dyDescent="0.2"/>
    <row r="57" spans="1:58" ht="28.5" customHeight="1" x14ac:dyDescent="0.2"/>
    <row r="58" spans="1:58" ht="14.25" customHeight="1" x14ac:dyDescent="0.2"/>
    <row r="59" spans="1:58" ht="19.5" customHeight="1" x14ac:dyDescent="0.2"/>
    <row r="60" spans="1:58" ht="45.75" customHeight="1" x14ac:dyDescent="0.2"/>
    <row r="61" spans="1:58" ht="45.75" customHeight="1" x14ac:dyDescent="0.2"/>
    <row r="62" spans="1:58" ht="38.25" customHeight="1" x14ac:dyDescent="0.2"/>
    <row r="63" spans="1:58" ht="46.5" customHeight="1" x14ac:dyDescent="0.2">
      <c r="BF63" s="370"/>
    </row>
    <row r="64" spans="1:58" s="317" customFormat="1" ht="37.5" customHeight="1" x14ac:dyDescent="0.2"/>
    <row r="65" s="317" customFormat="1" ht="15.75" customHeight="1" x14ac:dyDescent="0.2"/>
    <row r="66" s="319" customFormat="1" ht="31.5" customHeight="1" x14ac:dyDescent="0.2"/>
    <row r="67" s="319" customFormat="1" ht="63" customHeight="1" x14ac:dyDescent="0.2"/>
    <row r="68" s="319" customFormat="1" ht="41.25" customHeight="1" x14ac:dyDescent="0.2"/>
    <row r="69" s="319" customFormat="1" ht="36" customHeight="1" x14ac:dyDescent="0.2"/>
    <row r="70" s="319" customFormat="1" ht="36" customHeight="1" x14ac:dyDescent="0.2"/>
    <row r="71" s="319" customFormat="1" x14ac:dyDescent="0.2"/>
    <row r="72" s="319" customFormat="1" ht="12" customHeight="1" x14ac:dyDescent="0.2"/>
    <row r="73" s="319" customFormat="1" ht="28.5" customHeight="1" x14ac:dyDescent="0.2"/>
    <row r="74" s="319" customFormat="1" ht="14.25" customHeight="1" x14ac:dyDescent="0.2"/>
    <row r="75" s="319" customFormat="1" ht="46.5" customHeight="1" x14ac:dyDescent="0.2"/>
    <row r="76" s="317" customFormat="1" ht="37.5" customHeight="1" x14ac:dyDescent="0.2"/>
    <row r="77" s="317" customFormat="1" ht="37.5" customHeight="1" x14ac:dyDescent="0.2"/>
    <row r="78" s="319" customFormat="1" ht="37.5" customHeight="1" x14ac:dyDescent="0.2"/>
    <row r="79" s="319" customFormat="1" ht="37.5" customHeight="1" x14ac:dyDescent="0.2"/>
    <row r="80" s="317" customFormat="1" ht="15.75" customHeight="1" x14ac:dyDescent="0.2"/>
    <row r="81" spans="1:54" ht="31.5" customHeight="1" x14ac:dyDescent="0.2"/>
    <row r="82" spans="1:54" ht="63" customHeight="1" x14ac:dyDescent="0.2"/>
    <row r="83" spans="1:54" ht="41.25" customHeight="1" x14ac:dyDescent="0.2"/>
    <row r="84" spans="1:54" ht="36" customHeight="1" x14ac:dyDescent="0.2">
      <c r="A84" s="367"/>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row>
    <row r="85" spans="1:54" ht="36" customHeight="1" x14ac:dyDescent="0.2">
      <c r="A85" s="367"/>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row>
    <row r="86" spans="1:54" ht="15.75" customHeight="1" x14ac:dyDescent="0.2">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29"/>
      <c r="AY86" s="329"/>
      <c r="AZ86" s="329"/>
      <c r="BA86" s="329"/>
      <c r="BB86" s="329"/>
    </row>
    <row r="87" spans="1:54" ht="16.5" customHeight="1" x14ac:dyDescent="0.2">
      <c r="A87" s="439"/>
      <c r="B87" s="439"/>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7"/>
      <c r="AY87" s="317"/>
      <c r="AZ87" s="317"/>
      <c r="BA87" s="317"/>
      <c r="BB87" s="317"/>
    </row>
    <row r="117" spans="1:1" x14ac:dyDescent="0.2">
      <c r="A117" s="370"/>
    </row>
  </sheetData>
  <sheetProtection algorithmName="SHA-512" hashValue="2IyDtgwguPXySpS2YQO7FbT4Z7rDOtL/ypW8Zbuiia77b/C4iOYKDYldqZY7dbuSKaSpD2CKUK35HERXQ2ip2Q==" saltValue="FNSZkJBoTG4uXBVUX+4X5Q==" spinCount="100000" sheet="1" scenarios="1"/>
  <mergeCells count="44">
    <mergeCell ref="AP1:BA1"/>
    <mergeCell ref="AP2:BA2"/>
    <mergeCell ref="A28:Z37"/>
    <mergeCell ref="AC28:BB37"/>
    <mergeCell ref="A39:H39"/>
    <mergeCell ref="J39:Y39"/>
    <mergeCell ref="AC39:AJ39"/>
    <mergeCell ref="AL39:BA39"/>
    <mergeCell ref="A16:Z25"/>
    <mergeCell ref="AC16:BB25"/>
    <mergeCell ref="A27:H27"/>
    <mergeCell ref="J27:Y27"/>
    <mergeCell ref="AC27:AJ27"/>
    <mergeCell ref="AL27:BA27"/>
    <mergeCell ref="A15:H15"/>
    <mergeCell ref="J15:Y15"/>
    <mergeCell ref="AC15:AJ15"/>
    <mergeCell ref="AL15:BA15"/>
    <mergeCell ref="A40:Z49"/>
    <mergeCell ref="AC40:BB49"/>
    <mergeCell ref="A12:F12"/>
    <mergeCell ref="G12:Z12"/>
    <mergeCell ref="AC12:AH12"/>
    <mergeCell ref="AI12:BB12"/>
    <mergeCell ref="A13:F13"/>
    <mergeCell ref="G13:Z13"/>
    <mergeCell ref="AC13:AH13"/>
    <mergeCell ref="AI13:BB13"/>
    <mergeCell ref="A10:F10"/>
    <mergeCell ref="G10:Z10"/>
    <mergeCell ref="AC10:AH10"/>
    <mergeCell ref="AI10:BB10"/>
    <mergeCell ref="A11:F11"/>
    <mergeCell ref="G11:Z11"/>
    <mergeCell ref="AC11:AH11"/>
    <mergeCell ref="AI11:BB11"/>
    <mergeCell ref="A3:BB3"/>
    <mergeCell ref="AU5:AV5"/>
    <mergeCell ref="AX5:AY5"/>
    <mergeCell ref="AZ5:BB5"/>
    <mergeCell ref="A9:F9"/>
    <mergeCell ref="G9:Z9"/>
    <mergeCell ref="AC9:AH9"/>
    <mergeCell ref="AI9:BB9"/>
  </mergeCells>
  <phoneticPr fontId="52"/>
  <dataValidations count="3">
    <dataValidation imeMode="disabled" allowBlank="1" showInputMessage="1" showErrorMessage="1" sqref="AU5:AV5 AX5:AY5" xr:uid="{47FB9500-4301-4FF9-B62E-06E03901EDE3}"/>
    <dataValidation type="list" allowBlank="1" showInputMessage="1" showErrorMessage="1" sqref="G10:Z10 AI10:BB10" xr:uid="{2862F6F2-939A-49E2-9782-BD01334ECB19}">
      <formula1>"窓,ガラス"</formula1>
    </dataValidation>
    <dataValidation type="list" allowBlank="1" showInputMessage="1" showErrorMessage="1" sqref="G11:Z11 AI11:BB11" xr:uid="{AF1B6BAB-24DD-4922-A290-153AD960F54F}">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90" zoomScaleNormal="100" zoomScaleSheetLayoutView="90" workbookViewId="0">
      <selection activeCell="BT5" sqref="BT5:BX5"/>
    </sheetView>
  </sheetViews>
  <sheetFormatPr defaultColWidth="1.36328125" defaultRowHeight="18" customHeight="1" x14ac:dyDescent="0.2"/>
  <cols>
    <col min="1" max="4" width="1.36328125" style="403" customWidth="1"/>
    <col min="5" max="6" width="1.36328125" style="402" customWidth="1"/>
    <col min="7" max="8" width="1.36328125" style="380" customWidth="1"/>
    <col min="9" max="12" width="1.36328125" style="403"/>
    <col min="13" max="13" width="1.1796875" style="403" customWidth="1"/>
    <col min="14" max="91" width="1.36328125" style="403"/>
    <col min="92" max="92" width="2.08984375" style="403" customWidth="1"/>
    <col min="93" max="16384" width="1.36328125" style="403"/>
  </cols>
  <sheetData>
    <row r="2" spans="1:93" s="337" customFormat="1" ht="20.25" customHeight="1" x14ac:dyDescent="0.2">
      <c r="A2" s="340" t="s">
        <v>158</v>
      </c>
      <c r="C2" s="340"/>
      <c r="D2" s="340"/>
      <c r="E2" s="377"/>
      <c r="F2" s="377"/>
      <c r="G2" s="375"/>
      <c r="H2" s="375"/>
      <c r="I2" s="340"/>
      <c r="J2" s="379"/>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BK2" s="379" t="str">
        <f>'様式第8｜完了実績報告書'!$BK$2</f>
        <v>事業番号</v>
      </c>
      <c r="BL2" s="821" t="str">
        <f>'様式第8｜完了実績報告書'!$BL$2&amp;""</f>
        <v/>
      </c>
      <c r="BM2" s="821"/>
      <c r="BN2" s="821"/>
      <c r="BO2" s="821"/>
      <c r="BP2" s="821"/>
      <c r="BQ2" s="821"/>
      <c r="BR2" s="821"/>
      <c r="BS2" s="821"/>
      <c r="BT2" s="821"/>
      <c r="BU2" s="821"/>
      <c r="BV2" s="821"/>
      <c r="BW2" s="821"/>
      <c r="BX2" s="821"/>
      <c r="BY2" s="821"/>
      <c r="BZ2" s="821"/>
      <c r="CA2" s="821"/>
      <c r="CB2" s="821"/>
      <c r="CC2" s="821"/>
      <c r="CD2" s="821"/>
      <c r="CE2" s="821"/>
      <c r="CF2" s="821"/>
      <c r="CG2" s="821"/>
      <c r="CH2" s="821"/>
      <c r="CI2" s="821"/>
      <c r="CJ2" s="821"/>
      <c r="CK2" s="821"/>
      <c r="CL2" s="821"/>
      <c r="CM2" s="458"/>
      <c r="CN2" s="458"/>
    </row>
    <row r="3" spans="1:93" s="337" customFormat="1" ht="20.25" customHeight="1" x14ac:dyDescent="0.2">
      <c r="C3" s="340"/>
      <c r="D3" s="340"/>
      <c r="E3" s="377"/>
      <c r="F3" s="377"/>
      <c r="G3" s="375"/>
      <c r="H3" s="375"/>
      <c r="I3" s="340"/>
      <c r="J3" s="379"/>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BK3" s="379"/>
      <c r="BL3" s="822"/>
      <c r="BM3" s="822"/>
      <c r="BN3" s="822"/>
      <c r="BO3" s="822"/>
      <c r="BP3" s="822"/>
      <c r="BQ3" s="822"/>
      <c r="BR3" s="822"/>
      <c r="BS3" s="822"/>
      <c r="BT3" s="822"/>
      <c r="BU3" s="822"/>
      <c r="BV3" s="822"/>
      <c r="BW3" s="822"/>
      <c r="BX3" s="822"/>
      <c r="BY3" s="822"/>
      <c r="BZ3" s="822"/>
      <c r="CA3" s="822"/>
      <c r="CB3" s="822"/>
      <c r="CC3" s="822"/>
      <c r="CD3" s="822"/>
      <c r="CE3" s="822"/>
      <c r="CF3" s="822"/>
      <c r="CG3" s="822"/>
      <c r="CH3" s="822"/>
      <c r="CI3" s="822"/>
      <c r="CJ3" s="822"/>
      <c r="CK3" s="822"/>
      <c r="CL3" s="822"/>
    </row>
    <row r="4" spans="1:93" s="337" customFormat="1" ht="9.75" customHeight="1" x14ac:dyDescent="0.2">
      <c r="C4" s="340"/>
      <c r="D4" s="340"/>
      <c r="E4" s="377"/>
      <c r="F4" s="377"/>
      <c r="G4" s="375"/>
      <c r="H4" s="375"/>
      <c r="I4" s="340"/>
      <c r="J4" s="379"/>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row>
    <row r="5" spans="1:93" s="337" customFormat="1" ht="18" customHeight="1" x14ac:dyDescent="0.2">
      <c r="A5" s="340"/>
      <c r="B5" s="340"/>
      <c r="C5" s="340"/>
      <c r="D5" s="340"/>
      <c r="E5" s="377"/>
      <c r="F5" s="377"/>
      <c r="G5" s="375"/>
      <c r="H5" s="375"/>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J5" s="340"/>
      <c r="AK5" s="340"/>
      <c r="AL5" s="340"/>
      <c r="AM5" s="340"/>
      <c r="AN5" s="340"/>
      <c r="AO5" s="340"/>
      <c r="AP5" s="340"/>
      <c r="AQ5" s="340"/>
      <c r="AR5" s="340"/>
      <c r="BK5" s="340"/>
      <c r="BL5" s="340"/>
      <c r="BM5" s="340"/>
      <c r="BO5" s="340"/>
      <c r="BP5" s="553"/>
      <c r="BQ5" s="553"/>
      <c r="BR5" s="553"/>
      <c r="BS5" s="553"/>
      <c r="BT5" s="554"/>
      <c r="BU5" s="554"/>
      <c r="BV5" s="554"/>
      <c r="BW5" s="554"/>
      <c r="BX5" s="554"/>
      <c r="BY5" s="553" t="s">
        <v>9</v>
      </c>
      <c r="BZ5" s="553"/>
      <c r="CA5" s="554"/>
      <c r="CB5" s="554"/>
      <c r="CC5" s="554"/>
      <c r="CD5" s="554"/>
      <c r="CE5" s="554"/>
      <c r="CF5" s="553" t="s">
        <v>10</v>
      </c>
      <c r="CG5" s="553"/>
      <c r="CH5" s="554"/>
      <c r="CI5" s="554"/>
      <c r="CJ5" s="554"/>
      <c r="CK5" s="554"/>
      <c r="CL5" s="554"/>
      <c r="CM5" s="553" t="s">
        <v>11</v>
      </c>
      <c r="CN5" s="553"/>
      <c r="CO5" s="408"/>
    </row>
    <row r="6" spans="1:93" s="337" customFormat="1" ht="18" customHeight="1" x14ac:dyDescent="0.2">
      <c r="A6" s="342"/>
      <c r="B6" s="342"/>
      <c r="C6" s="340"/>
      <c r="D6" s="340"/>
      <c r="E6" s="377"/>
      <c r="F6" s="377"/>
      <c r="G6" s="375"/>
      <c r="H6" s="375"/>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J6" s="377"/>
      <c r="AK6" s="377"/>
      <c r="AL6" s="340"/>
      <c r="AM6" s="340"/>
      <c r="AN6" s="340"/>
      <c r="AO6" s="340"/>
      <c r="AP6" s="340"/>
      <c r="AQ6" s="340"/>
      <c r="AR6" s="340"/>
      <c r="BK6" s="340"/>
      <c r="BL6" s="340"/>
      <c r="BM6" s="340"/>
      <c r="BN6" s="377"/>
      <c r="BO6" s="377"/>
      <c r="BP6" s="377"/>
      <c r="BQ6" s="377"/>
      <c r="BR6" s="378"/>
      <c r="BS6" s="378"/>
      <c r="BT6" s="378"/>
      <c r="BU6" s="378"/>
      <c r="BV6" s="378"/>
      <c r="BW6" s="378"/>
      <c r="BX6" s="378"/>
      <c r="BY6" s="378"/>
      <c r="BZ6" s="378"/>
      <c r="CA6" s="378"/>
      <c r="CB6" s="378"/>
      <c r="CC6" s="378"/>
      <c r="CD6" s="378"/>
      <c r="CE6" s="378"/>
      <c r="CF6" s="378"/>
      <c r="CG6" s="378"/>
      <c r="CH6" s="378"/>
      <c r="CI6" s="378"/>
      <c r="CJ6" s="378"/>
      <c r="CK6" s="378"/>
      <c r="CL6" s="378"/>
      <c r="CO6" s="408"/>
    </row>
    <row r="7" spans="1:93" s="337" customFormat="1" ht="18" customHeight="1" x14ac:dyDescent="0.2">
      <c r="A7" s="443" t="s">
        <v>100</v>
      </c>
      <c r="B7" s="443"/>
      <c r="C7" s="444"/>
      <c r="D7" s="444"/>
      <c r="E7" s="444"/>
      <c r="F7" s="444"/>
      <c r="G7" s="444"/>
      <c r="H7" s="444"/>
      <c r="I7" s="444"/>
      <c r="J7" s="445"/>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79"/>
      <c r="AJ7" s="340"/>
      <c r="AK7" s="340"/>
      <c r="AL7" s="340"/>
      <c r="AM7" s="340"/>
      <c r="AN7" s="340"/>
      <c r="AO7" s="340"/>
      <c r="AP7" s="340"/>
      <c r="AQ7" s="340"/>
      <c r="AR7" s="340"/>
    </row>
    <row r="8" spans="1:93" s="337" customFormat="1" ht="18" customHeight="1" x14ac:dyDescent="0.2">
      <c r="A8" s="340" t="s">
        <v>101</v>
      </c>
      <c r="B8" s="340"/>
      <c r="C8" s="340"/>
      <c r="D8" s="446"/>
      <c r="E8" s="446"/>
      <c r="F8" s="446"/>
      <c r="G8" s="446"/>
      <c r="H8" s="446"/>
      <c r="I8" s="446"/>
      <c r="J8" s="446"/>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row>
    <row r="9" spans="1:93" s="337" customFormat="1" ht="15" customHeight="1" x14ac:dyDescent="0.2">
      <c r="A9" s="338"/>
      <c r="B9" s="338"/>
      <c r="C9" s="338"/>
      <c r="D9" s="338"/>
      <c r="E9" s="338"/>
      <c r="F9" s="338"/>
      <c r="G9" s="338"/>
      <c r="H9" s="338"/>
      <c r="I9" s="338"/>
      <c r="J9" s="338"/>
      <c r="T9" s="338"/>
      <c r="AD9" s="338"/>
      <c r="AE9" s="338"/>
      <c r="AF9" s="338"/>
      <c r="AG9" s="338"/>
      <c r="AH9" s="338"/>
      <c r="AI9" s="338"/>
      <c r="AJ9" s="338"/>
      <c r="AK9" s="338"/>
      <c r="AL9" s="338"/>
      <c r="AM9" s="338"/>
      <c r="AN9" s="338"/>
      <c r="AO9" s="338"/>
      <c r="AP9" s="338"/>
      <c r="AQ9" s="338"/>
      <c r="AR9" s="338"/>
    </row>
    <row r="10" spans="1:93" s="337" customFormat="1" ht="15" customHeight="1" x14ac:dyDescent="0.2">
      <c r="A10" s="338"/>
      <c r="B10" s="338"/>
      <c r="C10" s="338"/>
      <c r="D10" s="338"/>
      <c r="E10" s="338"/>
      <c r="F10" s="338"/>
      <c r="G10" s="338"/>
      <c r="H10" s="338"/>
      <c r="I10" s="338"/>
      <c r="J10" s="338"/>
      <c r="T10" s="338"/>
      <c r="AD10" s="338"/>
      <c r="AE10" s="338"/>
      <c r="AF10" s="338"/>
      <c r="AG10" s="338"/>
      <c r="AH10" s="338"/>
      <c r="AI10" s="338"/>
      <c r="AJ10" s="338"/>
      <c r="AK10" s="338"/>
      <c r="AL10" s="338"/>
      <c r="AM10" s="338"/>
      <c r="AN10" s="338"/>
      <c r="AO10" s="338"/>
      <c r="AP10" s="338"/>
      <c r="AQ10" s="338"/>
      <c r="AR10" s="338"/>
    </row>
    <row r="11" spans="1:93" ht="21" customHeight="1" x14ac:dyDescent="0.2">
      <c r="A11" s="334"/>
      <c r="B11" s="334"/>
      <c r="C11" s="334"/>
      <c r="D11" s="334"/>
      <c r="T11" s="335"/>
      <c r="U11" s="335"/>
      <c r="V11" s="335"/>
      <c r="W11" s="335"/>
      <c r="X11" s="405"/>
      <c r="Y11" s="405"/>
      <c r="Z11" s="405"/>
      <c r="AA11" s="405"/>
      <c r="AB11" s="405"/>
      <c r="AC11" s="405"/>
      <c r="AD11" s="405"/>
      <c r="AE11" s="405"/>
      <c r="AF11" s="405"/>
      <c r="AG11" s="405"/>
      <c r="AH11" s="405"/>
      <c r="AI11" s="405"/>
      <c r="AJ11" s="555" t="s">
        <v>110</v>
      </c>
      <c r="AK11" s="555"/>
      <c r="AL11" s="555"/>
      <c r="AM11" s="555"/>
      <c r="AN11" s="555"/>
      <c r="AO11" s="555"/>
      <c r="AP11" s="555"/>
      <c r="AQ11" s="555"/>
      <c r="AR11" s="555"/>
      <c r="AS11" s="405"/>
      <c r="AT11" s="556" t="s">
        <v>16</v>
      </c>
      <c r="AU11" s="556"/>
      <c r="AV11" s="556"/>
      <c r="AW11" s="556"/>
      <c r="AX11" s="556"/>
      <c r="AY11" s="556"/>
      <c r="AZ11" s="556"/>
      <c r="BA11" s="556"/>
      <c r="BB11" s="556"/>
      <c r="BC11" s="556"/>
      <c r="BD11" s="773" t="str">
        <f>IF('様式第8｜完了実績報告書'!$BD$11&lt;&gt;"", '様式第8｜完了実績報告書'!$BD$11, "")</f>
        <v/>
      </c>
      <c r="BE11" s="773"/>
      <c r="BF11" s="773"/>
      <c r="BG11" s="773"/>
      <c r="BH11" s="773"/>
      <c r="BI11" s="558" t="s">
        <v>27</v>
      </c>
      <c r="BJ11" s="558"/>
      <c r="BK11" s="773" t="str">
        <f>IF('様式第8｜完了実績報告書'!$BK$11&lt;&gt;"", '様式第8｜完了実績報告書'!$BK$11, "")</f>
        <v/>
      </c>
      <c r="BL11" s="773"/>
      <c r="BM11" s="773"/>
      <c r="BN11" s="773"/>
      <c r="BO11" s="773"/>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row>
    <row r="12" spans="1:93" ht="41.25" customHeight="1" x14ac:dyDescent="0.25">
      <c r="A12" s="401"/>
      <c r="B12" s="401"/>
      <c r="C12" s="401"/>
      <c r="D12" s="401"/>
      <c r="T12" s="404"/>
      <c r="U12" s="404"/>
      <c r="V12" s="404"/>
      <c r="W12" s="404"/>
      <c r="X12" s="405"/>
      <c r="Y12" s="405"/>
      <c r="Z12" s="405"/>
      <c r="AA12" s="405"/>
      <c r="AB12" s="405"/>
      <c r="AC12" s="405"/>
      <c r="AD12" s="405"/>
      <c r="AE12" s="405"/>
      <c r="AF12" s="405"/>
      <c r="AG12" s="405"/>
      <c r="AH12" s="405"/>
      <c r="AI12" s="405"/>
      <c r="AJ12" s="405"/>
      <c r="AK12" s="405"/>
      <c r="AL12" s="405"/>
      <c r="AM12" s="405"/>
      <c r="AN12" s="405"/>
      <c r="AO12" s="405"/>
      <c r="AP12" s="405"/>
      <c r="AQ12" s="405"/>
      <c r="AR12" s="406"/>
      <c r="AT12" s="556" t="s">
        <v>17</v>
      </c>
      <c r="AU12" s="556"/>
      <c r="AV12" s="556"/>
      <c r="AW12" s="556"/>
      <c r="AX12" s="556"/>
      <c r="AY12" s="556"/>
      <c r="AZ12" s="556"/>
      <c r="BA12" s="556"/>
      <c r="BB12" s="556"/>
      <c r="BC12" s="556"/>
      <c r="BD12" s="774" t="str">
        <f>IF('様式第8｜完了実績報告書'!$BD$12&lt;&gt;"", '様式第8｜完了実績報告書'!$BD$12, "")</f>
        <v/>
      </c>
      <c r="BE12" s="774"/>
      <c r="BF12" s="774"/>
      <c r="BG12" s="774"/>
      <c r="BH12" s="774"/>
      <c r="BI12" s="774"/>
      <c r="BJ12" s="774"/>
      <c r="BK12" s="774"/>
      <c r="BL12" s="774" t="str">
        <f>IF('様式第8｜完了実績報告書'!$BL$12&lt;&gt;"", '様式第8｜完了実績報告書'!$BL$12, "")</f>
        <v/>
      </c>
      <c r="BM12" s="774"/>
      <c r="BN12" s="774"/>
      <c r="BO12" s="774"/>
      <c r="BP12" s="774"/>
      <c r="BQ12" s="774"/>
      <c r="BR12" s="774"/>
      <c r="BS12" s="774"/>
      <c r="BT12" s="774"/>
      <c r="BU12" s="774"/>
      <c r="BV12" s="774"/>
      <c r="BW12" s="774"/>
      <c r="BX12" s="774"/>
      <c r="BY12" s="774"/>
      <c r="BZ12" s="774"/>
      <c r="CA12" s="774"/>
      <c r="CB12" s="774"/>
      <c r="CC12" s="774"/>
      <c r="CD12" s="774"/>
      <c r="CE12" s="774"/>
      <c r="CF12" s="774"/>
      <c r="CG12" s="774"/>
      <c r="CH12" s="774"/>
      <c r="CI12" s="774"/>
      <c r="CJ12" s="774"/>
      <c r="CK12" s="774"/>
      <c r="CL12" s="774"/>
      <c r="CM12" s="407"/>
      <c r="CN12" s="407"/>
      <c r="CO12" s="408"/>
    </row>
    <row r="13" spans="1:93" ht="26.25" customHeight="1" x14ac:dyDescent="0.2">
      <c r="A13" s="401"/>
      <c r="B13" s="401"/>
      <c r="C13" s="401"/>
      <c r="D13" s="401"/>
      <c r="T13" s="404"/>
      <c r="U13" s="404"/>
      <c r="V13" s="404"/>
      <c r="W13" s="404"/>
      <c r="X13" s="405"/>
      <c r="Y13" s="405"/>
      <c r="Z13" s="405"/>
      <c r="AA13" s="405"/>
      <c r="AB13" s="405"/>
      <c r="AC13" s="405"/>
      <c r="AD13" s="405"/>
      <c r="AE13" s="405"/>
      <c r="AF13" s="405"/>
      <c r="AG13" s="405"/>
      <c r="AH13" s="405"/>
      <c r="AI13" s="405"/>
      <c r="AJ13" s="405"/>
      <c r="AK13" s="405"/>
      <c r="AL13" s="405"/>
      <c r="AM13" s="405"/>
      <c r="AN13" s="405"/>
      <c r="AO13" s="405"/>
      <c r="AP13" s="405"/>
      <c r="AQ13" s="405"/>
      <c r="AR13" s="406"/>
      <c r="AT13" s="556"/>
      <c r="AU13" s="556"/>
      <c r="AV13" s="556"/>
      <c r="AW13" s="556"/>
      <c r="AX13" s="556"/>
      <c r="AY13" s="556"/>
      <c r="AZ13" s="556"/>
      <c r="BA13" s="556"/>
      <c r="BB13" s="556"/>
      <c r="BC13" s="556"/>
      <c r="BD13" s="775" t="str">
        <f>IF('様式第8｜完了実績報告書'!$BD$13&lt;&gt;"", '様式第8｜完了実績報告書'!$BD$13, "")</f>
        <v/>
      </c>
      <c r="BE13" s="775"/>
      <c r="BF13" s="775"/>
      <c r="BG13" s="775"/>
      <c r="BH13" s="775"/>
      <c r="BI13" s="775"/>
      <c r="BJ13" s="775"/>
      <c r="BK13" s="775"/>
      <c r="BL13" s="775"/>
      <c r="BM13" s="775"/>
      <c r="BN13" s="775"/>
      <c r="BO13" s="775"/>
      <c r="BP13" s="775"/>
      <c r="BQ13" s="775"/>
      <c r="BR13" s="775"/>
      <c r="BS13" s="775"/>
      <c r="BT13" s="775"/>
      <c r="BU13" s="775"/>
      <c r="BV13" s="775"/>
      <c r="BW13" s="775"/>
      <c r="BX13" s="775"/>
      <c r="BY13" s="775"/>
      <c r="BZ13" s="775"/>
      <c r="CA13" s="775"/>
      <c r="CB13" s="775"/>
      <c r="CC13" s="775"/>
      <c r="CD13" s="775"/>
      <c r="CE13" s="775"/>
      <c r="CF13" s="775"/>
      <c r="CG13" s="775"/>
      <c r="CH13" s="775"/>
      <c r="CI13" s="775"/>
      <c r="CJ13" s="775"/>
      <c r="CK13" s="775"/>
      <c r="CL13" s="775"/>
      <c r="CM13" s="407"/>
      <c r="CN13" s="407"/>
      <c r="CO13" s="408"/>
    </row>
    <row r="14" spans="1:93" ht="15" customHeight="1" x14ac:dyDescent="0.2">
      <c r="A14" s="401"/>
      <c r="B14" s="401"/>
      <c r="C14" s="401"/>
      <c r="D14" s="401"/>
      <c r="T14" s="404"/>
      <c r="U14" s="404"/>
      <c r="V14" s="404"/>
      <c r="W14" s="404"/>
      <c r="X14" s="405"/>
      <c r="Y14" s="405"/>
      <c r="Z14" s="405"/>
      <c r="AA14" s="405"/>
      <c r="AB14" s="405"/>
      <c r="AC14" s="405"/>
      <c r="AD14" s="405"/>
      <c r="AE14" s="405"/>
      <c r="AF14" s="405"/>
      <c r="AG14" s="405"/>
      <c r="AH14" s="405"/>
      <c r="AI14" s="405"/>
      <c r="AJ14" s="405"/>
      <c r="AK14" s="405"/>
      <c r="AL14" s="405"/>
      <c r="AM14" s="405"/>
      <c r="AN14" s="405"/>
      <c r="AO14" s="405"/>
      <c r="AP14" s="405"/>
      <c r="AQ14" s="405"/>
      <c r="AR14" s="406"/>
      <c r="AT14" s="561" t="s">
        <v>44</v>
      </c>
      <c r="AU14" s="561"/>
      <c r="AV14" s="561"/>
      <c r="AW14" s="561"/>
      <c r="AX14" s="561"/>
      <c r="AY14" s="561"/>
      <c r="AZ14" s="561"/>
      <c r="BA14" s="561"/>
      <c r="BB14" s="561"/>
      <c r="BC14" s="561"/>
      <c r="BD14" s="776" t="str">
        <f>IF('様式第8｜完了実績報告書'!$BD$14&lt;&gt;"", '様式第8｜完了実績報告書'!$BD$14, "")</f>
        <v/>
      </c>
      <c r="BE14" s="776"/>
      <c r="BF14" s="776"/>
      <c r="BG14" s="776"/>
      <c r="BH14" s="776"/>
      <c r="BI14" s="776"/>
      <c r="BJ14" s="776"/>
      <c r="BK14" s="776"/>
      <c r="BL14" s="776"/>
      <c r="BM14" s="776"/>
      <c r="BN14" s="776"/>
      <c r="BO14" s="776"/>
      <c r="BP14" s="776"/>
      <c r="BQ14" s="776"/>
      <c r="BR14" s="776"/>
      <c r="BS14" s="776"/>
      <c r="BT14" s="776"/>
      <c r="BU14" s="776"/>
      <c r="BV14" s="776"/>
      <c r="BW14" s="776"/>
      <c r="BX14" s="776"/>
      <c r="BY14" s="776"/>
      <c r="BZ14" s="776"/>
      <c r="CA14" s="776"/>
      <c r="CB14" s="776"/>
      <c r="CC14" s="776"/>
      <c r="CD14" s="776"/>
      <c r="CE14" s="776"/>
      <c r="CF14" s="776"/>
      <c r="CG14" s="776"/>
      <c r="CH14" s="776"/>
      <c r="CI14" s="776"/>
      <c r="CJ14" s="776"/>
      <c r="CK14" s="335"/>
      <c r="CL14" s="335"/>
      <c r="CM14" s="335"/>
      <c r="CN14" s="335"/>
    </row>
    <row r="15" spans="1:93" ht="26.25" customHeight="1" x14ac:dyDescent="0.2">
      <c r="A15" s="401"/>
      <c r="B15" s="401"/>
      <c r="C15" s="401"/>
      <c r="D15" s="401"/>
      <c r="T15" s="404"/>
      <c r="U15" s="404"/>
      <c r="V15" s="404"/>
      <c r="W15" s="404"/>
      <c r="X15" s="405"/>
      <c r="Y15" s="405"/>
      <c r="Z15" s="405"/>
      <c r="AA15" s="405"/>
      <c r="AB15" s="405"/>
      <c r="AC15" s="405"/>
      <c r="AD15" s="405"/>
      <c r="AE15" s="405"/>
      <c r="AF15" s="405"/>
      <c r="AG15" s="405"/>
      <c r="AH15" s="405"/>
      <c r="AI15" s="405"/>
      <c r="AJ15" s="405"/>
      <c r="AK15" s="405"/>
      <c r="AL15" s="405"/>
      <c r="AM15" s="405"/>
      <c r="AN15" s="405"/>
      <c r="AO15" s="405"/>
      <c r="AP15" s="405"/>
      <c r="AQ15" s="405"/>
      <c r="AR15" s="406"/>
      <c r="AT15" s="556" t="s">
        <v>18</v>
      </c>
      <c r="AU15" s="556"/>
      <c r="AV15" s="556"/>
      <c r="AW15" s="556"/>
      <c r="AX15" s="556"/>
      <c r="AY15" s="556"/>
      <c r="AZ15" s="556"/>
      <c r="BA15" s="556"/>
      <c r="BB15" s="556"/>
      <c r="BC15" s="556"/>
      <c r="BD15" s="777" t="str">
        <f>IF('様式第8｜完了実績報告書'!$BD$15&lt;&gt;"", '様式第8｜完了実績報告書'!$BD$15, "")</f>
        <v/>
      </c>
      <c r="BE15" s="777"/>
      <c r="BF15" s="777"/>
      <c r="BG15" s="777"/>
      <c r="BH15" s="777"/>
      <c r="BI15" s="777"/>
      <c r="BJ15" s="777"/>
      <c r="BK15" s="777"/>
      <c r="BL15" s="777"/>
      <c r="BM15" s="777"/>
      <c r="BN15" s="777"/>
      <c r="BO15" s="777"/>
      <c r="BP15" s="777"/>
      <c r="BQ15" s="777"/>
      <c r="BR15" s="777"/>
      <c r="BS15" s="777"/>
      <c r="BT15" s="777"/>
      <c r="BU15" s="777"/>
      <c r="BV15" s="777"/>
      <c r="BW15" s="777"/>
      <c r="BX15" s="777"/>
      <c r="BY15" s="777"/>
      <c r="BZ15" s="777"/>
      <c r="CA15" s="777"/>
      <c r="CB15" s="777"/>
      <c r="CC15" s="777"/>
      <c r="CD15" s="777"/>
      <c r="CE15" s="777"/>
      <c r="CF15" s="777"/>
      <c r="CG15" s="777"/>
      <c r="CH15" s="777"/>
      <c r="CI15" s="777"/>
      <c r="CJ15" s="777"/>
      <c r="CK15" s="564"/>
      <c r="CL15" s="564"/>
      <c r="CM15" s="564"/>
      <c r="CN15" s="564"/>
      <c r="CO15" s="408"/>
    </row>
    <row r="16" spans="1:93" ht="27.9" customHeight="1" x14ac:dyDescent="0.2">
      <c r="A16" s="334"/>
      <c r="B16" s="334"/>
      <c r="C16" s="334"/>
      <c r="D16" s="334"/>
      <c r="E16" s="334"/>
      <c r="F16" s="334"/>
      <c r="G16" s="334"/>
      <c r="H16" s="334"/>
      <c r="I16" s="334"/>
      <c r="J16" s="334"/>
      <c r="T16" s="334"/>
      <c r="AD16" s="334"/>
      <c r="AE16" s="334"/>
      <c r="AF16" s="334"/>
      <c r="AG16" s="334"/>
      <c r="AH16" s="334"/>
      <c r="AI16" s="334"/>
      <c r="AJ16" s="334"/>
      <c r="AK16" s="334"/>
      <c r="AL16" s="334"/>
      <c r="AM16" s="334"/>
      <c r="AN16" s="334"/>
      <c r="AO16" s="334"/>
      <c r="AP16" s="334"/>
      <c r="AQ16" s="334"/>
      <c r="AR16" s="334"/>
    </row>
    <row r="17" spans="1:92" ht="33.75" customHeight="1" x14ac:dyDescent="0.2">
      <c r="A17" s="334"/>
      <c r="B17" s="334"/>
      <c r="C17" s="334"/>
      <c r="D17" s="334"/>
      <c r="E17" s="334"/>
      <c r="F17" s="334"/>
      <c r="G17" s="334"/>
      <c r="H17" s="334"/>
      <c r="I17" s="334"/>
      <c r="J17" s="334"/>
      <c r="T17" s="334"/>
      <c r="AD17" s="334"/>
      <c r="AE17" s="334"/>
      <c r="AF17" s="334"/>
      <c r="AG17" s="334"/>
      <c r="AH17" s="334"/>
      <c r="AI17" s="334"/>
      <c r="AJ17" s="555" t="s">
        <v>97</v>
      </c>
      <c r="AK17" s="555"/>
      <c r="AL17" s="555"/>
      <c r="AM17" s="555"/>
      <c r="AN17" s="555"/>
      <c r="AO17" s="555"/>
      <c r="AP17" s="555"/>
      <c r="AQ17" s="555"/>
      <c r="AR17" s="555"/>
      <c r="AT17" s="575" t="s">
        <v>98</v>
      </c>
      <c r="AU17" s="575"/>
      <c r="AV17" s="575"/>
      <c r="AW17" s="575"/>
      <c r="AX17" s="575"/>
      <c r="AY17" s="575"/>
      <c r="AZ17" s="575"/>
      <c r="BA17" s="575"/>
      <c r="BB17" s="575"/>
      <c r="BC17" s="575"/>
      <c r="BD17" s="778" t="str">
        <f>IF('様式第8｜完了実績報告書'!$BD$17&lt;&gt;"", '様式第8｜完了実績報告書'!$BD$17, "")</f>
        <v/>
      </c>
      <c r="BE17" s="778"/>
      <c r="BF17" s="778"/>
      <c r="BG17" s="778"/>
      <c r="BH17" s="778"/>
      <c r="BI17" s="778"/>
      <c r="BJ17" s="778"/>
      <c r="BK17" s="778"/>
      <c r="BL17" s="778"/>
      <c r="BM17" s="778"/>
      <c r="BN17" s="778"/>
      <c r="BO17" s="778"/>
      <c r="BP17" s="778"/>
      <c r="BQ17" s="778"/>
      <c r="BR17" s="778"/>
      <c r="BS17" s="778"/>
      <c r="BT17" s="778"/>
      <c r="BU17" s="778"/>
      <c r="BV17" s="778"/>
      <c r="BW17" s="778"/>
      <c r="BX17" s="778"/>
      <c r="BY17" s="778"/>
      <c r="BZ17" s="778"/>
      <c r="CA17" s="778"/>
      <c r="CB17" s="778"/>
      <c r="CC17" s="778"/>
      <c r="CD17" s="778"/>
      <c r="CE17" s="778"/>
      <c r="CF17" s="778"/>
      <c r="CG17" s="778"/>
      <c r="CH17" s="778"/>
      <c r="CI17" s="778"/>
      <c r="CJ17" s="778"/>
    </row>
    <row r="18" spans="1:92" ht="33.75" customHeight="1" x14ac:dyDescent="0.2">
      <c r="A18" s="334"/>
      <c r="B18" s="334"/>
      <c r="C18" s="334"/>
      <c r="D18" s="334"/>
      <c r="E18" s="334"/>
      <c r="F18" s="334"/>
      <c r="G18" s="334"/>
      <c r="H18" s="334"/>
      <c r="I18" s="334"/>
      <c r="J18" s="334"/>
      <c r="T18" s="334"/>
      <c r="AD18" s="334"/>
      <c r="AE18" s="334"/>
      <c r="AF18" s="334"/>
      <c r="AG18" s="334"/>
      <c r="AH18" s="334"/>
      <c r="AI18" s="334"/>
      <c r="AJ18" s="334"/>
      <c r="AK18" s="334"/>
      <c r="AL18" s="334"/>
      <c r="AM18" s="334"/>
      <c r="AN18" s="334"/>
      <c r="AO18" s="334"/>
      <c r="AP18" s="334"/>
      <c r="AQ18" s="334"/>
      <c r="AR18" s="334"/>
      <c r="AT18" s="556" t="s">
        <v>18</v>
      </c>
      <c r="AU18" s="556"/>
      <c r="AV18" s="556"/>
      <c r="AW18" s="556"/>
      <c r="AX18" s="556"/>
      <c r="AY18" s="556"/>
      <c r="AZ18" s="556"/>
      <c r="BA18" s="556"/>
      <c r="BB18" s="556"/>
      <c r="BC18" s="556"/>
      <c r="BD18" s="777" t="str">
        <f>IF('様式第8｜完了実績報告書'!$BD$18&lt;&gt;"", '様式第8｜完了実績報告書'!$BD$18, "")</f>
        <v/>
      </c>
      <c r="BE18" s="777"/>
      <c r="BF18" s="777"/>
      <c r="BG18" s="777"/>
      <c r="BH18" s="777"/>
      <c r="BI18" s="777"/>
      <c r="BJ18" s="777"/>
      <c r="BK18" s="777"/>
      <c r="BL18" s="777"/>
      <c r="BM18" s="777"/>
      <c r="BN18" s="777"/>
      <c r="BO18" s="777"/>
      <c r="BP18" s="777"/>
      <c r="BQ18" s="777"/>
      <c r="BR18" s="777"/>
      <c r="BS18" s="777"/>
      <c r="BT18" s="777"/>
      <c r="BU18" s="777"/>
      <c r="BV18" s="777"/>
      <c r="BW18" s="777"/>
      <c r="BX18" s="777"/>
      <c r="BY18" s="777"/>
      <c r="BZ18" s="777"/>
      <c r="CA18" s="777"/>
      <c r="CB18" s="777"/>
      <c r="CC18" s="777"/>
      <c r="CD18" s="777"/>
      <c r="CE18" s="777"/>
      <c r="CF18" s="777"/>
      <c r="CG18" s="777"/>
      <c r="CH18" s="777"/>
      <c r="CI18" s="777"/>
      <c r="CJ18" s="777"/>
    </row>
    <row r="19" spans="1:92" ht="33.75" customHeight="1" x14ac:dyDescent="0.2">
      <c r="A19" s="334"/>
      <c r="B19" s="334"/>
      <c r="C19" s="334"/>
      <c r="D19" s="334"/>
      <c r="E19" s="334"/>
      <c r="F19" s="334"/>
      <c r="G19" s="334"/>
      <c r="H19" s="334"/>
      <c r="I19" s="334"/>
      <c r="J19" s="334"/>
      <c r="T19" s="334"/>
      <c r="AD19" s="334"/>
      <c r="AE19" s="334"/>
      <c r="AF19" s="334"/>
      <c r="AG19" s="334"/>
      <c r="AH19" s="334"/>
      <c r="AI19" s="334"/>
      <c r="AJ19" s="334"/>
      <c r="AK19" s="334"/>
      <c r="AL19" s="334"/>
      <c r="AM19" s="334"/>
      <c r="AN19" s="334"/>
      <c r="AO19" s="334"/>
      <c r="AP19" s="334"/>
      <c r="AQ19" s="334"/>
      <c r="AR19" s="334"/>
      <c r="AT19" s="556" t="s">
        <v>99</v>
      </c>
      <c r="AU19" s="556"/>
      <c r="AV19" s="556"/>
      <c r="AW19" s="556"/>
      <c r="AX19" s="556"/>
      <c r="AY19" s="556"/>
      <c r="AZ19" s="556"/>
      <c r="BA19" s="556"/>
      <c r="BB19" s="556"/>
      <c r="BC19" s="556"/>
      <c r="BD19" s="778" t="str">
        <f>IF('様式第8｜完了実績報告書'!$BD$19&lt;&gt;"", '様式第8｜完了実績報告書'!$BD$19, "")</f>
        <v/>
      </c>
      <c r="BE19" s="778"/>
      <c r="BF19" s="778"/>
      <c r="BG19" s="778"/>
      <c r="BH19" s="778"/>
      <c r="BI19" s="778"/>
      <c r="BJ19" s="778"/>
      <c r="BK19" s="778"/>
      <c r="BL19" s="778"/>
      <c r="BM19" s="778"/>
      <c r="BN19" s="778"/>
      <c r="BO19" s="778"/>
      <c r="BP19" s="778"/>
      <c r="BQ19" s="778"/>
      <c r="BR19" s="778"/>
      <c r="BS19" s="778"/>
      <c r="BT19" s="778"/>
      <c r="BU19" s="778"/>
      <c r="BV19" s="778"/>
      <c r="BW19" s="778"/>
      <c r="BX19" s="778"/>
      <c r="BY19" s="778"/>
      <c r="BZ19" s="778"/>
      <c r="CA19" s="778"/>
      <c r="CB19" s="778"/>
      <c r="CC19" s="778"/>
      <c r="CD19" s="778"/>
      <c r="CE19" s="778"/>
      <c r="CF19" s="778"/>
      <c r="CG19" s="778"/>
      <c r="CH19" s="778"/>
      <c r="CI19" s="778"/>
      <c r="CJ19" s="778"/>
    </row>
    <row r="20" spans="1:92" ht="33.75" customHeight="1" x14ac:dyDescent="0.2">
      <c r="A20" s="334"/>
      <c r="B20" s="334"/>
      <c r="C20" s="334"/>
      <c r="D20" s="334"/>
      <c r="E20" s="334"/>
      <c r="F20" s="334"/>
      <c r="G20" s="334"/>
      <c r="H20" s="334"/>
      <c r="I20" s="334"/>
      <c r="J20" s="334"/>
      <c r="T20" s="334"/>
      <c r="AD20" s="334"/>
      <c r="AE20" s="334"/>
      <c r="AF20" s="334"/>
      <c r="AG20" s="334"/>
      <c r="AH20" s="334"/>
      <c r="AI20" s="334"/>
      <c r="AJ20" s="334"/>
      <c r="AK20" s="334"/>
      <c r="AL20" s="334"/>
      <c r="AM20" s="334"/>
      <c r="AN20" s="334"/>
      <c r="AO20" s="334"/>
      <c r="AP20" s="334"/>
      <c r="AQ20" s="334"/>
      <c r="AR20" s="334"/>
      <c r="AT20" s="556" t="s">
        <v>63</v>
      </c>
      <c r="AU20" s="556"/>
      <c r="AV20" s="556"/>
      <c r="AW20" s="556"/>
      <c r="AX20" s="556"/>
      <c r="AY20" s="556"/>
      <c r="AZ20" s="556"/>
      <c r="BA20" s="556"/>
      <c r="BB20" s="556"/>
      <c r="BC20" s="556"/>
      <c r="BD20" s="778" t="str">
        <f>IF('様式第8｜完了実績報告書'!$BD$20&lt;&gt;"", '様式第8｜完了実績報告書'!$BD$20, "")</f>
        <v/>
      </c>
      <c r="BE20" s="778"/>
      <c r="BF20" s="778"/>
      <c r="BG20" s="778"/>
      <c r="BH20" s="778"/>
      <c r="BI20" s="778"/>
      <c r="BJ20" s="778"/>
      <c r="BK20" s="778"/>
      <c r="BL20" s="778"/>
      <c r="BM20" s="778"/>
      <c r="BN20" s="778"/>
      <c r="BO20" s="778"/>
      <c r="BP20" s="778"/>
      <c r="BQ20" s="778"/>
      <c r="BR20" s="778"/>
      <c r="BS20" s="778"/>
      <c r="BT20" s="778"/>
      <c r="BU20" s="778"/>
      <c r="BV20" s="778"/>
      <c r="BW20" s="778"/>
      <c r="BX20" s="778"/>
      <c r="BY20" s="778"/>
      <c r="BZ20" s="778"/>
      <c r="CA20" s="778"/>
      <c r="CB20" s="778"/>
      <c r="CC20" s="778"/>
      <c r="CD20" s="778"/>
      <c r="CE20" s="778"/>
      <c r="CF20" s="778"/>
      <c r="CG20" s="778"/>
      <c r="CH20" s="778"/>
      <c r="CI20" s="778"/>
      <c r="CJ20" s="778"/>
    </row>
    <row r="21" spans="1:92" s="337" customFormat="1" ht="24.75" customHeight="1" x14ac:dyDescent="0.2">
      <c r="A21" s="336"/>
      <c r="B21" s="336"/>
      <c r="C21" s="336"/>
      <c r="D21" s="336"/>
      <c r="G21" s="385"/>
      <c r="H21" s="385"/>
      <c r="T21" s="336"/>
      <c r="U21" s="336"/>
      <c r="V21" s="336"/>
      <c r="W21" s="338"/>
      <c r="X21" s="339"/>
      <c r="Y21" s="339"/>
      <c r="Z21" s="339"/>
      <c r="AA21" s="339"/>
      <c r="AB21" s="339"/>
      <c r="AC21" s="339"/>
      <c r="AD21" s="339"/>
      <c r="AE21" s="339"/>
      <c r="AF21" s="339"/>
      <c r="AG21" s="339"/>
      <c r="AH21" s="339"/>
      <c r="AI21" s="339"/>
      <c r="AJ21" s="339"/>
      <c r="AK21" s="339"/>
      <c r="AL21" s="339"/>
      <c r="AM21" s="339"/>
      <c r="AN21" s="339"/>
      <c r="AO21" s="339"/>
      <c r="AP21" s="339"/>
      <c r="AQ21" s="339"/>
      <c r="AR21" s="340"/>
      <c r="AT21" s="386"/>
      <c r="AU21" s="386"/>
      <c r="AV21" s="386"/>
      <c r="AW21" s="386"/>
      <c r="AX21" s="386"/>
      <c r="AY21" s="386"/>
      <c r="AZ21" s="386"/>
      <c r="BA21" s="386"/>
      <c r="BB21" s="386"/>
      <c r="BC21" s="386"/>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77"/>
      <c r="CN21" s="377"/>
    </row>
    <row r="22" spans="1:92" s="337" customFormat="1" ht="24.75" customHeight="1" x14ac:dyDescent="0.2">
      <c r="A22" s="336"/>
      <c r="B22" s="336"/>
      <c r="C22" s="336"/>
      <c r="D22" s="336"/>
      <c r="G22" s="385"/>
      <c r="H22" s="385"/>
      <c r="T22" s="336"/>
      <c r="U22" s="336"/>
      <c r="V22" s="336"/>
      <c r="W22" s="338"/>
      <c r="X22" s="339"/>
      <c r="Y22" s="339"/>
      <c r="Z22" s="339"/>
      <c r="AA22" s="339"/>
      <c r="AB22" s="339"/>
      <c r="AC22" s="339"/>
      <c r="AD22" s="339"/>
      <c r="AE22" s="339"/>
      <c r="AF22" s="339"/>
      <c r="AG22" s="339"/>
      <c r="AH22" s="339"/>
      <c r="AI22" s="339"/>
      <c r="AJ22" s="339"/>
      <c r="AK22" s="339"/>
      <c r="AL22" s="339"/>
      <c r="AM22" s="339"/>
      <c r="AN22" s="339"/>
      <c r="AO22" s="339"/>
      <c r="AP22" s="339"/>
      <c r="AQ22" s="339"/>
      <c r="AR22" s="340"/>
      <c r="AT22" s="386"/>
      <c r="AU22" s="386"/>
      <c r="AV22" s="386"/>
      <c r="AW22" s="386"/>
      <c r="AX22" s="386"/>
      <c r="AY22" s="386"/>
      <c r="AZ22" s="386"/>
      <c r="BA22" s="386"/>
      <c r="BB22" s="386"/>
      <c r="BC22" s="386"/>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77"/>
      <c r="CN22" s="377"/>
    </row>
    <row r="23" spans="1:92" s="337" customFormat="1" ht="24.75" customHeight="1" x14ac:dyDescent="0.2">
      <c r="A23" s="336"/>
      <c r="B23" s="336"/>
      <c r="C23" s="336"/>
      <c r="D23" s="336"/>
      <c r="G23" s="385"/>
      <c r="H23" s="385"/>
      <c r="T23" s="336"/>
      <c r="U23" s="336"/>
      <c r="V23" s="336"/>
      <c r="W23" s="338"/>
      <c r="X23" s="339"/>
      <c r="Y23" s="339"/>
      <c r="Z23" s="339"/>
      <c r="AA23" s="339"/>
      <c r="AB23" s="339"/>
      <c r="AC23" s="339"/>
      <c r="AD23" s="339"/>
      <c r="AE23" s="339"/>
      <c r="AF23" s="339"/>
      <c r="AG23" s="339"/>
      <c r="AH23" s="339"/>
      <c r="AI23" s="339"/>
      <c r="AJ23" s="339"/>
      <c r="AK23" s="339"/>
      <c r="AL23" s="339"/>
      <c r="AM23" s="339"/>
      <c r="AN23" s="339"/>
      <c r="AO23" s="339"/>
      <c r="AP23" s="339"/>
      <c r="AQ23" s="339"/>
      <c r="AR23" s="340"/>
      <c r="AT23" s="386"/>
      <c r="AU23" s="386"/>
      <c r="AV23" s="386"/>
      <c r="AW23" s="386"/>
      <c r="AX23" s="386"/>
      <c r="AY23" s="386"/>
      <c r="AZ23" s="386"/>
      <c r="BA23" s="386"/>
      <c r="BB23" s="386"/>
      <c r="BC23" s="386"/>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c r="CK23" s="397"/>
      <c r="CL23" s="397"/>
      <c r="CM23" s="377"/>
      <c r="CN23" s="377"/>
    </row>
    <row r="24" spans="1:92" s="337" customFormat="1" ht="24.75" customHeight="1" x14ac:dyDescent="0.2">
      <c r="A24" s="336"/>
      <c r="B24" s="336"/>
      <c r="C24" s="336"/>
      <c r="D24" s="336"/>
      <c r="G24" s="385"/>
      <c r="H24" s="385"/>
      <c r="T24" s="336"/>
      <c r="U24" s="336"/>
      <c r="V24" s="336"/>
      <c r="W24" s="338"/>
      <c r="X24" s="339"/>
      <c r="Y24" s="339"/>
      <c r="Z24" s="339"/>
      <c r="AA24" s="339"/>
      <c r="AB24" s="339"/>
      <c r="AC24" s="339"/>
      <c r="AD24" s="339"/>
      <c r="AE24" s="339"/>
      <c r="AF24" s="339"/>
      <c r="AG24" s="339"/>
      <c r="AH24" s="339"/>
      <c r="AI24" s="339"/>
      <c r="AJ24" s="339"/>
      <c r="AK24" s="339"/>
      <c r="AL24" s="339"/>
      <c r="AM24" s="339"/>
      <c r="AN24" s="339"/>
      <c r="AO24" s="339"/>
      <c r="AP24" s="339"/>
      <c r="AQ24" s="339"/>
      <c r="AR24" s="340"/>
      <c r="AT24" s="386"/>
      <c r="AU24" s="386"/>
      <c r="AV24" s="386"/>
      <c r="AW24" s="386"/>
      <c r="AX24" s="386"/>
      <c r="AY24" s="386"/>
      <c r="AZ24" s="386"/>
      <c r="BA24" s="386"/>
      <c r="BB24" s="386"/>
      <c r="BC24" s="386"/>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77"/>
      <c r="CN24" s="377"/>
    </row>
    <row r="25" spans="1:92" s="337" customFormat="1" ht="24.75" customHeight="1" x14ac:dyDescent="0.2">
      <c r="X25" s="339"/>
      <c r="Y25" s="339"/>
      <c r="Z25" s="339"/>
      <c r="AA25" s="339"/>
      <c r="AB25" s="339"/>
      <c r="AN25" s="339"/>
      <c r="AO25" s="339"/>
      <c r="AP25" s="339"/>
      <c r="AQ25" s="339"/>
      <c r="AR25" s="340"/>
    </row>
    <row r="26" spans="1:92" s="337" customFormat="1" ht="36" customHeight="1" x14ac:dyDescent="0.2">
      <c r="A26" s="573" t="s">
        <v>94</v>
      </c>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c r="BT26" s="573"/>
      <c r="BU26" s="573"/>
      <c r="BV26" s="573"/>
      <c r="BW26" s="573"/>
      <c r="BX26" s="573"/>
      <c r="BY26" s="573"/>
      <c r="BZ26" s="573"/>
      <c r="CA26" s="573"/>
      <c r="CB26" s="573"/>
      <c r="CC26" s="573"/>
      <c r="CD26" s="573"/>
      <c r="CE26" s="573"/>
      <c r="CF26" s="573"/>
      <c r="CG26" s="573"/>
      <c r="CH26" s="573"/>
      <c r="CI26" s="573"/>
      <c r="CJ26" s="573"/>
      <c r="CK26" s="573"/>
      <c r="CL26" s="573"/>
      <c r="CM26" s="573"/>
      <c r="CN26" s="573"/>
    </row>
    <row r="27" spans="1:92" s="337" customFormat="1" ht="29.25" customHeight="1" x14ac:dyDescent="0.2">
      <c r="A27" s="574" t="s">
        <v>45</v>
      </c>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574"/>
      <c r="BP27" s="574"/>
      <c r="BQ27" s="574"/>
      <c r="BR27" s="574"/>
      <c r="BS27" s="574"/>
      <c r="BT27" s="574"/>
      <c r="BU27" s="574"/>
      <c r="BV27" s="574"/>
      <c r="BW27" s="574"/>
      <c r="BX27" s="574"/>
      <c r="BY27" s="574"/>
      <c r="BZ27" s="574"/>
      <c r="CA27" s="574"/>
      <c r="CB27" s="574"/>
      <c r="CC27" s="574"/>
      <c r="CD27" s="574"/>
      <c r="CE27" s="574"/>
      <c r="CF27" s="574"/>
      <c r="CG27" s="574"/>
      <c r="CH27" s="574"/>
      <c r="CI27" s="574"/>
      <c r="CJ27" s="574"/>
      <c r="CK27" s="574"/>
      <c r="CL27" s="574"/>
      <c r="CM27" s="574"/>
      <c r="CN27" s="574"/>
    </row>
    <row r="28" spans="1:92" s="337" customFormat="1" ht="27.9" customHeight="1" x14ac:dyDescent="0.2">
      <c r="A28" s="574" t="s">
        <v>95</v>
      </c>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4"/>
      <c r="BS28" s="574"/>
      <c r="BT28" s="574"/>
      <c r="BU28" s="574"/>
      <c r="BV28" s="574"/>
      <c r="BW28" s="574"/>
      <c r="BX28" s="574"/>
      <c r="BY28" s="574"/>
      <c r="BZ28" s="574"/>
      <c r="CA28" s="574"/>
      <c r="CB28" s="574"/>
      <c r="CC28" s="574"/>
      <c r="CD28" s="574"/>
      <c r="CE28" s="574"/>
      <c r="CF28" s="574"/>
      <c r="CG28" s="574"/>
      <c r="CH28" s="574"/>
      <c r="CI28" s="574"/>
      <c r="CJ28" s="574"/>
      <c r="CK28" s="574"/>
      <c r="CL28" s="574"/>
      <c r="CM28" s="574"/>
      <c r="CN28" s="574"/>
    </row>
    <row r="29" spans="1:92" ht="29.25" customHeight="1" x14ac:dyDescent="0.2">
      <c r="A29" s="573" t="s">
        <v>159</v>
      </c>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c r="CJ29" s="573"/>
      <c r="CK29" s="573"/>
      <c r="CL29" s="573"/>
      <c r="CM29" s="573"/>
      <c r="CN29" s="573"/>
    </row>
    <row r="30" spans="1:92" ht="29.25" customHeight="1" x14ac:dyDescent="0.2">
      <c r="A30" s="341"/>
      <c r="B30" s="341"/>
      <c r="C30" s="341"/>
      <c r="D30" s="337"/>
      <c r="E30" s="337"/>
      <c r="F30" s="378"/>
      <c r="G30" s="387"/>
      <c r="H30" s="387"/>
      <c r="I30" s="378"/>
      <c r="J30" s="378"/>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row>
    <row r="31" spans="1:92" ht="27.9"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row>
    <row r="32" spans="1:92" ht="27.9" customHeight="1" x14ac:dyDescent="0.25">
      <c r="A32" s="371"/>
      <c r="B32" s="373"/>
      <c r="C32" s="779" t="str">
        <f>IF('様式第8｜完了実績報告書'!$C$35&lt;&gt;"", '様式第8｜完了実績報告書'!$C$35, "")</f>
        <v/>
      </c>
      <c r="D32" s="779"/>
      <c r="E32" s="779"/>
      <c r="F32" s="779"/>
      <c r="G32" s="779"/>
      <c r="H32" s="779"/>
      <c r="I32" s="579" t="s">
        <v>9</v>
      </c>
      <c r="J32" s="579"/>
      <c r="K32" s="579"/>
      <c r="L32" s="779" t="str">
        <f>IF('様式第8｜完了実績報告書'!$L$35&lt;&gt;"", '様式第8｜完了実績報告書'!$L$35, "")</f>
        <v/>
      </c>
      <c r="M32" s="779"/>
      <c r="N32" s="779"/>
      <c r="O32" s="779"/>
      <c r="P32" s="779"/>
      <c r="Q32" s="579" t="s">
        <v>104</v>
      </c>
      <c r="R32" s="579"/>
      <c r="S32" s="579"/>
      <c r="T32" s="779" t="str">
        <f>IF('様式第8｜完了実績報告書'!$T$35&lt;&gt;"", '様式第8｜完了実績報告書'!$T$35, "")</f>
        <v/>
      </c>
      <c r="U32" s="779"/>
      <c r="V32" s="779"/>
      <c r="W32" s="779"/>
      <c r="X32" s="779"/>
      <c r="Y32" s="579" t="s">
        <v>83</v>
      </c>
      <c r="Z32" s="579"/>
      <c r="AA32" s="579"/>
      <c r="AB32" s="580" t="s">
        <v>105</v>
      </c>
      <c r="AC32" s="580"/>
      <c r="AD32" s="580"/>
      <c r="AE32" s="580"/>
      <c r="AF32" s="580"/>
      <c r="AG32" s="580"/>
      <c r="AH32" s="580"/>
      <c r="AI32" s="580"/>
      <c r="AJ32" s="580"/>
      <c r="AK32" s="580"/>
      <c r="AL32" s="580"/>
      <c r="AM32" s="580"/>
      <c r="AN32" s="580"/>
      <c r="AO32" s="580"/>
      <c r="AP32" s="580"/>
      <c r="AQ32" s="580"/>
      <c r="AR32" s="580"/>
      <c r="AS32" s="580"/>
      <c r="AT32" s="579" t="s">
        <v>106</v>
      </c>
      <c r="AU32" s="579"/>
      <c r="AV32" s="579"/>
      <c r="AW32" s="579"/>
      <c r="AX32" s="579"/>
      <c r="AY32" s="579"/>
      <c r="AZ32" s="579"/>
      <c r="BA32" s="579"/>
      <c r="BB32" s="579"/>
      <c r="BC32" s="779" t="str">
        <f>IF('様式第8｜完了実績報告書'!$BC$35&lt;&gt;"", '様式第8｜完了実績報告書'!$BC$35, "")</f>
        <v/>
      </c>
      <c r="BD32" s="779"/>
      <c r="BE32" s="779"/>
      <c r="BF32" s="779"/>
      <c r="BG32" s="779"/>
      <c r="BH32" s="779"/>
      <c r="BI32" s="779"/>
      <c r="BJ32" s="779"/>
      <c r="BK32" s="579" t="s">
        <v>160</v>
      </c>
      <c r="BL32" s="579"/>
      <c r="BM32" s="579"/>
      <c r="BN32" s="779" t="str">
        <f>IF('様式第8｜完了実績報告書'!$BN$35&lt;&gt;"", '様式第8｜完了実績報告書'!$BN$35, "")</f>
        <v/>
      </c>
      <c r="BO32" s="779"/>
      <c r="BP32" s="779"/>
      <c r="BQ32" s="779"/>
      <c r="BR32" s="779"/>
      <c r="BS32" s="779"/>
      <c r="BT32" s="373"/>
      <c r="BU32" s="580" t="s">
        <v>107</v>
      </c>
      <c r="BV32" s="580"/>
      <c r="BW32" s="580"/>
      <c r="BX32" s="580"/>
      <c r="BY32" s="580"/>
      <c r="BZ32" s="580"/>
      <c r="CA32" s="580"/>
      <c r="CB32" s="580"/>
      <c r="CC32" s="580"/>
      <c r="CD32" s="580"/>
      <c r="CE32" s="580"/>
      <c r="CF32" s="580"/>
      <c r="CG32" s="580"/>
      <c r="CH32" s="580"/>
      <c r="CI32" s="580"/>
      <c r="CJ32" s="580"/>
      <c r="CK32" s="580"/>
      <c r="CL32" s="580"/>
      <c r="CM32" s="580"/>
      <c r="CN32" s="580"/>
    </row>
    <row r="33" spans="1:92" ht="27.9" customHeight="1" x14ac:dyDescent="0.2">
      <c r="A33" s="577" t="s">
        <v>190</v>
      </c>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c r="BR33" s="577"/>
      <c r="BS33" s="577"/>
      <c r="BT33" s="577"/>
      <c r="BU33" s="577"/>
      <c r="BV33" s="577"/>
      <c r="BW33" s="577"/>
      <c r="BX33" s="577"/>
      <c r="BY33" s="577"/>
      <c r="BZ33" s="577"/>
      <c r="CA33" s="577"/>
      <c r="CB33" s="577"/>
      <c r="CC33" s="577"/>
      <c r="CD33" s="577"/>
      <c r="CE33" s="577"/>
      <c r="CF33" s="577"/>
      <c r="CG33" s="577"/>
      <c r="CH33" s="577"/>
      <c r="CI33" s="577"/>
      <c r="CJ33" s="577"/>
      <c r="CK33" s="577"/>
      <c r="CL33" s="577"/>
      <c r="CM33" s="577"/>
      <c r="CN33" s="577"/>
    </row>
    <row r="34" spans="1:92" ht="27.9" customHeight="1" x14ac:dyDescent="0.2">
      <c r="A34" s="577"/>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577"/>
      <c r="BW34" s="577"/>
      <c r="BX34" s="577"/>
      <c r="BY34" s="577"/>
      <c r="BZ34" s="577"/>
      <c r="CA34" s="577"/>
      <c r="CB34" s="577"/>
      <c r="CC34" s="577"/>
      <c r="CD34" s="577"/>
      <c r="CE34" s="577"/>
      <c r="CF34" s="577"/>
      <c r="CG34" s="577"/>
      <c r="CH34" s="577"/>
      <c r="CI34" s="577"/>
      <c r="CJ34" s="577"/>
      <c r="CK34" s="577"/>
      <c r="CL34" s="577"/>
      <c r="CM34" s="577"/>
      <c r="CN34" s="577"/>
    </row>
    <row r="35" spans="1:92" ht="27.9" customHeight="1" x14ac:dyDescent="0.2">
      <c r="A35" s="577"/>
      <c r="B35" s="577"/>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row>
    <row r="36" spans="1:92" ht="27.9" customHeight="1" x14ac:dyDescent="0.2">
      <c r="A36" s="597" t="s">
        <v>198</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row>
    <row r="37" spans="1:92" ht="27.9"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row>
    <row r="38" spans="1:92" ht="27.9" customHeight="1" x14ac:dyDescent="0.2">
      <c r="A38" s="356"/>
      <c r="B38" s="356"/>
      <c r="C38" s="469" t="s">
        <v>199</v>
      </c>
      <c r="D38" s="356"/>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9"/>
      <c r="AX38" s="359"/>
      <c r="AY38" s="359"/>
      <c r="AZ38" s="359"/>
      <c r="BA38" s="359"/>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7"/>
      <c r="CE38" s="467"/>
      <c r="CF38" s="467"/>
      <c r="CG38" s="467"/>
      <c r="CH38" s="467"/>
      <c r="CI38" s="467"/>
      <c r="CJ38" s="467"/>
      <c r="CK38" s="467"/>
      <c r="CL38" s="467"/>
      <c r="CM38" s="467"/>
      <c r="CN38" s="467"/>
    </row>
    <row r="39" spans="1:92" ht="27.9" customHeight="1" x14ac:dyDescent="0.2">
      <c r="A39" s="356"/>
      <c r="B39" s="356"/>
      <c r="C39" s="469" t="s">
        <v>200</v>
      </c>
      <c r="D39" s="356"/>
      <c r="E39" s="356"/>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9"/>
      <c r="AX39" s="359"/>
      <c r="AY39" s="359"/>
      <c r="AZ39" s="359"/>
      <c r="BA39" s="359"/>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7"/>
      <c r="CE39" s="467"/>
      <c r="CF39" s="467"/>
      <c r="CG39" s="467"/>
      <c r="CH39" s="467"/>
      <c r="CI39" s="467"/>
      <c r="CJ39" s="467"/>
      <c r="CK39" s="467"/>
      <c r="CL39" s="467"/>
      <c r="CM39" s="467"/>
      <c r="CN39" s="467"/>
    </row>
    <row r="40" spans="1:92" ht="27.65" customHeight="1" x14ac:dyDescent="0.2">
      <c r="A40" s="468"/>
      <c r="B40" s="468"/>
      <c r="C40" s="469" t="s">
        <v>201</v>
      </c>
      <c r="D40" s="468"/>
      <c r="E40" s="468"/>
      <c r="F40" s="468"/>
      <c r="G40" s="468"/>
      <c r="H40" s="468"/>
      <c r="I40" s="468"/>
      <c r="J40" s="468"/>
      <c r="K40" s="468"/>
      <c r="L40" s="468"/>
      <c r="M40" s="468"/>
      <c r="N40" s="468"/>
      <c r="O40" s="468"/>
      <c r="P40" s="468"/>
      <c r="Q40" s="468"/>
      <c r="R40" s="468"/>
      <c r="S40" s="468"/>
      <c r="T40" s="468"/>
      <c r="U40" s="468"/>
      <c r="V40" s="468"/>
      <c r="W40" s="468"/>
      <c r="X40" s="46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row>
    <row r="41" spans="1:92" ht="17.25" customHeight="1" x14ac:dyDescent="0.2">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row>
    <row r="42" spans="1:92" ht="18" customHeight="1" x14ac:dyDescent="0.2">
      <c r="A42" s="347"/>
      <c r="B42" s="347"/>
      <c r="C42" s="347"/>
      <c r="D42" s="347"/>
      <c r="E42" s="347"/>
      <c r="F42" s="347"/>
      <c r="G42" s="347"/>
      <c r="H42" s="347"/>
      <c r="I42" s="347"/>
      <c r="J42" s="347"/>
      <c r="K42" s="347"/>
      <c r="L42" s="347"/>
      <c r="M42" s="347"/>
      <c r="N42" s="347"/>
      <c r="O42" s="425"/>
      <c r="P42" s="425"/>
      <c r="Q42" s="425"/>
      <c r="R42" s="425"/>
      <c r="S42" s="425"/>
      <c r="T42" s="402"/>
      <c r="U42" s="402"/>
      <c r="V42" s="402"/>
      <c r="W42" s="402"/>
      <c r="X42" s="402"/>
      <c r="Y42" s="425"/>
      <c r="Z42" s="425"/>
      <c r="AA42" s="425"/>
      <c r="AB42" s="425"/>
      <c r="AC42" s="402"/>
      <c r="AD42" s="402"/>
      <c r="AE42" s="402"/>
      <c r="AF42" s="402"/>
      <c r="AG42" s="402"/>
      <c r="AH42" s="425"/>
      <c r="AI42" s="425"/>
      <c r="AJ42" s="425"/>
      <c r="AK42" s="425"/>
      <c r="AL42" s="402"/>
      <c r="AM42" s="402"/>
      <c r="AN42" s="402"/>
      <c r="AO42" s="402"/>
      <c r="AP42" s="402"/>
      <c r="AQ42" s="425"/>
      <c r="AR42" s="425"/>
      <c r="AS42" s="425"/>
      <c r="AT42" s="425"/>
      <c r="AV42" s="347"/>
      <c r="AW42" s="347"/>
      <c r="AX42" s="347"/>
      <c r="AY42" s="347"/>
      <c r="AZ42" s="347"/>
      <c r="BA42" s="347"/>
      <c r="BB42" s="347"/>
      <c r="BC42" s="347"/>
      <c r="BD42" s="347"/>
      <c r="BE42" s="347"/>
      <c r="BF42" s="347"/>
      <c r="BG42" s="347"/>
      <c r="BH42" s="348"/>
      <c r="BM42" s="348"/>
      <c r="BN42" s="348"/>
      <c r="BO42" s="348"/>
      <c r="BP42" s="348"/>
      <c r="BQ42" s="348"/>
      <c r="BV42" s="348"/>
      <c r="BW42" s="348"/>
      <c r="BX42" s="348"/>
      <c r="BY42" s="348"/>
      <c r="BZ42" s="348"/>
      <c r="CE42" s="348"/>
      <c r="CF42" s="348"/>
      <c r="CG42" s="348"/>
      <c r="CH42" s="348"/>
      <c r="CI42" s="348"/>
      <c r="CN42" s="348"/>
    </row>
    <row r="43" spans="1:92" ht="18" customHeight="1" x14ac:dyDescent="0.2">
      <c r="A43" s="424"/>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row>
    <row r="44" spans="1:92" ht="23.25" customHeight="1" x14ac:dyDescent="0.2">
      <c r="A44" s="447"/>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8"/>
      <c r="AT44" s="448"/>
      <c r="AU44" s="448"/>
      <c r="AV44" s="448"/>
      <c r="AW44" s="448"/>
      <c r="AX44" s="448"/>
      <c r="AY44" s="448"/>
      <c r="AZ44" s="448"/>
      <c r="BA44" s="448"/>
      <c r="BB44" s="448"/>
      <c r="BC44" s="448"/>
      <c r="BD44" s="447"/>
      <c r="BE44" s="447"/>
      <c r="BF44" s="447"/>
      <c r="BG44" s="447"/>
      <c r="BH44" s="447"/>
      <c r="BI44" s="447"/>
      <c r="BJ44" s="447"/>
      <c r="BK44" s="459" t="str">
        <f>'様式第8｜完了実績報告書'!$BK$2</f>
        <v>事業番号</v>
      </c>
      <c r="BL44" s="823" t="str">
        <f>'様式第8｜完了実績報告書'!$BL$2&amp;""</f>
        <v/>
      </c>
      <c r="BM44" s="823"/>
      <c r="BN44" s="823"/>
      <c r="BO44" s="823"/>
      <c r="BP44" s="823"/>
      <c r="BQ44" s="823"/>
      <c r="BR44" s="823"/>
      <c r="BS44" s="823"/>
      <c r="BT44" s="823"/>
      <c r="BU44" s="823"/>
      <c r="BV44" s="823"/>
      <c r="BW44" s="823"/>
      <c r="BX44" s="823"/>
      <c r="BY44" s="823"/>
      <c r="BZ44" s="823"/>
      <c r="CA44" s="823"/>
      <c r="CB44" s="823"/>
      <c r="CC44" s="823"/>
      <c r="CD44" s="823"/>
      <c r="CE44" s="823"/>
      <c r="CF44" s="823"/>
      <c r="CG44" s="823"/>
      <c r="CH44" s="823"/>
      <c r="CI44" s="823"/>
      <c r="CJ44" s="823"/>
      <c r="CK44" s="823"/>
      <c r="CL44" s="823"/>
      <c r="CM44" s="447"/>
      <c r="CN44" s="447"/>
    </row>
    <row r="45" spans="1:92" ht="26.15" customHeight="1" x14ac:dyDescent="0.2">
      <c r="A45" s="343"/>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459" t="str">
        <f>'様式第8｜完了実績報告書'!$BK$3</f>
        <v>補助事業者名</v>
      </c>
      <c r="BL45" s="800" t="str">
        <f>'様式第8｜完了実績報告書'!$BD$15&amp;""</f>
        <v/>
      </c>
      <c r="BM45" s="800"/>
      <c r="BN45" s="800"/>
      <c r="BO45" s="800"/>
      <c r="BP45" s="800"/>
      <c r="BQ45" s="800"/>
      <c r="BR45" s="800"/>
      <c r="BS45" s="800"/>
      <c r="BT45" s="800"/>
      <c r="BU45" s="800"/>
      <c r="BV45" s="800"/>
      <c r="BW45" s="800"/>
      <c r="BX45" s="800"/>
      <c r="BY45" s="800"/>
      <c r="BZ45" s="800"/>
      <c r="CA45" s="800"/>
      <c r="CB45" s="800"/>
      <c r="CC45" s="800"/>
      <c r="CD45" s="800"/>
      <c r="CE45" s="800"/>
      <c r="CF45" s="800"/>
      <c r="CG45" s="800"/>
      <c r="CH45" s="800"/>
      <c r="CI45" s="800"/>
      <c r="CJ45" s="800"/>
      <c r="CK45" s="800"/>
      <c r="CL45" s="800"/>
      <c r="CM45" s="343"/>
      <c r="CN45" s="343"/>
    </row>
    <row r="46" spans="1:92" ht="20.149999999999999" customHeight="1" x14ac:dyDescent="0.2">
      <c r="A46" s="780"/>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c r="BQ46" s="780"/>
      <c r="BR46" s="780"/>
      <c r="BS46" s="780"/>
      <c r="BT46" s="780"/>
      <c r="BU46" s="780"/>
      <c r="BV46" s="780"/>
      <c r="BW46" s="780"/>
      <c r="BX46" s="780"/>
      <c r="BY46" s="780"/>
      <c r="BZ46" s="780"/>
      <c r="CA46" s="780"/>
      <c r="CB46" s="780"/>
      <c r="CC46" s="780"/>
      <c r="CD46" s="780"/>
      <c r="CE46" s="780"/>
      <c r="CF46" s="780"/>
      <c r="CG46" s="780"/>
      <c r="CH46" s="780"/>
      <c r="CI46" s="780"/>
      <c r="CJ46" s="780"/>
      <c r="CK46" s="780"/>
      <c r="CL46" s="780"/>
      <c r="CM46" s="780"/>
      <c r="CN46" s="780"/>
    </row>
    <row r="47" spans="1:92" ht="32.15" customHeight="1" x14ac:dyDescent="0.2">
      <c r="C47" s="406"/>
      <c r="D47" s="406"/>
      <c r="E47" s="344"/>
      <c r="F47" s="344"/>
      <c r="G47" s="391"/>
      <c r="H47" s="391"/>
      <c r="I47" s="406"/>
      <c r="J47" s="409"/>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6"/>
    </row>
    <row r="48" spans="1:92" ht="23.25" customHeight="1" x14ac:dyDescent="0.2">
      <c r="A48" s="424" t="s">
        <v>161</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row>
    <row r="49" spans="1:92" ht="26.15" customHeight="1" x14ac:dyDescent="0.2">
      <c r="A49" s="350"/>
      <c r="B49" s="350"/>
      <c r="C49" s="351"/>
      <c r="D49" s="351"/>
      <c r="E49" s="781" t="s">
        <v>162</v>
      </c>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3"/>
      <c r="AG49" s="420"/>
      <c r="AH49" s="421"/>
      <c r="AI49" s="421"/>
      <c r="AJ49" s="421"/>
      <c r="AK49" s="421"/>
      <c r="AL49" s="784" t="s">
        <v>163</v>
      </c>
      <c r="AM49" s="784"/>
      <c r="AN49" s="784"/>
      <c r="AO49" s="784"/>
      <c r="AP49" s="784"/>
      <c r="AQ49" s="784"/>
      <c r="AR49" s="784"/>
      <c r="AS49" s="784"/>
      <c r="AT49" s="784"/>
      <c r="AU49" s="785" t="str">
        <f>IF(BC32="","",BC32)</f>
        <v/>
      </c>
      <c r="AV49" s="785"/>
      <c r="AW49" s="785"/>
      <c r="AX49" s="785"/>
      <c r="AY49" s="785"/>
      <c r="AZ49" s="785"/>
      <c r="BA49" s="784" t="s">
        <v>160</v>
      </c>
      <c r="BB49" s="784"/>
      <c r="BC49" s="784"/>
      <c r="BD49" s="785" t="str">
        <f>IF(BN32="","",BN32)</f>
        <v/>
      </c>
      <c r="BE49" s="785"/>
      <c r="BF49" s="785"/>
      <c r="BG49" s="785"/>
      <c r="BH49" s="785"/>
      <c r="BI49" s="785"/>
      <c r="BJ49" s="785"/>
      <c r="BK49" s="785"/>
      <c r="BL49" s="421"/>
      <c r="BM49" s="786" t="s">
        <v>164</v>
      </c>
      <c r="BN49" s="786"/>
      <c r="BO49" s="786"/>
      <c r="BP49" s="786"/>
      <c r="BQ49" s="786"/>
      <c r="BR49" s="786"/>
      <c r="BS49" s="786"/>
      <c r="BT49" s="786"/>
      <c r="BU49" s="786"/>
      <c r="BV49" s="786"/>
      <c r="BW49" s="786"/>
      <c r="BX49" s="786"/>
      <c r="BY49" s="786"/>
      <c r="BZ49" s="786"/>
      <c r="CA49" s="786"/>
      <c r="CB49" s="786"/>
      <c r="CC49" s="786"/>
      <c r="CD49" s="786"/>
      <c r="CE49" s="786"/>
      <c r="CF49" s="786"/>
      <c r="CG49" s="786"/>
      <c r="CH49" s="786"/>
      <c r="CI49" s="786"/>
      <c r="CJ49" s="787"/>
      <c r="CK49" s="352"/>
      <c r="CL49" s="352"/>
      <c r="CM49" s="352"/>
      <c r="CN49" s="352"/>
    </row>
    <row r="50" spans="1:92" ht="20.149999999999999" customHeight="1" x14ac:dyDescent="0.2">
      <c r="A50" s="350"/>
      <c r="B50" s="350"/>
      <c r="C50" s="351"/>
      <c r="D50" s="351"/>
      <c r="E50" s="781" t="s">
        <v>165</v>
      </c>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3"/>
      <c r="AG50" s="788" t="str">
        <f>IF(BD14="","",BD14)</f>
        <v/>
      </c>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9"/>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90"/>
      <c r="CK50" s="352"/>
      <c r="CL50" s="352"/>
      <c r="CM50" s="352"/>
      <c r="CN50" s="352"/>
    </row>
    <row r="51" spans="1:92" ht="32.15" customHeight="1" x14ac:dyDescent="0.2">
      <c r="A51" s="350"/>
      <c r="B51" s="350"/>
      <c r="C51" s="351"/>
      <c r="D51" s="351"/>
      <c r="E51" s="791" t="s">
        <v>166</v>
      </c>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3"/>
      <c r="AG51" s="794" t="str">
        <f>IF(BD15="","",BD15)</f>
        <v/>
      </c>
      <c r="AH51" s="794"/>
      <c r="AI51" s="794"/>
      <c r="AJ51" s="794"/>
      <c r="AK51" s="794"/>
      <c r="AL51" s="794"/>
      <c r="AM51" s="794"/>
      <c r="AN51" s="794"/>
      <c r="AO51" s="794"/>
      <c r="AP51" s="794"/>
      <c r="AQ51" s="794"/>
      <c r="AR51" s="794"/>
      <c r="AS51" s="794"/>
      <c r="AT51" s="794"/>
      <c r="AU51" s="794"/>
      <c r="AV51" s="794"/>
      <c r="AW51" s="794"/>
      <c r="AX51" s="794"/>
      <c r="AY51" s="794"/>
      <c r="AZ51" s="794"/>
      <c r="BA51" s="794"/>
      <c r="BB51" s="794"/>
      <c r="BC51" s="794"/>
      <c r="BD51" s="794"/>
      <c r="BE51" s="794"/>
      <c r="BF51" s="794"/>
      <c r="BG51" s="794"/>
      <c r="BH51" s="794"/>
      <c r="BI51" s="794"/>
      <c r="BJ51" s="794"/>
      <c r="BK51" s="794"/>
      <c r="BL51" s="794"/>
      <c r="BM51" s="794"/>
      <c r="BN51" s="794"/>
      <c r="BO51" s="794"/>
      <c r="BP51" s="794"/>
      <c r="BQ51" s="794"/>
      <c r="BR51" s="794"/>
      <c r="BS51" s="794"/>
      <c r="BT51" s="794"/>
      <c r="BU51" s="794"/>
      <c r="BV51" s="794"/>
      <c r="BW51" s="794"/>
      <c r="BX51" s="794"/>
      <c r="BY51" s="794"/>
      <c r="BZ51" s="794"/>
      <c r="CA51" s="794"/>
      <c r="CB51" s="794"/>
      <c r="CC51" s="794"/>
      <c r="CD51" s="794"/>
      <c r="CE51" s="794"/>
      <c r="CF51" s="794"/>
      <c r="CG51" s="794"/>
      <c r="CH51" s="794"/>
      <c r="CI51" s="794"/>
      <c r="CJ51" s="795"/>
      <c r="CK51" s="352"/>
      <c r="CL51" s="352"/>
      <c r="CM51" s="352"/>
      <c r="CN51" s="352"/>
    </row>
    <row r="52" spans="1:92" ht="18" customHeight="1" x14ac:dyDescent="0.2">
      <c r="A52" s="353"/>
      <c r="B52" s="353"/>
      <c r="C52" s="353"/>
      <c r="D52" s="372"/>
      <c r="E52" s="372"/>
      <c r="F52" s="394"/>
      <c r="G52" s="394"/>
      <c r="H52" s="394"/>
      <c r="I52" s="372"/>
      <c r="J52" s="372"/>
      <c r="K52" s="335"/>
      <c r="L52" s="335"/>
      <c r="M52" s="335"/>
      <c r="N52" s="335"/>
      <c r="O52" s="335"/>
      <c r="P52" s="335"/>
      <c r="Q52" s="335"/>
      <c r="R52" s="335"/>
      <c r="S52" s="335"/>
      <c r="T52" s="335"/>
      <c r="U52" s="335"/>
      <c r="V52" s="335"/>
      <c r="W52" s="335"/>
      <c r="X52" s="335"/>
      <c r="Y52" s="335"/>
      <c r="Z52" s="335"/>
      <c r="AA52" s="335"/>
      <c r="AB52" s="335"/>
      <c r="AC52" s="335"/>
      <c r="AP52" s="335"/>
      <c r="AQ52" s="335"/>
      <c r="AR52" s="335"/>
      <c r="BI52" s="354"/>
      <c r="BJ52" s="354"/>
      <c r="BK52" s="354"/>
      <c r="BL52" s="354"/>
      <c r="BM52" s="354"/>
      <c r="BN52" s="354"/>
      <c r="BP52" s="354"/>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row>
    <row r="53" spans="1:92" ht="18" customHeight="1" x14ac:dyDescent="0.2">
      <c r="A53" s="353"/>
      <c r="B53" s="353"/>
      <c r="C53" s="353"/>
      <c r="D53" s="372"/>
      <c r="E53" s="372"/>
      <c r="F53" s="394"/>
      <c r="G53" s="394"/>
      <c r="H53" s="394"/>
      <c r="I53" s="372"/>
      <c r="J53" s="372"/>
      <c r="K53" s="335"/>
      <c r="L53" s="335"/>
      <c r="M53" s="335"/>
      <c r="N53" s="335"/>
      <c r="O53" s="335"/>
      <c r="P53" s="335"/>
      <c r="Q53" s="335"/>
      <c r="R53" s="335"/>
      <c r="S53" s="335"/>
      <c r="T53" s="335"/>
      <c r="U53" s="335"/>
      <c r="V53" s="335"/>
      <c r="W53" s="335"/>
      <c r="X53" s="335"/>
      <c r="Y53" s="335"/>
      <c r="Z53" s="335"/>
      <c r="AA53" s="335"/>
      <c r="AB53" s="335"/>
      <c r="AC53" s="335"/>
      <c r="AP53" s="335"/>
      <c r="AQ53" s="335"/>
      <c r="AR53" s="335"/>
      <c r="BI53" s="354"/>
      <c r="BJ53" s="354"/>
      <c r="BK53" s="354"/>
      <c r="BL53" s="354"/>
      <c r="BM53" s="354"/>
      <c r="BN53" s="354"/>
      <c r="BP53" s="354"/>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row>
    <row r="54" spans="1:92" ht="18" customHeight="1" x14ac:dyDescent="0.2">
      <c r="A54" s="353"/>
      <c r="B54" s="353"/>
      <c r="C54" s="353"/>
      <c r="D54" s="372"/>
      <c r="E54" s="372"/>
      <c r="F54" s="394"/>
      <c r="G54" s="394"/>
      <c r="H54" s="394"/>
      <c r="I54" s="372"/>
      <c r="J54" s="372"/>
      <c r="K54" s="335"/>
      <c r="L54" s="335"/>
      <c r="M54" s="335"/>
      <c r="N54" s="335"/>
      <c r="O54" s="335"/>
      <c r="P54" s="335"/>
      <c r="Q54" s="335"/>
      <c r="R54" s="335"/>
      <c r="S54" s="335"/>
      <c r="T54" s="335"/>
      <c r="U54" s="335"/>
      <c r="V54" s="335"/>
      <c r="W54" s="335"/>
      <c r="X54" s="335"/>
      <c r="Y54" s="335"/>
      <c r="Z54" s="335"/>
      <c r="AA54" s="335"/>
      <c r="AB54" s="335"/>
      <c r="AC54" s="335"/>
      <c r="AP54" s="335"/>
      <c r="AQ54" s="335"/>
      <c r="AR54" s="335"/>
      <c r="BI54" s="354"/>
      <c r="BJ54" s="354"/>
      <c r="BK54" s="354"/>
      <c r="BL54" s="354"/>
      <c r="BM54" s="354"/>
      <c r="BN54" s="354"/>
      <c r="BP54" s="354"/>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row>
    <row r="55" spans="1:92" ht="23.25" customHeight="1" x14ac:dyDescent="0.2">
      <c r="A55" s="424" t="s">
        <v>202</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357"/>
      <c r="Z55" s="357"/>
      <c r="AA55" s="357"/>
      <c r="AB55" s="357"/>
      <c r="AC55" s="357"/>
      <c r="AD55" s="357"/>
      <c r="AE55" s="357"/>
      <c r="AF55" s="357"/>
      <c r="AG55" s="357"/>
      <c r="AH55" s="357"/>
      <c r="AI55" s="357"/>
      <c r="AJ55" s="357"/>
      <c r="AK55" s="357"/>
      <c r="AL55" s="357"/>
      <c r="AM55" s="357"/>
      <c r="AN55" s="357"/>
      <c r="AO55" s="357"/>
      <c r="AP55" s="357"/>
      <c r="AQ55" s="357"/>
      <c r="AR55" s="357"/>
      <c r="AS55" s="358"/>
      <c r="AT55" s="357"/>
      <c r="AU55" s="357"/>
      <c r="AV55" s="357"/>
      <c r="AW55" s="359"/>
      <c r="AX55" s="359"/>
      <c r="AY55" s="359"/>
      <c r="AZ55" s="359"/>
      <c r="BA55" s="359"/>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424"/>
      <c r="CE55" s="424"/>
      <c r="CF55" s="424"/>
      <c r="CG55" s="424"/>
      <c r="CH55" s="424"/>
      <c r="CI55" s="424"/>
      <c r="CJ55" s="424"/>
      <c r="CK55" s="424"/>
      <c r="CL55" s="424"/>
      <c r="CM55" s="424"/>
      <c r="CN55" s="424"/>
    </row>
    <row r="56" spans="1:92" ht="45" customHeight="1" x14ac:dyDescent="0.2">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493"/>
      <c r="Y56" s="796"/>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797"/>
      <c r="BF56" s="797"/>
      <c r="BG56" s="797"/>
      <c r="BH56" s="797"/>
      <c r="BI56" s="797"/>
      <c r="BJ56" s="797"/>
      <c r="BK56" s="797"/>
      <c r="BL56" s="797"/>
      <c r="BM56" s="797"/>
      <c r="BN56" s="797"/>
      <c r="BO56" s="798"/>
      <c r="BP56" s="799" t="s">
        <v>46</v>
      </c>
      <c r="BQ56" s="800"/>
      <c r="BR56" s="800"/>
      <c r="BS56" s="800"/>
      <c r="BT56" s="800"/>
      <c r="BU56" s="800"/>
      <c r="BV56" s="800"/>
      <c r="BW56" s="800"/>
      <c r="BX56" s="800"/>
      <c r="BY56" s="800"/>
      <c r="BZ56" s="800"/>
      <c r="CA56" s="800"/>
      <c r="CB56" s="800"/>
      <c r="CC56" s="800"/>
      <c r="CD56" s="800"/>
      <c r="CE56" s="800"/>
      <c r="CF56" s="800"/>
      <c r="CG56" s="800"/>
      <c r="CH56" s="800"/>
      <c r="CI56" s="800"/>
      <c r="CJ56" s="800"/>
      <c r="CK56" s="800"/>
      <c r="CL56" s="800"/>
      <c r="CM56" s="800"/>
      <c r="CN56" s="800"/>
    </row>
    <row r="57" spans="1:92" ht="18.75" customHeight="1" x14ac:dyDescent="0.2">
      <c r="A57" s="353"/>
      <c r="B57" s="353"/>
      <c r="C57" s="353"/>
      <c r="D57" s="372"/>
      <c r="E57" s="372"/>
      <c r="F57" s="394"/>
      <c r="G57" s="394"/>
      <c r="H57" s="394"/>
      <c r="I57" s="372"/>
      <c r="J57" s="372"/>
      <c r="K57" s="335"/>
      <c r="L57" s="335"/>
      <c r="M57" s="335"/>
      <c r="N57" s="335"/>
      <c r="O57" s="335"/>
      <c r="P57" s="335"/>
      <c r="Q57" s="335"/>
      <c r="R57" s="335"/>
      <c r="S57" s="335"/>
      <c r="T57" s="335"/>
      <c r="U57" s="335"/>
      <c r="V57" s="335"/>
      <c r="W57" s="335"/>
      <c r="X57" s="335"/>
      <c r="Y57" s="335"/>
      <c r="Z57" s="335"/>
      <c r="AA57" s="335"/>
      <c r="AB57" s="335"/>
      <c r="AC57" s="335"/>
      <c r="AP57" s="335"/>
      <c r="AQ57" s="335"/>
      <c r="AR57" s="335"/>
      <c r="BI57" s="354"/>
      <c r="BJ57" s="354"/>
      <c r="BK57" s="354"/>
      <c r="BL57" s="354"/>
      <c r="BM57" s="354"/>
      <c r="BN57" s="354"/>
      <c r="BP57" s="354"/>
      <c r="BQ57" s="801"/>
      <c r="BR57" s="801"/>
      <c r="BS57" s="801"/>
      <c r="BT57" s="801"/>
      <c r="BU57" s="801"/>
      <c r="BV57" s="801"/>
      <c r="BW57" s="801"/>
      <c r="BX57" s="801"/>
      <c r="BY57" s="801"/>
      <c r="BZ57" s="801"/>
      <c r="CA57" s="801"/>
      <c r="CB57" s="801"/>
      <c r="CC57" s="801"/>
      <c r="CD57" s="801"/>
      <c r="CE57" s="801"/>
      <c r="CF57" s="801"/>
      <c r="CG57" s="801"/>
      <c r="CH57" s="801"/>
      <c r="CI57" s="801"/>
      <c r="CJ57" s="801"/>
      <c r="CK57" s="801"/>
      <c r="CL57" s="801"/>
      <c r="CM57" s="801"/>
      <c r="CN57" s="801"/>
    </row>
    <row r="58" spans="1:92" ht="18.75" customHeight="1" x14ac:dyDescent="0.2">
      <c r="A58" s="353"/>
      <c r="B58" s="353"/>
      <c r="C58" s="353"/>
      <c r="D58" s="372"/>
      <c r="E58" s="372"/>
      <c r="F58" s="394"/>
      <c r="G58" s="394"/>
      <c r="H58" s="394"/>
      <c r="I58" s="372"/>
      <c r="J58" s="372"/>
      <c r="K58" s="335"/>
      <c r="L58" s="335"/>
      <c r="M58" s="335"/>
      <c r="N58" s="335"/>
      <c r="O58" s="335"/>
      <c r="P58" s="335"/>
      <c r="Q58" s="335"/>
      <c r="R58" s="335"/>
      <c r="S58" s="335"/>
      <c r="T58" s="335"/>
      <c r="U58" s="335"/>
      <c r="V58" s="335"/>
      <c r="W58" s="335"/>
      <c r="X58" s="335"/>
      <c r="Y58" s="335"/>
      <c r="Z58" s="335"/>
      <c r="AA58" s="335"/>
      <c r="AB58" s="335"/>
      <c r="AC58" s="335"/>
      <c r="AP58" s="335"/>
      <c r="AQ58" s="335"/>
      <c r="AR58" s="335"/>
      <c r="BI58" s="354"/>
      <c r="BJ58" s="354"/>
      <c r="BK58" s="354"/>
      <c r="BL58" s="354"/>
      <c r="BM58" s="354"/>
      <c r="BN58" s="354"/>
      <c r="BP58" s="354"/>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row>
    <row r="59" spans="1:92" ht="18.75" customHeight="1" x14ac:dyDescent="0.2">
      <c r="A59" s="353"/>
      <c r="B59" s="353"/>
      <c r="C59" s="353"/>
      <c r="D59" s="372"/>
      <c r="E59" s="372"/>
      <c r="F59" s="394"/>
      <c r="G59" s="394"/>
      <c r="H59" s="394"/>
      <c r="I59" s="372"/>
      <c r="J59" s="372"/>
      <c r="K59" s="335"/>
      <c r="L59" s="335"/>
      <c r="M59" s="335"/>
      <c r="N59" s="335"/>
      <c r="O59" s="335"/>
      <c r="P59" s="335"/>
      <c r="Q59" s="335"/>
      <c r="R59" s="335"/>
      <c r="S59" s="335"/>
      <c r="T59" s="335"/>
      <c r="U59" s="335"/>
      <c r="V59" s="335"/>
      <c r="W59" s="335"/>
      <c r="X59" s="335"/>
      <c r="Y59" s="335"/>
      <c r="Z59" s="335"/>
      <c r="AA59" s="335"/>
      <c r="AB59" s="335"/>
      <c r="AC59" s="335"/>
      <c r="AP59" s="335"/>
      <c r="AQ59" s="335"/>
      <c r="AR59" s="335"/>
      <c r="BI59" s="354"/>
      <c r="BJ59" s="354"/>
      <c r="BK59" s="354"/>
      <c r="BL59" s="354"/>
      <c r="BM59" s="354"/>
      <c r="BN59" s="354"/>
      <c r="BP59" s="354"/>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row>
    <row r="60" spans="1:92" ht="23.25" customHeight="1" x14ac:dyDescent="0.2">
      <c r="A60" s="424" t="s">
        <v>203</v>
      </c>
      <c r="B60" s="348"/>
      <c r="C60" s="348"/>
      <c r="D60" s="348"/>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row>
    <row r="61" spans="1:92" ht="24" customHeight="1" x14ac:dyDescent="0.2">
      <c r="A61" s="422"/>
      <c r="B61" s="422"/>
      <c r="C61" s="422"/>
      <c r="D61" s="422"/>
      <c r="E61" s="802" t="s">
        <v>167</v>
      </c>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3" t="s">
        <v>168</v>
      </c>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04"/>
      <c r="BS61" s="804"/>
      <c r="BT61" s="804"/>
      <c r="BU61" s="804"/>
      <c r="BV61" s="804"/>
      <c r="BW61" s="804"/>
      <c r="BX61" s="804"/>
      <c r="BY61" s="804"/>
      <c r="BZ61" s="804"/>
      <c r="CA61" s="804"/>
      <c r="CB61" s="804"/>
      <c r="CC61" s="804"/>
      <c r="CD61" s="804"/>
      <c r="CE61" s="804"/>
      <c r="CF61" s="804"/>
      <c r="CG61" s="804"/>
      <c r="CH61" s="804"/>
      <c r="CI61" s="804"/>
      <c r="CJ61" s="805"/>
      <c r="CK61" s="422"/>
      <c r="CL61" s="422"/>
      <c r="CM61" s="422"/>
      <c r="CN61" s="423"/>
    </row>
    <row r="62" spans="1:92" ht="33" customHeight="1" x14ac:dyDescent="0.2">
      <c r="A62" s="424"/>
      <c r="B62" s="424"/>
      <c r="C62" s="424"/>
      <c r="D62" s="424"/>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7"/>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c r="BI62" s="808"/>
      <c r="BJ62" s="808"/>
      <c r="BK62" s="808"/>
      <c r="BL62" s="808"/>
      <c r="BM62" s="808"/>
      <c r="BN62" s="808"/>
      <c r="BO62" s="808"/>
      <c r="BP62" s="808"/>
      <c r="BQ62" s="808"/>
      <c r="BR62" s="808"/>
      <c r="BS62" s="808"/>
      <c r="BT62" s="808"/>
      <c r="BU62" s="808"/>
      <c r="BV62" s="808"/>
      <c r="BW62" s="808"/>
      <c r="BX62" s="808"/>
      <c r="BY62" s="808"/>
      <c r="BZ62" s="808"/>
      <c r="CA62" s="808"/>
      <c r="CB62" s="808"/>
      <c r="CC62" s="808"/>
      <c r="CD62" s="808"/>
      <c r="CE62" s="808"/>
      <c r="CF62" s="808"/>
      <c r="CG62" s="808"/>
      <c r="CH62" s="808"/>
      <c r="CI62" s="808"/>
      <c r="CJ62" s="809"/>
      <c r="CK62" s="424"/>
      <c r="CL62" s="424"/>
      <c r="CM62" s="424"/>
    </row>
    <row r="63" spans="1:92" ht="24" customHeight="1" x14ac:dyDescent="0.2">
      <c r="A63" s="424"/>
      <c r="B63" s="424"/>
      <c r="C63" s="425"/>
      <c r="D63" s="425"/>
      <c r="E63" s="802" t="s">
        <v>169</v>
      </c>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3" t="s">
        <v>170</v>
      </c>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4"/>
      <c r="BP63" s="804"/>
      <c r="BQ63" s="804"/>
      <c r="BR63" s="804"/>
      <c r="BS63" s="804"/>
      <c r="BT63" s="804"/>
      <c r="BU63" s="804"/>
      <c r="BV63" s="804"/>
      <c r="BW63" s="804"/>
      <c r="BX63" s="804"/>
      <c r="BY63" s="804"/>
      <c r="BZ63" s="804"/>
      <c r="CA63" s="804"/>
      <c r="CB63" s="804"/>
      <c r="CC63" s="804"/>
      <c r="CD63" s="804"/>
      <c r="CE63" s="804"/>
      <c r="CF63" s="804"/>
      <c r="CG63" s="804"/>
      <c r="CH63" s="804"/>
      <c r="CI63" s="804"/>
      <c r="CJ63" s="805"/>
      <c r="CK63" s="424"/>
      <c r="CL63" s="424"/>
      <c r="CM63" s="424"/>
    </row>
    <row r="64" spans="1:92" ht="33" customHeight="1" x14ac:dyDescent="0.2">
      <c r="A64" s="424"/>
      <c r="B64" s="424"/>
      <c r="C64" s="425"/>
      <c r="D64" s="425"/>
      <c r="E64" s="811"/>
      <c r="F64" s="811"/>
      <c r="G64" s="811"/>
      <c r="H64" s="811"/>
      <c r="I64" s="811"/>
      <c r="J64" s="811"/>
      <c r="K64" s="811"/>
      <c r="L64" s="806"/>
      <c r="M64" s="806"/>
      <c r="N64" s="806"/>
      <c r="O64" s="806"/>
      <c r="P64" s="806"/>
      <c r="Q64" s="806"/>
      <c r="R64" s="806"/>
      <c r="S64" s="806"/>
      <c r="T64" s="806"/>
      <c r="U64" s="806"/>
      <c r="V64" s="806"/>
      <c r="W64" s="806"/>
      <c r="X64" s="806"/>
      <c r="Y64" s="806"/>
      <c r="Z64" s="806"/>
      <c r="AA64" s="806"/>
      <c r="AB64" s="806"/>
      <c r="AC64" s="806"/>
      <c r="AD64" s="806"/>
      <c r="AE64" s="806"/>
      <c r="AF64" s="806"/>
      <c r="AG64" s="807"/>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08"/>
      <c r="BP64" s="808"/>
      <c r="BQ64" s="808"/>
      <c r="BR64" s="808"/>
      <c r="BS64" s="808"/>
      <c r="BT64" s="808"/>
      <c r="BU64" s="808"/>
      <c r="BV64" s="808"/>
      <c r="BW64" s="808"/>
      <c r="BX64" s="808"/>
      <c r="BY64" s="808"/>
      <c r="BZ64" s="808"/>
      <c r="CA64" s="808"/>
      <c r="CB64" s="808"/>
      <c r="CC64" s="808"/>
      <c r="CD64" s="808"/>
      <c r="CE64" s="808"/>
      <c r="CF64" s="808"/>
      <c r="CG64" s="808"/>
      <c r="CH64" s="808"/>
      <c r="CI64" s="808"/>
      <c r="CJ64" s="809"/>
      <c r="CK64" s="424"/>
      <c r="CL64" s="424"/>
      <c r="CM64" s="424"/>
    </row>
    <row r="65" spans="1:91" ht="24" customHeight="1" x14ac:dyDescent="0.2">
      <c r="A65" s="424"/>
      <c r="B65" s="424"/>
      <c r="C65" s="425"/>
      <c r="D65" s="425"/>
      <c r="E65" s="426" t="s">
        <v>171</v>
      </c>
      <c r="F65" s="427"/>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9"/>
      <c r="CK65" s="424"/>
      <c r="CL65" s="424"/>
      <c r="CM65" s="424"/>
    </row>
    <row r="66" spans="1:91" ht="33" customHeight="1" x14ac:dyDescent="0.2">
      <c r="A66" s="424"/>
      <c r="B66" s="424"/>
      <c r="C66" s="425"/>
      <c r="D66" s="425"/>
      <c r="E66" s="812" t="s">
        <v>7</v>
      </c>
      <c r="F66" s="813"/>
      <c r="G66" s="813"/>
      <c r="H66" s="810" t="s">
        <v>172</v>
      </c>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4"/>
      <c r="AG66" s="812" t="s">
        <v>7</v>
      </c>
      <c r="AH66" s="813"/>
      <c r="AI66" s="813"/>
      <c r="AJ66" s="810" t="s">
        <v>173</v>
      </c>
      <c r="AK66" s="810"/>
      <c r="AL66" s="810"/>
      <c r="AM66" s="810"/>
      <c r="AN66" s="810"/>
      <c r="AO66" s="810"/>
      <c r="AP66" s="810"/>
      <c r="AQ66" s="810"/>
      <c r="AR66" s="810"/>
      <c r="AS66" s="810"/>
      <c r="AT66" s="810"/>
      <c r="AU66" s="810"/>
      <c r="AV66" s="810"/>
      <c r="AW66" s="810"/>
      <c r="AX66" s="810"/>
      <c r="AY66" s="810"/>
      <c r="AZ66" s="810"/>
      <c r="BA66" s="810"/>
      <c r="BB66" s="810"/>
      <c r="BC66" s="810"/>
      <c r="BD66" s="814"/>
      <c r="BE66" s="812" t="s">
        <v>7</v>
      </c>
      <c r="BF66" s="813"/>
      <c r="BG66" s="813"/>
      <c r="BH66" s="810" t="s">
        <v>174</v>
      </c>
      <c r="BI66" s="810"/>
      <c r="BJ66" s="810"/>
      <c r="BK66" s="810"/>
      <c r="BL66" s="810"/>
      <c r="BM66" s="810"/>
      <c r="BN66" s="810"/>
      <c r="BO66" s="810"/>
      <c r="BP66" s="824"/>
      <c r="BQ66" s="824"/>
      <c r="BR66" s="824"/>
      <c r="BS66" s="824"/>
      <c r="BT66" s="824"/>
      <c r="BU66" s="824"/>
      <c r="BV66" s="824"/>
      <c r="BW66" s="824"/>
      <c r="BX66" s="824"/>
      <c r="BY66" s="824"/>
      <c r="BZ66" s="824"/>
      <c r="CA66" s="824"/>
      <c r="CB66" s="824"/>
      <c r="CC66" s="824"/>
      <c r="CD66" s="824"/>
      <c r="CE66" s="824"/>
      <c r="CF66" s="825" t="s">
        <v>50</v>
      </c>
      <c r="CG66" s="825"/>
      <c r="CH66" s="825"/>
      <c r="CI66" s="825"/>
      <c r="CJ66" s="826"/>
      <c r="CK66" s="424"/>
      <c r="CL66" s="424"/>
      <c r="CM66" s="424"/>
    </row>
    <row r="67" spans="1:91" ht="32.15" customHeight="1" x14ac:dyDescent="0.2">
      <c r="A67" s="424"/>
      <c r="B67" s="424"/>
      <c r="C67" s="425"/>
      <c r="D67" s="425"/>
      <c r="E67" s="802" t="s">
        <v>175</v>
      </c>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15"/>
      <c r="AH67" s="816"/>
      <c r="AI67" s="816"/>
      <c r="AJ67" s="816"/>
      <c r="AK67" s="816"/>
      <c r="AL67" s="816"/>
      <c r="AM67" s="816"/>
      <c r="AN67" s="817"/>
      <c r="AO67" s="815"/>
      <c r="AP67" s="816"/>
      <c r="AQ67" s="816"/>
      <c r="AR67" s="816"/>
      <c r="AS67" s="816"/>
      <c r="AT67" s="816"/>
      <c r="AU67" s="816"/>
      <c r="AV67" s="817"/>
      <c r="AW67" s="815"/>
      <c r="AX67" s="816"/>
      <c r="AY67" s="816"/>
      <c r="AZ67" s="816"/>
      <c r="BA67" s="816"/>
      <c r="BB67" s="816"/>
      <c r="BC67" s="816"/>
      <c r="BD67" s="817"/>
      <c r="BE67" s="815"/>
      <c r="BF67" s="816"/>
      <c r="BG67" s="816"/>
      <c r="BH67" s="816"/>
      <c r="BI67" s="816"/>
      <c r="BJ67" s="816"/>
      <c r="BK67" s="816"/>
      <c r="BL67" s="817"/>
      <c r="BM67" s="815"/>
      <c r="BN67" s="816"/>
      <c r="BO67" s="816"/>
      <c r="BP67" s="816"/>
      <c r="BQ67" s="816"/>
      <c r="BR67" s="816"/>
      <c r="BS67" s="816"/>
      <c r="BT67" s="817"/>
      <c r="BU67" s="815"/>
      <c r="BV67" s="816"/>
      <c r="BW67" s="816"/>
      <c r="BX67" s="816"/>
      <c r="BY67" s="816"/>
      <c r="BZ67" s="816"/>
      <c r="CA67" s="816"/>
      <c r="CB67" s="817"/>
      <c r="CC67" s="815"/>
      <c r="CD67" s="816"/>
      <c r="CE67" s="816"/>
      <c r="CF67" s="816"/>
      <c r="CG67" s="816"/>
      <c r="CH67" s="816"/>
      <c r="CI67" s="816"/>
      <c r="CJ67" s="817"/>
      <c r="CK67" s="424"/>
      <c r="CL67" s="424"/>
      <c r="CM67" s="424"/>
    </row>
    <row r="68" spans="1:91" ht="32.15" customHeight="1" x14ac:dyDescent="0.2">
      <c r="A68" s="424"/>
      <c r="B68" s="424"/>
      <c r="C68" s="425"/>
      <c r="D68" s="425"/>
      <c r="E68" s="802" t="s">
        <v>176</v>
      </c>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18"/>
      <c r="AH68" s="819"/>
      <c r="AI68" s="819"/>
      <c r="AJ68" s="819"/>
      <c r="AK68" s="819"/>
      <c r="AL68" s="819"/>
      <c r="AM68" s="819"/>
      <c r="AN68" s="819"/>
      <c r="AO68" s="819"/>
      <c r="AP68" s="819"/>
      <c r="AQ68" s="819"/>
      <c r="AR68" s="819"/>
      <c r="AS68" s="819"/>
      <c r="AT68" s="819"/>
      <c r="AU68" s="819"/>
      <c r="AV68" s="819"/>
      <c r="AW68" s="819"/>
      <c r="AX68" s="819"/>
      <c r="AY68" s="819"/>
      <c r="AZ68" s="819"/>
      <c r="BA68" s="819"/>
      <c r="BB68" s="819"/>
      <c r="BC68" s="819"/>
      <c r="BD68" s="819"/>
      <c r="BE68" s="819"/>
      <c r="BF68" s="819"/>
      <c r="BG68" s="819"/>
      <c r="BH68" s="819"/>
      <c r="BI68" s="819"/>
      <c r="BJ68" s="819"/>
      <c r="BK68" s="819"/>
      <c r="BL68" s="819"/>
      <c r="BM68" s="819"/>
      <c r="BN68" s="819"/>
      <c r="BO68" s="819"/>
      <c r="BP68" s="819"/>
      <c r="BQ68" s="819"/>
      <c r="BR68" s="819"/>
      <c r="BS68" s="819"/>
      <c r="BT68" s="819"/>
      <c r="BU68" s="819"/>
      <c r="BV68" s="819"/>
      <c r="BW68" s="819"/>
      <c r="BX68" s="819"/>
      <c r="BY68" s="819"/>
      <c r="BZ68" s="819"/>
      <c r="CA68" s="819"/>
      <c r="CB68" s="819"/>
      <c r="CC68" s="819"/>
      <c r="CD68" s="819"/>
      <c r="CE68" s="819"/>
      <c r="CF68" s="819"/>
      <c r="CG68" s="819"/>
      <c r="CH68" s="819"/>
      <c r="CI68" s="819"/>
      <c r="CJ68" s="820"/>
      <c r="CK68" s="424"/>
      <c r="CL68" s="424"/>
      <c r="CM68" s="424"/>
    </row>
    <row r="69" spans="1:91" ht="18" customHeight="1" x14ac:dyDescent="0.2">
      <c r="A69" s="406"/>
      <c r="B69" s="406"/>
      <c r="C69" s="406"/>
      <c r="D69" s="449"/>
      <c r="E69" s="449"/>
      <c r="F69" s="449"/>
      <c r="G69" s="449"/>
      <c r="H69" s="449"/>
      <c r="I69" s="449"/>
      <c r="J69" s="449"/>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row>
    <row r="70" spans="1:91" ht="18" customHeight="1" x14ac:dyDescent="0.2">
      <c r="A70" s="406"/>
      <c r="B70" s="406"/>
      <c r="C70" s="406"/>
      <c r="D70" s="449"/>
      <c r="E70" s="449"/>
      <c r="F70" s="449"/>
      <c r="G70" s="449"/>
      <c r="H70" s="449"/>
      <c r="I70" s="449"/>
      <c r="J70" s="449"/>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row>
    <row r="71" spans="1:91" ht="18" customHeight="1" x14ac:dyDescent="0.2">
      <c r="A71" s="406"/>
      <c r="B71" s="406"/>
      <c r="C71" s="406"/>
      <c r="D71" s="449"/>
      <c r="E71" s="449"/>
      <c r="F71" s="449"/>
      <c r="G71" s="449"/>
      <c r="H71" s="449"/>
      <c r="I71" s="449"/>
      <c r="J71" s="449"/>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row>
    <row r="72" spans="1:91" ht="18" customHeight="1" x14ac:dyDescent="0.2">
      <c r="A72" s="406"/>
      <c r="B72" s="406"/>
      <c r="C72" s="406"/>
      <c r="D72" s="449"/>
      <c r="E72" s="449"/>
      <c r="F72" s="449"/>
      <c r="G72" s="449"/>
      <c r="H72" s="449"/>
      <c r="I72" s="449"/>
      <c r="J72" s="449"/>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row>
    <row r="73" spans="1:91" ht="18" customHeight="1" x14ac:dyDescent="0.2">
      <c r="A73" s="406"/>
      <c r="B73" s="406"/>
      <c r="C73" s="406"/>
      <c r="D73" s="449"/>
      <c r="E73" s="449"/>
      <c r="F73" s="449"/>
      <c r="G73" s="449"/>
      <c r="H73" s="449"/>
      <c r="I73" s="449"/>
      <c r="J73" s="449"/>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row>
    <row r="74" spans="1:91" ht="18" customHeight="1" x14ac:dyDescent="0.2">
      <c r="A74" s="406"/>
      <c r="B74" s="406"/>
      <c r="C74" s="406"/>
      <c r="D74" s="449"/>
      <c r="E74" s="449"/>
      <c r="F74" s="449"/>
      <c r="G74" s="449"/>
      <c r="H74" s="449"/>
      <c r="I74" s="449"/>
      <c r="J74" s="449"/>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row>
    <row r="75" spans="1:91" ht="18" customHeight="1" x14ac:dyDescent="0.2">
      <c r="A75" s="406"/>
      <c r="B75" s="406"/>
      <c r="C75" s="406"/>
      <c r="D75" s="449"/>
      <c r="E75" s="449"/>
      <c r="F75" s="449"/>
      <c r="G75" s="449"/>
      <c r="H75" s="449"/>
      <c r="I75" s="449"/>
      <c r="J75" s="449"/>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row>
    <row r="76" spans="1:91" ht="18" customHeight="1" x14ac:dyDescent="0.2">
      <c r="A76" s="406"/>
      <c r="B76" s="406"/>
      <c r="C76" s="406"/>
      <c r="D76" s="449"/>
      <c r="E76" s="449"/>
      <c r="F76" s="449"/>
      <c r="G76" s="449"/>
      <c r="H76" s="449"/>
      <c r="I76" s="449"/>
      <c r="J76" s="449"/>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row>
    <row r="77" spans="1:91" ht="18" customHeight="1" x14ac:dyDescent="0.2">
      <c r="A77" s="406"/>
      <c r="B77" s="406"/>
      <c r="C77" s="406"/>
      <c r="D77" s="449"/>
      <c r="E77" s="449"/>
      <c r="F77" s="449"/>
      <c r="G77" s="449"/>
      <c r="H77" s="449"/>
      <c r="I77" s="449"/>
      <c r="J77" s="449"/>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row>
    <row r="78" spans="1:91" ht="18" customHeight="1" x14ac:dyDescent="0.2">
      <c r="E78" s="403"/>
      <c r="F78" s="403"/>
      <c r="G78" s="406"/>
      <c r="H78" s="403"/>
    </row>
  </sheetData>
  <sheetProtection algorithmName="SHA-512" hashValue="G96okpmuvx7ZBtSjC5iyuUNbbAu8fsUmzVsUs6qRXnrloTxqkRu4JW2715lMNbdvcclD1MaxESmW5mRQy4z36g==" saltValue="vIyXrvyiywtQgJDxcVfqJQ==" spinCount="100000" sheet="1" objects="1" scenarios="1"/>
  <mergeCells count="99">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AW67:BD67"/>
    <mergeCell ref="BE67:BL67"/>
    <mergeCell ref="BM67:BT67"/>
    <mergeCell ref="BU67:CB67"/>
    <mergeCell ref="CC67:CJ67"/>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K32:BM32"/>
    <mergeCell ref="BN32:BS32"/>
    <mergeCell ref="BU32:CN32"/>
    <mergeCell ref="A33:CN35"/>
    <mergeCell ref="A29:CN29"/>
    <mergeCell ref="C32:H32"/>
    <mergeCell ref="I32:K32"/>
    <mergeCell ref="L32:P32"/>
    <mergeCell ref="Q32:S32"/>
    <mergeCell ref="T32:X32"/>
    <mergeCell ref="Y32:AA32"/>
    <mergeCell ref="AB32:AS32"/>
    <mergeCell ref="AT32:BB32"/>
    <mergeCell ref="BC32:BJ32"/>
    <mergeCell ref="AT15:BC15"/>
    <mergeCell ref="BD15:CJ15"/>
    <mergeCell ref="CK15:CN15"/>
    <mergeCell ref="A26:CN26"/>
    <mergeCell ref="A27:CN27"/>
    <mergeCell ref="BD20:CJ20"/>
    <mergeCell ref="A28:CN28"/>
    <mergeCell ref="BD18:CJ18"/>
    <mergeCell ref="AT19:BC19"/>
    <mergeCell ref="BD19:CJ19"/>
    <mergeCell ref="AT20:BC20"/>
    <mergeCell ref="AT12:BC13"/>
    <mergeCell ref="BD12:BK12"/>
    <mergeCell ref="BL12:CL12"/>
    <mergeCell ref="BD13:CL13"/>
    <mergeCell ref="AT14:BC14"/>
    <mergeCell ref="BD14:CJ14"/>
    <mergeCell ref="CM5:CN5"/>
    <mergeCell ref="AJ11:AR11"/>
    <mergeCell ref="AT11:BC11"/>
    <mergeCell ref="BD11:BH11"/>
    <mergeCell ref="BI11:BJ11"/>
    <mergeCell ref="BK11:BO11"/>
    <mergeCell ref="BP5:BS5"/>
    <mergeCell ref="BT5:BX5"/>
    <mergeCell ref="BY5:BZ5"/>
    <mergeCell ref="CA5:CE5"/>
    <mergeCell ref="CF5:CG5"/>
    <mergeCell ref="CH5:CL5"/>
  </mergeCells>
  <phoneticPr fontId="52"/>
  <conditionalFormatting sqref="CA5:CE5">
    <cfRule type="expression" dxfId="42" priority="54" stopIfTrue="1">
      <formula>$CA$5=""</formula>
    </cfRule>
  </conditionalFormatting>
  <conditionalFormatting sqref="CH5:CL5">
    <cfRule type="expression" dxfId="41" priority="53">
      <formula>$CH$5=""</formula>
    </cfRule>
  </conditionalFormatting>
  <conditionalFormatting sqref="BT5:BX5">
    <cfRule type="expression" dxfId="40" priority="50">
      <formula>$BT$5=""</formula>
    </cfRule>
  </conditionalFormatting>
  <conditionalFormatting sqref="AG51:CJ51">
    <cfRule type="expression" dxfId="39" priority="45">
      <formula>$AG$51=""</formula>
    </cfRule>
  </conditionalFormatting>
  <conditionalFormatting sqref="AG50:CJ50">
    <cfRule type="expression" dxfId="38" priority="44">
      <formula>$AG$50=""</formula>
    </cfRule>
  </conditionalFormatting>
  <conditionalFormatting sqref="AU49:AZ49">
    <cfRule type="expression" dxfId="37" priority="43">
      <formula>$AU$49=""</formula>
    </cfRule>
  </conditionalFormatting>
  <conditionalFormatting sqref="BD49:BK49">
    <cfRule type="expression" dxfId="36" priority="42">
      <formula>$BD$49=""</formula>
    </cfRule>
  </conditionalFormatting>
  <conditionalFormatting sqref="Y56:BO56">
    <cfRule type="expression" dxfId="35" priority="41">
      <formula>$Y$56=""</formula>
    </cfRule>
  </conditionalFormatting>
  <conditionalFormatting sqref="E62:K62">
    <cfRule type="expression" dxfId="34" priority="40" stopIfTrue="1">
      <formula>$E$62=""</formula>
    </cfRule>
  </conditionalFormatting>
  <conditionalFormatting sqref="L62:R62">
    <cfRule type="expression" dxfId="33" priority="39" stopIfTrue="1">
      <formula>$L$62=""</formula>
    </cfRule>
  </conditionalFormatting>
  <conditionalFormatting sqref="S62:Y62">
    <cfRule type="expression" dxfId="32" priority="38" stopIfTrue="1">
      <formula>$S$62=""</formula>
    </cfRule>
  </conditionalFormatting>
  <conditionalFormatting sqref="Z62:AF62">
    <cfRule type="expression" dxfId="31" priority="37" stopIfTrue="1">
      <formula>$Z$62=""</formula>
    </cfRule>
  </conditionalFormatting>
  <conditionalFormatting sqref="AG62:CJ62">
    <cfRule type="expression" dxfId="30" priority="36" stopIfTrue="1">
      <formula>$AG$62=""</formula>
    </cfRule>
  </conditionalFormatting>
  <conditionalFormatting sqref="L64:R64">
    <cfRule type="expression" dxfId="29" priority="35" stopIfTrue="1">
      <formula>$L$64=""</formula>
    </cfRule>
  </conditionalFormatting>
  <conditionalFormatting sqref="S64:Y64">
    <cfRule type="expression" dxfId="28" priority="34" stopIfTrue="1">
      <formula>$S$64=""</formula>
    </cfRule>
  </conditionalFormatting>
  <conditionalFormatting sqref="Z64:AF64">
    <cfRule type="expression" dxfId="27" priority="33" stopIfTrue="1">
      <formula>$Z$64=""</formula>
    </cfRule>
  </conditionalFormatting>
  <conditionalFormatting sqref="AG64:CJ64">
    <cfRule type="expression" dxfId="26" priority="32" stopIfTrue="1">
      <formula>$AG$64=""</formula>
    </cfRule>
  </conditionalFormatting>
  <conditionalFormatting sqref="E66:G66 AG66:AI66 BE66:BG66">
    <cfRule type="expression" dxfId="25" priority="31" stopIfTrue="1">
      <formula>AND($E$66="□",$AG$66="□",$BE$66="□")</formula>
    </cfRule>
  </conditionalFormatting>
  <conditionalFormatting sqref="AG67:AN67">
    <cfRule type="expression" dxfId="24" priority="30" stopIfTrue="1">
      <formula>$AG$67=""</formula>
    </cfRule>
  </conditionalFormatting>
  <conditionalFormatting sqref="AO67:AV67">
    <cfRule type="expression" dxfId="23" priority="29" stopIfTrue="1">
      <formula>$AO$67=""</formula>
    </cfRule>
  </conditionalFormatting>
  <conditionalFormatting sqref="AW67:BD67">
    <cfRule type="expression" dxfId="22" priority="28" stopIfTrue="1">
      <formula>$AW$67=""</formula>
    </cfRule>
  </conditionalFormatting>
  <conditionalFormatting sqref="BE67:BL67">
    <cfRule type="expression" dxfId="21" priority="27" stopIfTrue="1">
      <formula>$BE$67=""</formula>
    </cfRule>
  </conditionalFormatting>
  <conditionalFormatting sqref="BM67:BT67">
    <cfRule type="expression" dxfId="20" priority="26" stopIfTrue="1">
      <formula>$BM$67=""</formula>
    </cfRule>
  </conditionalFormatting>
  <conditionalFormatting sqref="BU67:CB67">
    <cfRule type="expression" dxfId="19" priority="25" stopIfTrue="1">
      <formula>$BU$67=""</formula>
    </cfRule>
  </conditionalFormatting>
  <conditionalFormatting sqref="CC67:CJ67">
    <cfRule type="expression" dxfId="18" priority="24" stopIfTrue="1">
      <formula>$CC$67=""</formula>
    </cfRule>
  </conditionalFormatting>
  <conditionalFormatting sqref="AG68:CJ68">
    <cfRule type="expression" dxfId="17" priority="23" stopIfTrue="1">
      <formula>$AG$68=""</formula>
    </cfRule>
  </conditionalFormatting>
  <conditionalFormatting sqref="BP66:CE66">
    <cfRule type="expression" dxfId="16" priority="22" stopIfTrue="1">
      <formula>AND($BE$86="■",$BP$86="")</formula>
    </cfRule>
  </conditionalFormatting>
  <conditionalFormatting sqref="C32:H32">
    <cfRule type="expression" dxfId="15" priority="16">
      <formula>$C$32=""</formula>
    </cfRule>
  </conditionalFormatting>
  <conditionalFormatting sqref="L32:P32">
    <cfRule type="expression" dxfId="14" priority="15">
      <formula>$L$32=""</formula>
    </cfRule>
  </conditionalFormatting>
  <conditionalFormatting sqref="T32:X32">
    <cfRule type="expression" dxfId="13" priority="14">
      <formula>$T$32=""</formula>
    </cfRule>
  </conditionalFormatting>
  <conditionalFormatting sqref="BC32:BJ32">
    <cfRule type="expression" dxfId="12" priority="13">
      <formula>$BC$32=""</formula>
    </cfRule>
  </conditionalFormatting>
  <conditionalFormatting sqref="BN32:BS32">
    <cfRule type="expression" dxfId="11" priority="12">
      <formula>$BN$32=""</formula>
    </cfRule>
  </conditionalFormatting>
  <conditionalFormatting sqref="BD11:BH11">
    <cfRule type="expression" dxfId="10" priority="11">
      <formula>$BD$11=""</formula>
    </cfRule>
  </conditionalFormatting>
  <conditionalFormatting sqref="BK11:BO11">
    <cfRule type="expression" dxfId="9" priority="10">
      <formula>$BK$11=""</formula>
    </cfRule>
  </conditionalFormatting>
  <conditionalFormatting sqref="BD12:BK12">
    <cfRule type="expression" dxfId="8" priority="9">
      <formula>$BD$12=""</formula>
    </cfRule>
  </conditionalFormatting>
  <conditionalFormatting sqref="BL12:CL12">
    <cfRule type="expression" dxfId="7" priority="8">
      <formula>$BL$12=""</formula>
    </cfRule>
  </conditionalFormatting>
  <conditionalFormatting sqref="BD13:CL13">
    <cfRule type="expression" dxfId="6" priority="7">
      <formula>$BD$13=""</formula>
    </cfRule>
  </conditionalFormatting>
  <conditionalFormatting sqref="BD14:CJ14">
    <cfRule type="expression" dxfId="5" priority="6">
      <formula>$BD$14=""</formula>
    </cfRule>
  </conditionalFormatting>
  <conditionalFormatting sqref="BD15:CJ15">
    <cfRule type="expression" dxfId="4" priority="5">
      <formula>$BD$15=""</formula>
    </cfRule>
  </conditionalFormatting>
  <conditionalFormatting sqref="BD17:CJ17">
    <cfRule type="expression" dxfId="3" priority="4">
      <formula>$BD$17=""</formula>
    </cfRule>
  </conditionalFormatting>
  <conditionalFormatting sqref="BD18:CJ18">
    <cfRule type="expression" dxfId="2" priority="3">
      <formula>$BD$18=""</formula>
    </cfRule>
  </conditionalFormatting>
  <conditionalFormatting sqref="BD19:CJ19">
    <cfRule type="expression" dxfId="1" priority="2">
      <formula>$BD$19=""</formula>
    </cfRule>
  </conditionalFormatting>
  <conditionalFormatting sqref="BD20:CJ20">
    <cfRule type="expression" dxfId="0" priority="1">
      <formula>$BD$20=""</formula>
    </cfRule>
  </conditionalFormatting>
  <dataValidations count="7">
    <dataValidation type="textLength" imeMode="disabled" operator="equal" allowBlank="1" showInputMessage="1" showErrorMessage="1" error="西暦4桁で記入してください。" sqref="BT5:BX5" xr:uid="{5D7DB0D6-67F8-4420-843E-4B2727488180}">
      <formula1>4</formula1>
    </dataValidation>
    <dataValidation type="list" imeMode="disabled" allowBlank="1" showInputMessage="1" showErrorMessage="1" sqref="CA5:CE5" xr:uid="{5BD2CA62-01AD-48E7-8EE2-4B78A054FCC0}">
      <formula1>"1,2,3,4,5,6,7,8,9,10,11,12"</formula1>
    </dataValidation>
    <dataValidation type="list" imeMode="disabled" allowBlank="1" showInputMessage="1" showErrorMessage="1" sqref="CH5:CL5" xr:uid="{AA485C47-01EE-4FC2-8D81-6D2E9758C8C5}">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827"/>
  </cols>
  <sheetData/>
  <sheetProtection algorithmName="SHA-512" hashValue="0Ob2YN0br1eC8BWRXOCd/BGRIx2qZNXNDn/gUYHQveS9inCFjiqI3IXGJAJdGqCDvWj2MEZwkMYVppeCM9nJAA==" saltValue="4nCHVnGzR1eYG8TknXsDsQ==" spinCount="100000" sheet="1" objects="1" scenarios="1"/>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串刺用【先頭】</vt:lpstr>
      <vt:lpstr>様式第8｜完了実績報告書</vt:lpstr>
      <vt:lpstr>定型様式5｜総括表</vt:lpstr>
      <vt:lpstr>定型様式6｜明細書</vt:lpstr>
      <vt:lpstr>定型様式7｜実績報告確認写真【表紙】</vt:lpstr>
      <vt:lpstr>定型様式7｜実績報告確認写真【住戸タイプ別】</vt:lpstr>
      <vt:lpstr>定型様式7｜実績報告確認写真</vt:lpstr>
      <vt:lpstr>様式第12｜精算払請求書</vt:lpstr>
      <vt:lpstr>串刺用【末尾】</vt:lpstr>
      <vt:lpstr>'定型様式5｜総括表'!Print_Area</vt:lpstr>
      <vt:lpstr>'定型様式6｜明細書'!Print_Area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'定型様式6｜明細書'!Print_Titles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2021-05-24T11:17:26Z</cp:lastPrinted>
  <dcterms:created xsi:type="dcterms:W3CDTF">2020-04-14T05:36:12Z</dcterms:created>
  <dcterms:modified xsi:type="dcterms:W3CDTF">2021-08-23T08:19:04Z</dcterms:modified>
</cp:coreProperties>
</file>