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F26D06FC-5EF8-4025-A8D0-9D27FD7D2A06}"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玄関ドア】" sheetId="105" r:id="rId7"/>
    <sheet name="定型様式6｜明細書【設備】" sheetId="95" r:id="rId8"/>
    <sheet name="様式第12｜精算払請求書" sheetId="104" r:id="rId9"/>
    <sheet name="串刺用【末尾】" sheetId="99" state="hidden" r:id="rId10"/>
  </sheets>
  <definedNames>
    <definedName name="_xlnm.Print_Area" localSheetId="2">'定型様式5｜総括表'!$A$1:$BD$39</definedName>
    <definedName name="_xlnm.Print_Area" localSheetId="3">'定型様式6｜明細書【ガラス】'!$A$1:$BC$68</definedName>
    <definedName name="_xlnm.Print_Area" localSheetId="6">'定型様式6｜明細書【玄関ドア】'!$A$1:$BC$43</definedName>
    <definedName name="_xlnm.Print_Area" localSheetId="7">'定型様式6｜明細書【設備】'!$A$1:$BC$19</definedName>
    <definedName name="_xlnm.Print_Area" localSheetId="4">'定型様式6｜明細書【窓】'!$A$1:$BC$63</definedName>
    <definedName name="_xlnm.Print_Area" localSheetId="5">'定型様式6｜明細書【断熱材】'!$A$1:$BC$51</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s="1"/>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3" i="73" l="1"/>
  <c r="V24" i="73" s="1"/>
  <c r="V25" i="73" s="1"/>
  <c r="V32" i="73" l="1"/>
  <c r="V34" i="73" l="1"/>
  <c r="V39"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<sst xmlns="http://schemas.openxmlformats.org/spreadsheetml/2006/main" count="602" uniqueCount="253">
  <si>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</si>
  <si>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</si>
  <si>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</si>
  <si>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</si>
  <si>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</si>
  <si>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</si>
  <si>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</si>
  <si>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</si>
  <si>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</si>
  <si>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</si>
  <si>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</si>
  <si>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</si>
  <si>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</si>
  <si>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</si>
  <si>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</si>
  <si>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</si>
  <si>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</si>
  <si>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</si>
  <si>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</si>
  <si>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</si>
  <si>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</si>
  <si>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</si>
  <si>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</si>
  <si>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</si>
  <si>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</si>
  <si>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</si>
  <si>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</si>
  <si>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</si>
  <si>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</si>
  <si>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</si>
  <si>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</si>
  <si>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</si>
  <si>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</si>
  <si>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</si>
  <si>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</si>
  <si>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</si>
  <si>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</si>
  <si>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</si>
  <si>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</si>
  <si>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</si>
  <si>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</si>
  <si>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</si>
  <si>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</si>
  <si>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</si>
  <si>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</si>
  <si>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</si>
  <si>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</si>
  <si>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</si>
  <si>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</si>
  <si>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</si>
  <si>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</si>
  <si>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</si>
  <si>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</si>
  <si>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</si>
  <si>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</si>
  <si>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</si>
  <si>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</si>
  <si>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</si>
  <si>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</si>
  <si>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</si>
  <si>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</si>
  <si>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</si>
  <si>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</si>
  <si>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</si>
  <si>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</si>
  <si>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</si>
  <si>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</si>
  <si>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</si>
  <si>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</si>
  <si>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</si>
  <si>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</si>
  <si>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</si>
  <si>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</si>
  <si>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</si>
  <si>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</si>
  <si>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</si>
  <si>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</si>
  <si>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</si>
  <si>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</si>
  <si>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</si>
  <si>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</si>
  <si>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</si>
  <si>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</si>
  <si>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</si>
  <si>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</si>
  <si>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</si>
  <si>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</si>
  <si>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</si>
  <si>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</si>
  <si>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</si>
  <si>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</si>
  <si>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</si>
  <si>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</si>
  <si>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</si>
  <si>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</si>
  <si>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</si>
  <si>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</si>
  <si>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</si>
  <si>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</si>
  <si>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</si>
  <si>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</si>
  <si>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</si>
  <si>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</si>
  <si>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</si>
  <si>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</si>
  <si>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</si>
  <si>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</si>
  <si>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</si>
  <si>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</si>
  <si>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</si>
  <si>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</si>
  <si>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</si>
  <si>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</si>
  <si>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</si>
  <si>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</si>
  <si>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</si>
  <si>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</si>
  <si>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</si>
  <si>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</si>
  <si>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</si>
  <si>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</si>
  <si>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</si>
  <si>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</si>
  <si>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</si>
  <si>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</si>
  <si>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</si>
  <si>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</si>
  <si>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</si>
  <si>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</si>
  <si>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</si>
  <si>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</si>
  <si>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</si>
  <si>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</si>
  <si>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</si>
  <si>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</si>
  <si>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</si>
  <si>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</si>
  <si>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</si>
  <si>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</si>
  <si>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</si>
  <si>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</si>
  <si>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</si>
  <si>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</si>
  <si>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</si>
  <si>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</si>
  <si>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</si>
  <si>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</si>
  <si>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</si>
  <si>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</si>
  <si>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</si>
  <si>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</si>
  <si>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</si>
  <si>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</si>
  <si>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</si>
  <si>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</si>
  <si>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</si>
  <si>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</si>
  <si>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</si>
  <si>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</si>
  <si>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</si>
  <si>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</si>
  <si>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</si>
  <si>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</si>
  <si>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</si>
  <si>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</si>
  <si>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</si>
  <si>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</si>
  <si>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</si>
  <si>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</si>
  <si>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</si>
  <si>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</si>
  <si>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</si>
  <si>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</si>
  <si>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</si>
  <si>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</si>
  <si>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</si>
  <si>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</si>
  <si>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</si>
  <si>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</si>
  <si>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</si>
  <si>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</si>
  <si>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</si>
  <si>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</si>
  <si>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</si>
  <si>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</si>
  <si>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</si>
  <si>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</si>
  <si>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</si>
  <si>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</si>
  <si>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</si>
  <si>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</si>
  <si>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</si>
  <si>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</si>
  <si>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</si>
  <si>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</si>
  <si>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</si>
  <si>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</si>
  <si>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</si>
  <si>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</si>
  <si>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</si>
  <si>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</si>
  <si>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</si>
  <si>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</si>
  <si>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</si>
  <si>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</si>
  <si>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</si>
  <si>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</si>
  <si>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</si>
  <si>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</si>
  <si>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</si>
  <si>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</si>
  <si>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</si>
  <si>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</si>
  <si>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</si>
  <si>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</si>
  <si>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</si>
  <si>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</si>
  <si>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</si>
  <si>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</si>
  <si>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</si>
  <si>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</si>
  <si>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</si>
  <si>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</si>
  <si>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</si>
  <si>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</si>
  <si>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</si>
  <si>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</si>
  <si>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</si>
  <si>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</si>
  <si>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55"/>
  </si>
  <si>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</si>
  <si>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</si>
  <si>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</si>
  <si>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</si>
  <si>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</si>
  <si>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</si>
  <si>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</si>
  <si>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</si>
  <si>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</si>
  <si>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</si>
  <si>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</si>
  <si>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※吹込・吹付を施工した場合のみ、以下に財団に登録された指定施工業者情報を入力すること。</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</si>
  <si>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＜見積書の補助対象経費＞</t>
    <phoneticPr fontId="55"/>
  </si>
  <si>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</si>
  <si>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</si>
  <si>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</si>
  <si>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</si>
  <si>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開閉タイプ</t>
    <rPh sb="0" eb="2">
      <t>カイヘイ</t>
    </rPh>
    <phoneticPr fontId="55"/>
  </si>
  <si>
    <t>断熱仕様</t>
    <rPh sb="0" eb="4">
      <t>ダンネツシヨウ</t>
    </rPh>
    <phoneticPr fontId="55"/>
  </si>
  <si>
    <t>本体型番</t>
    <rPh sb="0" eb="4">
      <t>ホンタイカタバン</t>
    </rPh>
    <phoneticPr fontId="55"/>
  </si>
  <si>
    <t>適合番号</t>
    <rPh sb="0" eb="4">
      <t>テキゴウバンゴウ</t>
    </rPh>
    <phoneticPr fontId="2"/>
  </si>
  <si>
    <t>様式第8（令和４年６月公募 トータル断熱）</t>
    <phoneticPr fontId="2"/>
  </si>
  <si>
    <t>完了実績報告書（令和４年６月公募 トータル断熱）</t>
    <rPh sb="0" eb="7">
      <t>カンリョウジッセキホウコクショ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</si>
</sst>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9"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08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9"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2" fillId="0" borderId="0" xfId="73" applyFont="1" applyProtection="1">
      <alignment vertical="center"/>
      <protection hidden="1"/>
    </xf>
    <xf numFmtId="0" fontId="13" fillId="0" borderId="0" xfId="73" applyFont="1" applyAlignment="1" applyProtection="1">
      <alignment vertical="center" wrapText="1"/>
      <protection hidden="1"/>
    </xf>
    <xf numFmtId="0" fontId="13" fillId="0" borderId="0" xfId="73" applyFont="1" applyAlignment="1" applyProtection="1">
      <alignment vertical="center" shrinkToFit="1"/>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left" vertical="center"/>
      <protection hidden="1"/>
    </xf>
    <xf numFmtId="0" fontId="14" fillId="0" borderId="23" xfId="0" applyFont="1" applyBorder="1" applyAlignment="1" applyProtection="1">
      <alignment horizontal="center" vertical="center"/>
      <protection hidden="1"/>
    </xf>
    <xf numFmtId="0" fontId="13" fillId="0" borderId="24" xfId="0" applyFont="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Border="1" applyProtection="1">
      <alignment vertical="center"/>
      <protection hidden="1"/>
    </xf>
    <xf numFmtId="0" fontId="13" fillId="2" borderId="24" xfId="0" applyFont="1" applyFill="1" applyBorder="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4" fillId="0" borderId="34" xfId="0" applyFont="1" applyBorder="1" applyAlignment="1" applyProtection="1">
      <alignment vertical="center" shrinkToFit="1"/>
      <protection hidden="1"/>
    </xf>
    <xf numFmtId="0" fontId="14" fillId="0" borderId="35" xfId="0" applyFont="1" applyBorder="1" applyAlignment="1" applyProtection="1">
      <alignment vertical="center" shrinkToFi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0" fillId="2" borderId="0" xfId="0" applyFont="1" applyFill="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Border="1" applyAlignment="1" applyProtection="1">
      <alignment vertical="center" shrinkToFit="1"/>
      <protection hidden="1"/>
    </xf>
    <xf numFmtId="0" fontId="14" fillId="0" borderId="29" xfId="0" applyFont="1" applyBorder="1" applyAlignment="1" applyProtection="1">
      <alignment vertical="center" shrinkToFit="1"/>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32" xfId="0" applyFont="1" applyBorder="1" applyAlignment="1" applyProtection="1">
      <alignment vertical="center" shrinkToFit="1"/>
      <protection hidden="1"/>
    </xf>
    <xf numFmtId="0" fontId="14"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3"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146"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40" fillId="0" borderId="0" xfId="0" applyFont="1" applyProtection="1">
      <alignment vertical="center"/>
      <protection hidden="1"/>
    </xf>
    <xf numFmtId="38" fontId="34"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Protection="1">
      <alignment vertical="center"/>
      <protection hidden="1"/>
    </xf>
    <xf numFmtId="0" fontId="34" fillId="0" borderId="0" xfId="0" applyFo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38" fontId="34" fillId="0" borderId="0" xfId="7" applyFont="1" applyFill="1" applyBorder="1" applyAlignment="1" applyProtection="1">
      <alignment vertical="center"/>
      <protection hidden="1"/>
    </xf>
    <xf numFmtId="38" fontId="34" fillId="0" borderId="0" xfId="7" applyFont="1" applyFill="1" applyBorder="1" applyAlignment="1" applyProtection="1">
      <alignment vertical="center" shrinkToFit="1"/>
      <protection hidden="1"/>
    </xf>
    <xf numFmtId="49" fontId="38" fillId="0" borderId="4" xfId="0" applyNumberFormat="1" applyFont="1" applyBorder="1" applyAlignment="1" applyProtection="1">
      <alignment vertical="center" shrinkToFit="1"/>
      <protection hidden="1"/>
    </xf>
    <xf numFmtId="49" fontId="38" fillId="0" borderId="4" xfId="0" applyNumberFormat="1" applyFont="1" applyBorder="1" applyAlignment="1" applyProtection="1">
      <alignment horizontal="center" vertical="center"/>
      <protection hidden="1"/>
    </xf>
    <xf numFmtId="49" fontId="38" fillId="0" borderId="4" xfId="0" applyNumberFormat="1" applyFont="1" applyBorder="1" applyProtection="1">
      <alignment vertical="center"/>
      <protection hidden="1"/>
    </xf>
    <xf numFmtId="49" fontId="38" fillId="0" borderId="5" xfId="0" applyNumberFormat="1" applyFont="1" applyBorder="1" applyProtection="1">
      <alignment vertical="center"/>
      <protection hidden="1"/>
    </xf>
    <xf numFmtId="49" fontId="34" fillId="0" borderId="8" xfId="0" applyNumberFormat="1" applyFont="1" applyBorder="1" applyAlignment="1" applyProtection="1">
      <alignment vertical="center" shrinkToFit="1"/>
      <protection hidden="1"/>
    </xf>
    <xf numFmtId="49" fontId="34" fillId="0" borderId="9" xfId="0" applyNumberFormat="1" applyFont="1" applyBorder="1" applyAlignment="1" applyProtection="1">
      <alignment vertical="center" shrinkToFit="1"/>
      <protection hidden="1"/>
    </xf>
    <xf numFmtId="0" fontId="39" fillId="0" borderId="0" xfId="0" applyFont="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42" fillId="0" borderId="0" xfId="0" applyFont="1" applyProtection="1">
      <alignment vertical="center"/>
      <protection hidden="1"/>
    </xf>
    <xf numFmtId="0" fontId="34" fillId="0" borderId="0" xfId="0" applyFont="1" applyAlignment="1" applyProtection="1">
      <alignment horizontal="left" vertical="center"/>
      <protection hidden="1"/>
    </xf>
    <xf numFmtId="38" fontId="32" fillId="0" borderId="0" xfId="75"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0" fontId="34"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16" fillId="2" borderId="0" xfId="0" applyFont="1" applyFill="1" applyProtection="1">
      <alignment vertical="center"/>
      <protection hidden="1"/>
    </xf>
    <xf numFmtId="0" fontId="51" fillId="0" borderId="0" xfId="0" applyFont="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0" fontId="34" fillId="2" borderId="0" xfId="0" applyFont="1" applyFill="1" applyProtection="1">
      <alignment vertical="center"/>
      <protection locked="0"/>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0" borderId="0" xfId="0" applyFont="1" applyAlignment="1" applyProtection="1">
      <alignment horizontal="right" vertical="center"/>
      <protection hidden="1"/>
    </xf>
    <xf numFmtId="38" fontId="5" fillId="0" borderId="0" xfId="83"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23" fillId="2" borderId="0" xfId="0" applyFont="1" applyFill="1" applyAlignment="1" applyProtection="1">
      <alignment vertical="top"/>
      <protection hidden="1"/>
    </xf>
    <xf numFmtId="0" fontId="13" fillId="5" borderId="1" xfId="0" applyFont="1" applyFill="1" applyBorder="1" applyProtection="1">
      <alignment vertical="center"/>
      <protection hidden="1"/>
    </xf>
    <xf numFmtId="0" fontId="21"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34" fillId="0" borderId="4" xfId="0" applyNumberFormat="1"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4"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49" fontId="38" fillId="0" borderId="8"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locked="0"/>
    </xf>
    <xf numFmtId="0" fontId="60" fillId="0" borderId="143" xfId="0" applyFont="1" applyBorder="1" applyAlignment="1" applyProtection="1">
      <alignment horizontal="center" vertical="center" shrinkToFit="1"/>
      <protection locked="0"/>
    </xf>
    <xf numFmtId="0" fontId="60" fillId="0" borderId="144" xfId="0" applyFont="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49" fontId="34" fillId="0" borderId="5" xfId="0" applyNumberFormat="1" applyFont="1" applyBorder="1" applyAlignment="1" applyProtection="1">
      <alignment horizontal="center" vertical="center" shrinkToFit="1"/>
      <protection locked="0"/>
    </xf>
    <xf numFmtId="49" fontId="34" fillId="0" borderId="11" xfId="0" applyNumberFormat="1" applyFont="1" applyBorder="1" applyAlignment="1" applyProtection="1">
      <alignment horizontal="center" vertical="center" shrinkToFit="1"/>
      <protection locked="0"/>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Font="1" applyBorder="1" applyAlignment="1" applyProtection="1">
      <alignment horizontal="center" vertical="center" shrinkToFit="1"/>
      <protection locked="0"/>
    </xf>
    <xf numFmtId="0" fontId="38" fillId="0" borderId="7"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45" fillId="0" borderId="2"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shrinkToFit="1"/>
      <protection hidden="1"/>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hidden="1"/>
    </xf>
    <xf numFmtId="38" fontId="43" fillId="0" borderId="7" xfId="7" applyFont="1" applyFill="1" applyBorder="1" applyAlignment="1" applyProtection="1">
      <alignment horizontal="center" vertical="center" shrinkToFit="1"/>
      <protection hidden="1"/>
    </xf>
    <xf numFmtId="38" fontId="43" fillId="0" borderId="2" xfId="7" applyFont="1" applyFill="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2" fillId="0" borderId="0" xfId="0" applyFont="1" applyAlignment="1" applyProtection="1">
      <alignment horizontal="left" vertical="center" wrapText="1"/>
      <protection hidden="1"/>
    </xf>
    <xf numFmtId="0" fontId="38" fillId="0" borderId="6" xfId="0" applyFont="1" applyBorder="1" applyAlignment="1" applyProtection="1">
      <alignment horizontal="left"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41"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4" fillId="0" borderId="7" xfId="0" applyFont="1" applyBorder="1" applyAlignment="1" applyProtection="1">
      <alignment horizontal="center" vertical="center" shrinkToFit="1"/>
      <protection hidden="1"/>
    </xf>
    <xf numFmtId="49" fontId="34" fillId="0" borderId="2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4" fillId="0" borderId="1" xfId="0" applyFont="1" applyBorder="1" applyAlignment="1" applyProtection="1">
      <alignment horizontal="center" vertical="center" shrinkToFit="1"/>
      <protection hidden="1"/>
    </xf>
    <xf numFmtId="0" fontId="17" fillId="2" borderId="0" xfId="0" applyFont="1" applyFill="1" applyAlignment="1" applyProtection="1">
      <alignment horizontal="center" vertical="center" wrapText="1"/>
      <protection hidden="1"/>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locked="0"/>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17" fillId="0" borderId="0" xfId="0" applyFont="1" applyAlignment="1" applyProtection="1">
      <alignment horizontal="center" vertical="center" shrinkToFit="1"/>
      <protection locked="0"/>
    </xf>
    <xf numFmtId="49" fontId="60" fillId="0" borderId="139" xfId="0" applyNumberFormat="1" applyFont="1" applyBorder="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49" fontId="60" fillId="0" borderId="140"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hidden="1"/>
    </xf>
    <xf numFmtId="0" fontId="20" fillId="0" borderId="54"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locked="0"/>
    </xf>
    <xf numFmtId="0" fontId="13" fillId="2" borderId="0" xfId="0" applyFont="1" applyFill="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38" fontId="52" fillId="0" borderId="59" xfId="0" applyNumberFormat="1" applyFont="1" applyBorder="1" applyAlignment="1" applyProtection="1">
      <alignment horizontal="right" vertical="center"/>
      <protection locked="0" hidden="1"/>
    </xf>
    <xf numFmtId="38" fontId="52" fillId="0" borderId="51" xfId="0" applyNumberFormat="1" applyFont="1" applyBorder="1" applyAlignment="1" applyProtection="1">
      <alignment horizontal="right" vertical="center"/>
      <protection locked="0" hidden="1"/>
    </xf>
    <xf numFmtId="0" fontId="20" fillId="0" borderId="0" xfId="0" applyFont="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10" xfId="0" applyFont="1" applyBorder="1" applyAlignment="1" applyProtection="1">
      <alignment horizontal="center" vertical="center"/>
      <protection hidden="1"/>
    </xf>
    <xf numFmtId="0" fontId="20" fillId="0" borderId="150"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92" xfId="0" applyNumberFormat="1" applyFont="1" applyBorder="1" applyAlignment="1" applyProtection="1">
      <alignment horizontal="right" vertical="center"/>
      <protection locked="0" hidden="1"/>
    </xf>
    <xf numFmtId="38" fontId="52" fillId="0" borderId="10"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38" fontId="52" fillId="0" borderId="50"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6" borderId="149" xfId="78" applyFont="1" applyBorder="1" applyAlignment="1" applyProtection="1">
      <alignment horizontal="left" vertical="center" indent="2"/>
      <protection hidden="1"/>
    </xf>
    <xf numFmtId="0" fontId="18" fillId="6" borderId="10" xfId="78" applyFont="1" applyBorder="1" applyAlignment="1" applyProtection="1">
      <alignment horizontal="left" vertical="center" indent="2"/>
      <protection hidden="1"/>
    </xf>
    <xf numFmtId="0" fontId="18" fillId="6" borderId="150" xfId="78" applyFont="1" applyBorder="1" applyAlignment="1" applyProtection="1">
      <alignment horizontal="left" vertical="center" indent="2"/>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149" xfId="0" applyFont="1" applyBorder="1" applyAlignment="1" applyProtection="1">
      <alignment horizontal="center" vertical="center"/>
      <protection hidden="1"/>
    </xf>
    <xf numFmtId="0" fontId="20" fillId="0" borderId="93" xfId="0" applyFont="1" applyBorder="1" applyAlignment="1" applyProtection="1">
      <alignment horizontal="center" vertical="center"/>
      <protection hidden="1"/>
    </xf>
    <xf numFmtId="0" fontId="18" fillId="6" borderId="20" xfId="78" applyFont="1" applyBorder="1" applyAlignment="1" applyProtection="1">
      <alignment horizontal="left" vertical="center" indent="2"/>
      <protection hidden="1"/>
    </xf>
    <xf numFmtId="0" fontId="18" fillId="6" borderId="0" xfId="78" applyFont="1" applyBorder="1" applyAlignment="1" applyProtection="1">
      <alignment horizontal="left" vertical="center" indent="2"/>
      <protection hidden="1"/>
    </xf>
    <xf numFmtId="0" fontId="18" fillId="6" borderId="13" xfId="78" applyFont="1" applyBorder="1" applyAlignment="1" applyProtection="1">
      <alignment horizontal="left" vertical="center" indent="2"/>
      <protection hidden="1"/>
    </xf>
    <xf numFmtId="0" fontId="20" fillId="0" borderId="20"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38" fontId="52" fillId="0" borderId="148" xfId="0" applyNumberFormat="1" applyFont="1" applyBorder="1" applyAlignment="1" applyProtection="1">
      <alignment horizontal="right" vertical="center"/>
      <protection locked="0" hidden="1"/>
    </xf>
    <xf numFmtId="38" fontId="52" fillId="0" borderId="0" xfId="0" applyNumberFormat="1" applyFont="1" applyAlignment="1" applyProtection="1">
      <alignment horizontal="right" vertical="center"/>
      <protection locked="0" hidden="1"/>
    </xf>
    <xf numFmtId="0" fontId="20" fillId="0" borderId="13"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38" fontId="52" fillId="0" borderId="59" xfId="0" applyNumberFormat="1" applyFont="1" applyBorder="1" applyAlignment="1" applyProtection="1">
      <alignment horizontal="right" vertical="center"/>
      <protection hidden="1"/>
    </xf>
    <xf numFmtId="38" fontId="52" fillId="0" borderId="51" xfId="0" applyNumberFormat="1" applyFont="1" applyBorder="1" applyAlignment="1" applyProtection="1">
      <alignment horizontal="right" vertical="center"/>
      <protection hidden="1"/>
    </xf>
    <xf numFmtId="49" fontId="18" fillId="0" borderId="114"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49" fontId="18" fillId="0" borderId="38" xfId="0" applyNumberFormat="1" applyFont="1" applyBorder="1" applyAlignment="1" applyProtection="1">
      <alignment horizontal="center" vertical="center" shrinkToFit="1"/>
      <protection locked="0"/>
    </xf>
    <xf numFmtId="49" fontId="13" fillId="0" borderId="62"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101"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2"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8" fillId="0" borderId="64" xfId="0" applyNumberFormat="1" applyFont="1" applyBorder="1" applyAlignment="1" applyProtection="1">
      <alignment horizontal="center" vertical="center" shrinkToFit="1"/>
      <protection locked="0"/>
    </xf>
    <xf numFmtId="49" fontId="18" fillId="0" borderId="65" xfId="0" applyNumberFormat="1" applyFont="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1" xfId="0" applyFont="1" applyFill="1" applyBorder="1" applyAlignment="1" applyProtection="1">
      <alignment horizontal="center" vertical="center"/>
      <protection hidden="1"/>
    </xf>
    <xf numFmtId="0" fontId="13" fillId="6" borderId="78" xfId="78" applyFont="1" applyBorder="1" applyAlignment="1" applyProtection="1">
      <alignment horizontal="right" vertical="center"/>
      <protection hidden="1"/>
    </xf>
    <xf numFmtId="0" fontId="13" fillId="6" borderId="79" xfId="78" applyFont="1" applyBorder="1" applyAlignment="1" applyProtection="1">
      <alignment horizontal="right" vertical="center"/>
      <protection hidden="1"/>
    </xf>
    <xf numFmtId="0" fontId="13" fillId="6" borderId="80" xfId="78" applyFont="1" applyBorder="1" applyAlignment="1" applyProtection="1">
      <alignment horizontal="right" vertical="center"/>
      <protection hidden="1"/>
    </xf>
    <xf numFmtId="0" fontId="18" fillId="0" borderId="77" xfId="0" applyFont="1" applyBorder="1" applyAlignment="1" applyProtection="1">
      <alignment horizontal="center" vertical="center" shrinkToFit="1"/>
      <protection hidden="1"/>
    </xf>
    <xf numFmtId="0" fontId="18" fillId="0" borderId="41" xfId="0" applyFont="1" applyBorder="1" applyAlignment="1" applyProtection="1">
      <alignment horizontal="center" vertical="center" shrinkToFit="1"/>
      <protection hidden="1"/>
    </xf>
    <xf numFmtId="179" fontId="18" fillId="2" borderId="77"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77"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49" fontId="13" fillId="0" borderId="77"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63" fillId="2" borderId="0" xfId="0" applyFont="1" applyFill="1" applyProtection="1">
      <alignment vertical="center"/>
      <protection hidden="1"/>
    </xf>
    <xf numFmtId="0" fontId="18" fillId="0" borderId="62"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shrinkToFit="1"/>
      <protection hidden="1"/>
    </xf>
    <xf numFmtId="179" fontId="18" fillId="2" borderId="62"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2"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2"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5" borderId="89" xfId="79" applyNumberFormat="1" applyFont="1" applyBorder="1" applyAlignment="1" applyProtection="1">
      <alignment horizontal="center" vertical="center" wrapText="1"/>
      <protection hidden="1"/>
    </xf>
    <xf numFmtId="0" fontId="13" fillId="5" borderId="90" xfId="79" applyNumberFormat="1" applyFont="1" applyBorder="1" applyAlignment="1" applyProtection="1">
      <alignment horizontal="center" vertical="center" wrapText="1"/>
      <protection hidden="1"/>
    </xf>
    <xf numFmtId="0" fontId="13" fillId="5" borderId="91"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49" fontId="13" fillId="0" borderId="62"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117" xfId="0" applyNumberFormat="1" applyFont="1" applyBorder="1" applyAlignment="1" applyProtection="1">
      <alignment horizontal="center" vertical="center" shrinkToFit="1"/>
      <protection locked="0"/>
    </xf>
    <xf numFmtId="49" fontId="18" fillId="0" borderId="101"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wrapText="1"/>
      <protection hidden="1"/>
    </xf>
    <xf numFmtId="0" fontId="13" fillId="0" borderId="6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6" borderId="86" xfId="78" applyFont="1" applyBorder="1" applyAlignment="1" applyProtection="1">
      <alignment horizontal="center" vertical="center"/>
      <protection hidden="1"/>
    </xf>
    <xf numFmtId="0" fontId="18" fillId="6" borderId="84" xfId="78" applyFont="1" applyBorder="1" applyAlignment="1" applyProtection="1">
      <alignment horizontal="center" vertical="center"/>
      <protection hidden="1"/>
    </xf>
    <xf numFmtId="0" fontId="18" fillId="6" borderId="87" xfId="78" applyFont="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18" fillId="6" borderId="85" xfId="78" applyFont="1" applyBorder="1" applyAlignment="1" applyProtection="1">
      <alignment horizontal="center" vertical="center"/>
      <protection hidden="1"/>
    </xf>
    <xf numFmtId="0" fontId="18" fillId="6" borderId="102" xfId="78" applyFont="1" applyBorder="1" applyAlignment="1" applyProtection="1">
      <alignment horizontal="center" vertical="center"/>
      <protection hidden="1"/>
    </xf>
    <xf numFmtId="38" fontId="29" fillId="0" borderId="69" xfId="0" applyNumberFormat="1" applyFont="1" applyBorder="1" applyAlignment="1" applyProtection="1">
      <alignment horizontal="right" vertical="center"/>
      <protection hidden="1"/>
    </xf>
    <xf numFmtId="38" fontId="29" fillId="0" borderId="67" xfId="0" applyNumberFormat="1" applyFont="1" applyBorder="1" applyAlignment="1" applyProtection="1">
      <alignment horizontal="right" vertical="center"/>
      <protection hidden="1"/>
    </xf>
    <xf numFmtId="0" fontId="21" fillId="0" borderId="7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177" fontId="18" fillId="0" borderId="62"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3" xfId="11" applyNumberFormat="1" applyFont="1" applyFill="1" applyBorder="1" applyAlignment="1" applyProtection="1">
      <alignment horizontal="right" vertical="center" shrinkToFit="1"/>
      <protection hidden="1"/>
    </xf>
    <xf numFmtId="0" fontId="18" fillId="0" borderId="68"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176" fontId="28" fillId="0" borderId="76" xfId="0" applyNumberFormat="1" applyFont="1" applyBorder="1" applyProtection="1">
      <alignment vertical="center"/>
      <protection hidden="1"/>
    </xf>
    <xf numFmtId="176" fontId="28" fillId="0" borderId="27" xfId="0" applyNumberFormat="1" applyFont="1" applyBorder="1" applyProtection="1">
      <alignment vertical="center"/>
      <protection hidden="1"/>
    </xf>
    <xf numFmtId="0" fontId="14" fillId="0" borderId="68"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38" fontId="28" fillId="0" borderId="27" xfId="0" applyNumberFormat="1" applyFont="1" applyBorder="1" applyProtection="1">
      <alignment vertical="center"/>
      <protection hidden="1"/>
    </xf>
    <xf numFmtId="179" fontId="18" fillId="2" borderId="68"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9" fontId="18" fillId="0" borderId="68"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9" fontId="29" fillId="0" borderId="81" xfId="11" applyNumberFormat="1" applyFont="1" applyBorder="1" applyAlignment="1" applyProtection="1">
      <alignment vertical="center" shrinkToFit="1"/>
      <protection hidden="1"/>
    </xf>
    <xf numFmtId="179" fontId="29" fillId="0" borderId="79" xfId="11" applyNumberFormat="1" applyFont="1" applyBorder="1" applyAlignment="1" applyProtection="1">
      <alignment vertical="center" shrinkToFit="1"/>
      <protection hidden="1"/>
    </xf>
    <xf numFmtId="179" fontId="29" fillId="0" borderId="82" xfId="11" applyNumberFormat="1" applyFont="1" applyBorder="1" applyAlignment="1" applyProtection="1">
      <alignment vertical="center" shrinkToFit="1"/>
      <protection hidden="1"/>
    </xf>
    <xf numFmtId="0" fontId="21" fillId="0" borderId="69"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176" fontId="28" fillId="0" borderId="69" xfId="0" applyNumberFormat="1" applyFont="1" applyBorder="1" applyProtection="1">
      <alignment vertical="center"/>
      <protection hidden="1"/>
    </xf>
    <xf numFmtId="176" fontId="28" fillId="0" borderId="67" xfId="0" applyNumberFormat="1" applyFont="1" applyBorder="1" applyProtection="1">
      <alignment vertical="center"/>
      <protection hidden="1"/>
    </xf>
    <xf numFmtId="0" fontId="14" fillId="0" borderId="7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49" fontId="13" fillId="0" borderId="68"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0" fontId="13" fillId="5" borderId="101" xfId="79" applyNumberFormat="1" applyFont="1" applyBorder="1" applyAlignment="1" applyProtection="1">
      <alignment horizontal="center" vertical="center"/>
      <protection hidden="1"/>
    </xf>
    <xf numFmtId="0" fontId="13" fillId="5" borderId="42" xfId="79" applyNumberFormat="1" applyFont="1" applyBorder="1" applyAlignment="1" applyProtection="1">
      <alignment horizontal="center" vertical="center"/>
      <protection hidden="1"/>
    </xf>
    <xf numFmtId="38" fontId="28" fillId="0" borderId="67" xfId="0" applyNumberFormat="1" applyFont="1" applyBorder="1" applyProtection="1">
      <alignment vertical="center"/>
      <protection hidden="1"/>
    </xf>
    <xf numFmtId="49" fontId="18" fillId="0" borderId="96" xfId="0" applyNumberFormat="1" applyFont="1" applyBorder="1" applyAlignment="1" applyProtection="1">
      <alignment horizontal="center" vertical="center" shrinkToFit="1"/>
      <protection locked="0"/>
    </xf>
    <xf numFmtId="49" fontId="18" fillId="0" borderId="97" xfId="0" applyNumberFormat="1" applyFont="1" applyBorder="1" applyAlignment="1" applyProtection="1">
      <alignment horizontal="center" vertical="center" shrinkToFit="1"/>
      <protection locked="0"/>
    </xf>
    <xf numFmtId="49" fontId="13" fillId="0" borderId="97" xfId="0" applyNumberFormat="1" applyFont="1" applyBorder="1" applyAlignment="1" applyProtection="1">
      <alignment horizontal="center"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8" fillId="0" borderId="98"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179" fontId="18" fillId="0" borderId="77"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0" fontId="7" fillId="5" borderId="94" xfId="79" applyNumberFormat="1" applyFont="1" applyBorder="1" applyAlignment="1" applyProtection="1">
      <alignment horizontal="center" vertical="center" wrapText="1"/>
      <protection hidden="1"/>
    </xf>
    <xf numFmtId="0" fontId="7" fillId="5" borderId="9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89"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177" fontId="18" fillId="0" borderId="68"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0" fontId="13" fillId="6" borderId="89"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wrapText="1"/>
      <protection hidden="1"/>
    </xf>
    <xf numFmtId="0" fontId="13" fillId="6" borderId="99"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0" xfId="78" applyFont="1" applyBorder="1" applyAlignment="1" applyProtection="1">
      <alignment horizontal="center" vertical="center" wrapText="1"/>
      <protection hidden="1"/>
    </xf>
    <xf numFmtId="49" fontId="13" fillId="0" borderId="77"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9" fillId="6" borderId="89" xfId="78" applyFont="1" applyBorder="1" applyAlignment="1" applyProtection="1">
      <alignment horizontal="center" vertical="center" wrapText="1" shrinkToFit="1"/>
      <protection hidden="1"/>
    </xf>
    <xf numFmtId="0" fontId="9" fillId="6" borderId="90" xfId="78" applyFont="1" applyBorder="1" applyAlignment="1" applyProtection="1">
      <alignment horizontal="center" vertical="center" wrapText="1"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177" fontId="18" fillId="0" borderId="77"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7"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38" fontId="47" fillId="0" borderId="69" xfId="0" applyNumberFormat="1" applyFont="1" applyBorder="1" applyAlignment="1" applyProtection="1">
      <alignment horizontal="right" vertical="center"/>
      <protection hidden="1"/>
    </xf>
    <xf numFmtId="0" fontId="47" fillId="0" borderId="67" xfId="0" applyFont="1" applyBorder="1" applyAlignment="1" applyProtection="1">
      <alignment horizontal="right" vertical="center"/>
      <protection hidden="1"/>
    </xf>
    <xf numFmtId="0" fontId="47" fillId="0" borderId="20" xfId="0" applyFont="1" applyBorder="1" applyAlignment="1" applyProtection="1">
      <alignment horizontal="right" vertical="center"/>
      <protection hidden="1"/>
    </xf>
    <xf numFmtId="0" fontId="47" fillId="0" borderId="0" xfId="0" applyFont="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29" fillId="0" borderId="76" xfId="0" applyNumberFormat="1" applyFont="1" applyBorder="1" applyAlignment="1" applyProtection="1">
      <alignment horizontal="right" vertical="center"/>
      <protection hidden="1"/>
    </xf>
    <xf numFmtId="38" fontId="29" fillId="0" borderId="27" xfId="0" applyNumberFormat="1" applyFont="1" applyBorder="1" applyAlignment="1" applyProtection="1">
      <alignment horizontal="right" vertical="center"/>
      <protection hidden="1"/>
    </xf>
    <xf numFmtId="177" fontId="29" fillId="0" borderId="111" xfId="11" applyNumberFormat="1" applyFont="1" applyBorder="1" applyAlignment="1" applyProtection="1">
      <alignment vertical="center" shrinkToFit="1"/>
      <protection hidden="1"/>
    </xf>
    <xf numFmtId="177" fontId="29" fillId="0" borderId="112" xfId="11" applyNumberFormat="1" applyFont="1" applyBorder="1" applyAlignment="1" applyProtection="1">
      <alignment vertical="center" shrinkToFit="1"/>
      <protection hidden="1"/>
    </xf>
    <xf numFmtId="177" fontId="29" fillId="0" borderId="113" xfId="11" applyNumberFormat="1" applyFont="1" applyBorder="1" applyAlignment="1" applyProtection="1">
      <alignment vertical="center" shrinkToFit="1"/>
      <protection hidden="1"/>
    </xf>
    <xf numFmtId="0" fontId="13" fillId="6" borderId="89" xfId="78" applyFont="1" applyBorder="1" applyAlignment="1" applyProtection="1">
      <alignment horizontal="center" vertical="center" shrinkToFit="1"/>
      <protection hidden="1"/>
    </xf>
    <xf numFmtId="0" fontId="13" fillId="6" borderId="91" xfId="78" applyFont="1" applyBorder="1" applyAlignment="1" applyProtection="1">
      <alignment horizontal="center" vertical="center" shrinkToFit="1"/>
      <protection hidden="1"/>
    </xf>
    <xf numFmtId="0" fontId="13" fillId="6" borderId="92"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5" borderId="107" xfId="79" applyNumberFormat="1" applyFont="1" applyBorder="1" applyAlignment="1" applyProtection="1">
      <alignment horizontal="center" vertical="center"/>
      <protection hidden="1"/>
    </xf>
    <xf numFmtId="0" fontId="13" fillId="5" borderId="108" xfId="79" applyNumberFormat="1" applyFont="1" applyBorder="1" applyAlignment="1" applyProtection="1">
      <alignment horizontal="center" vertical="center"/>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23" fillId="6" borderId="78" xfId="78" applyFont="1" applyBorder="1" applyAlignment="1" applyProtection="1">
      <alignment horizontal="right" vertical="center"/>
      <protection hidden="1"/>
    </xf>
    <xf numFmtId="0" fontId="23" fillId="6" borderId="79" xfId="78"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38" fontId="47" fillId="0" borderId="79" xfId="0" applyNumberFormat="1" applyFont="1" applyBorder="1" applyAlignment="1" applyProtection="1">
      <alignment horizontal="right"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38" fontId="29" fillId="0" borderId="9" xfId="0" applyNumberFormat="1" applyFont="1" applyBorder="1" applyAlignment="1" applyProtection="1">
      <alignment horizontal="right" vertical="center"/>
      <protection hidden="1"/>
    </xf>
    <xf numFmtId="38" fontId="29" fillId="0" borderId="6" xfId="0" applyNumberFormat="1" applyFont="1" applyBorder="1" applyAlignment="1" applyProtection="1">
      <alignment horizontal="right"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176" fontId="28" fillId="0" borderId="9" xfId="0" applyNumberFormat="1" applyFont="1" applyBorder="1" applyProtection="1">
      <alignment vertical="center"/>
      <protection hidden="1"/>
    </xf>
    <xf numFmtId="176" fontId="28" fillId="0" borderId="6" xfId="0" applyNumberFormat="1" applyFont="1" applyBorder="1" applyProtection="1">
      <alignment vertical="center"/>
      <protection hidden="1"/>
    </xf>
    <xf numFmtId="38" fontId="28" fillId="0" borderId="45" xfId="0" applyNumberFormat="1" applyFont="1" applyBorder="1" applyProtection="1">
      <alignment vertical="center"/>
      <protection hidden="1"/>
    </xf>
    <xf numFmtId="38" fontId="47" fillId="0" borderId="8" xfId="0" applyNumberFormat="1" applyFont="1" applyBorder="1" applyAlignment="1" applyProtection="1">
      <alignment horizontal="right" vertical="center"/>
      <protection hidden="1"/>
    </xf>
    <xf numFmtId="0" fontId="47" fillId="0" borderId="4" xfId="0" applyFont="1" applyBorder="1" applyAlignment="1" applyProtection="1">
      <alignment horizontal="right" vertical="center"/>
      <protection hidden="1"/>
    </xf>
    <xf numFmtId="0" fontId="47" fillId="0" borderId="9" xfId="0" applyFont="1" applyBorder="1" applyAlignment="1" applyProtection="1">
      <alignment horizontal="right" vertical="center"/>
      <protection hidden="1"/>
    </xf>
    <xf numFmtId="0" fontId="47" fillId="0" borderId="6" xfId="0" applyFont="1" applyBorder="1" applyAlignment="1" applyProtection="1">
      <alignment horizontal="right" vertical="center"/>
      <protection hidden="1"/>
    </xf>
    <xf numFmtId="38" fontId="28" fillId="0" borderId="6" xfId="0" applyNumberFormat="1" applyFont="1" applyBorder="1" applyProtection="1">
      <alignment vertical="center"/>
      <protection hidden="1"/>
    </xf>
    <xf numFmtId="38" fontId="29" fillId="0" borderId="66" xfId="0" applyNumberFormat="1" applyFont="1" applyBorder="1" applyAlignment="1" applyProtection="1">
      <alignment horizontal="right" vertical="center"/>
      <protection hidden="1"/>
    </xf>
    <xf numFmtId="38" fontId="29" fillId="0" borderId="45" xfId="0" applyNumberFormat="1" applyFont="1" applyBorder="1" applyAlignment="1" applyProtection="1">
      <alignment horizontal="right" vertical="center"/>
      <protection hidden="1"/>
    </xf>
    <xf numFmtId="0" fontId="13" fillId="0" borderId="7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21" fillId="0" borderId="66" xfId="0" applyFont="1" applyBorder="1" applyAlignment="1" applyProtection="1">
      <alignment horizontal="center" vertical="center"/>
      <protection hidden="1"/>
    </xf>
    <xf numFmtId="0" fontId="21" fillId="0" borderId="45" xfId="0" applyFont="1" applyBorder="1" applyAlignment="1" applyProtection="1">
      <alignment horizontal="center" vertical="center"/>
      <protection hidden="1"/>
    </xf>
    <xf numFmtId="176" fontId="28" fillId="0" borderId="66" xfId="0" applyNumberFormat="1" applyFont="1" applyBorder="1" applyProtection="1">
      <alignment vertical="center"/>
      <protection hidden="1"/>
    </xf>
    <xf numFmtId="176" fontId="28" fillId="0" borderId="45" xfId="0" applyNumberFormat="1" applyFont="1" applyBorder="1" applyProtection="1">
      <alignment vertical="center"/>
      <protection hidden="1"/>
    </xf>
    <xf numFmtId="0" fontId="14" fillId="0" borderId="75"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8" fillId="0" borderId="41"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0" borderId="115" xfId="0" applyFont="1" applyBorder="1" applyAlignment="1" applyProtection="1">
      <alignment horizontal="center" vertical="center" wrapText="1"/>
      <protection hidden="1"/>
    </xf>
    <xf numFmtId="0" fontId="13" fillId="0" borderId="116" xfId="0" applyFont="1" applyBorder="1" applyAlignment="1" applyProtection="1">
      <alignment horizontal="center" vertical="center"/>
      <protection hidden="1"/>
    </xf>
    <xf numFmtId="0" fontId="28" fillId="0" borderId="116" xfId="0" applyFont="1" applyBorder="1" applyAlignment="1" applyProtection="1">
      <alignment horizontal="center" vertical="center"/>
      <protection hidden="1"/>
    </xf>
    <xf numFmtId="0" fontId="13" fillId="0" borderId="117" xfId="0" applyFont="1" applyBorder="1" applyAlignment="1" applyProtection="1">
      <alignment horizontal="center" vertical="center" shrinkToFit="1"/>
      <protection hidden="1"/>
    </xf>
    <xf numFmtId="0" fontId="13" fillId="0" borderId="101"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28" fillId="0" borderId="118" xfId="0" applyFont="1" applyBorder="1" applyAlignment="1" applyProtection="1">
      <alignment horizontal="center" vertical="center"/>
      <protection hidden="1"/>
    </xf>
    <xf numFmtId="0" fontId="28" fillId="0" borderId="101" xfId="0" applyFont="1" applyBorder="1" applyAlignment="1" applyProtection="1">
      <alignment horizontal="center" vertical="center"/>
      <protection hidden="1"/>
    </xf>
    <xf numFmtId="0" fontId="28" fillId="0" borderId="43" xfId="0" applyFont="1" applyBorder="1" applyAlignment="1" applyProtection="1">
      <alignment horizontal="center" vertical="center"/>
      <protection hidden="1"/>
    </xf>
    <xf numFmtId="176" fontId="28" fillId="0" borderId="118" xfId="0" applyNumberFormat="1" applyFont="1" applyBorder="1" applyProtection="1">
      <alignment vertical="center"/>
      <protection hidden="1"/>
    </xf>
    <xf numFmtId="176" fontId="28" fillId="0" borderId="101" xfId="0" applyNumberFormat="1" applyFont="1" applyBorder="1" applyProtection="1">
      <alignment vertical="center"/>
      <protection hidden="1"/>
    </xf>
    <xf numFmtId="38" fontId="29" fillId="0" borderId="118" xfId="0" applyNumberFormat="1" applyFont="1" applyBorder="1" applyAlignment="1" applyProtection="1">
      <alignment horizontal="right" vertical="center"/>
      <protection hidden="1"/>
    </xf>
    <xf numFmtId="38" fontId="29" fillId="0" borderId="101" xfId="0" applyNumberFormat="1" applyFont="1" applyBorder="1" applyAlignment="1" applyProtection="1">
      <alignment horizontal="right" vertical="center"/>
      <protection hidden="1"/>
    </xf>
    <xf numFmtId="38" fontId="47" fillId="0" borderId="118" xfId="0" applyNumberFormat="1" applyFont="1" applyBorder="1" applyAlignment="1" applyProtection="1">
      <alignment horizontal="right" vertical="center"/>
      <protection hidden="1"/>
    </xf>
    <xf numFmtId="38" fontId="47" fillId="0" borderId="101" xfId="0" applyNumberFormat="1" applyFont="1" applyBorder="1" applyAlignment="1" applyProtection="1">
      <alignment horizontal="right" vertical="center"/>
      <protection hidden="1"/>
    </xf>
    <xf numFmtId="0" fontId="14" fillId="5" borderId="89"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38" fontId="47" fillId="0" borderId="67" xfId="0" applyNumberFormat="1" applyFont="1" applyBorder="1" applyAlignment="1" applyProtection="1">
      <alignment horizontal="right" vertical="center"/>
      <protection hidden="1"/>
    </xf>
    <xf numFmtId="38" fontId="28" fillId="0" borderId="101" xfId="0" applyNumberFormat="1"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0" fontId="21" fillId="2" borderId="120" xfId="0" applyFont="1" applyFill="1" applyBorder="1" applyAlignment="1" applyProtection="1">
      <alignment horizontal="center" vertical="center"/>
      <protection hidden="1"/>
    </xf>
    <xf numFmtId="0" fontId="21" fillId="2" borderId="121" xfId="0" applyFont="1" applyFill="1" applyBorder="1" applyAlignment="1" applyProtection="1">
      <alignment horizontal="center" vertical="center"/>
      <protection hidden="1"/>
    </xf>
    <xf numFmtId="0" fontId="13" fillId="0" borderId="73" xfId="0" applyFont="1" applyBorder="1" applyAlignment="1" applyProtection="1">
      <alignment horizontal="center" vertical="center"/>
      <protection hidden="1"/>
    </xf>
    <xf numFmtId="0" fontId="23" fillId="6" borderId="119" xfId="78" applyFont="1" applyBorder="1" applyAlignment="1" applyProtection="1">
      <alignment horizontal="center" vertical="center"/>
      <protection hidden="1"/>
    </xf>
    <xf numFmtId="0" fontId="23" fillId="6" borderId="120" xfId="78" applyFont="1" applyBorder="1" applyAlignment="1" applyProtection="1">
      <alignment horizontal="center" vertical="center"/>
      <protection hidden="1"/>
    </xf>
    <xf numFmtId="0" fontId="23" fillId="0" borderId="120" xfId="0" applyFont="1" applyBorder="1" applyAlignment="1" applyProtection="1">
      <alignment horizontal="center" vertical="center"/>
      <protection hidden="1"/>
    </xf>
    <xf numFmtId="0" fontId="23" fillId="0" borderId="121" xfId="0" applyFont="1" applyBorder="1" applyAlignment="1" applyProtection="1">
      <alignment horizontal="center" vertical="center"/>
      <protection hidden="1"/>
    </xf>
    <xf numFmtId="0" fontId="28" fillId="0" borderId="76"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118" xfId="0" applyFont="1" applyBorder="1" applyProtection="1">
      <alignment vertical="center"/>
      <protection hidden="1"/>
    </xf>
    <xf numFmtId="0" fontId="28" fillId="0" borderId="101" xfId="0" applyFont="1" applyBorder="1" applyProtection="1">
      <alignment vertical="center"/>
      <protection hidden="1"/>
    </xf>
    <xf numFmtId="38" fontId="47" fillId="0" borderId="20" xfId="0" applyNumberFormat="1" applyFont="1" applyBorder="1" applyProtection="1">
      <alignment vertical="center"/>
      <protection hidden="1"/>
    </xf>
    <xf numFmtId="38" fontId="47" fillId="0" borderId="0" xfId="0" applyNumberFormat="1" applyFont="1" applyProtection="1">
      <alignment vertical="center"/>
      <protection hidden="1"/>
    </xf>
    <xf numFmtId="38" fontId="47" fillId="0" borderId="9" xfId="0" applyNumberFormat="1" applyFont="1" applyBorder="1" applyProtection="1">
      <alignment vertical="center"/>
      <protection hidden="1"/>
    </xf>
    <xf numFmtId="38" fontId="47" fillId="0" borderId="6" xfId="0" applyNumberFormat="1" applyFont="1" applyBorder="1" applyProtection="1">
      <alignment vertical="center"/>
      <protection hidden="1"/>
    </xf>
    <xf numFmtId="0" fontId="18" fillId="0" borderId="122"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14" fillId="0" borderId="62"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38" fontId="28" fillId="0" borderId="26" xfId="0" applyNumberFormat="1" applyFont="1" applyBorder="1" applyProtection="1">
      <alignment vertical="center"/>
      <protection hidden="1"/>
    </xf>
    <xf numFmtId="38" fontId="29" fillId="0" borderId="122" xfId="0" applyNumberFormat="1" applyFont="1" applyBorder="1" applyProtection="1">
      <alignment vertical="center"/>
      <protection hidden="1"/>
    </xf>
    <xf numFmtId="38" fontId="29" fillId="0" borderId="26" xfId="0" applyNumberFormat="1" applyFont="1" applyBorder="1" applyProtection="1">
      <alignment vertical="center"/>
      <protection hidden="1"/>
    </xf>
    <xf numFmtId="0" fontId="28" fillId="0" borderId="66" xfId="0" applyFont="1" applyBorder="1" applyProtection="1">
      <alignment vertical="center"/>
      <protection hidden="1"/>
    </xf>
    <xf numFmtId="0" fontId="28" fillId="0" borderId="45" xfId="0" applyFont="1" applyBorder="1" applyProtection="1">
      <alignment vertical="center"/>
      <protection hidden="1"/>
    </xf>
    <xf numFmtId="0" fontId="14" fillId="0" borderId="126" xfId="0" applyFont="1" applyBorder="1" applyAlignment="1" applyProtection="1">
      <alignment horizontal="center" vertical="center"/>
      <protection hidden="1"/>
    </xf>
    <xf numFmtId="0" fontId="14" fillId="0" borderId="127" xfId="0" applyFont="1" applyBorder="1" applyAlignment="1" applyProtection="1">
      <alignment horizontal="center" vertical="center"/>
      <protection hidden="1"/>
    </xf>
    <xf numFmtId="0" fontId="18" fillId="0" borderId="125" xfId="0" applyFont="1" applyBorder="1" applyAlignment="1" applyProtection="1">
      <alignment horizontal="center" vertical="center" shrinkToFit="1"/>
      <protection hidden="1"/>
    </xf>
    <xf numFmtId="0" fontId="18" fillId="0" borderId="46"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18" fillId="0" borderId="66" xfId="0" applyFont="1" applyBorder="1" applyAlignment="1" applyProtection="1">
      <alignment horizontal="center" vertical="center" shrinkToFit="1"/>
      <protection hidden="1"/>
    </xf>
    <xf numFmtId="0" fontId="18" fillId="0" borderId="45" xfId="0" applyFont="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28" fillId="0" borderId="66" xfId="0" applyFont="1" applyBorder="1" applyAlignment="1" applyProtection="1">
      <alignment horizontal="center" vertical="center"/>
      <protection hidden="1"/>
    </xf>
    <xf numFmtId="0" fontId="28" fillId="0" borderId="45" xfId="0" applyFont="1" applyBorder="1" applyAlignment="1" applyProtection="1">
      <alignment horizontal="center" vertical="center"/>
      <protection hidden="1"/>
    </xf>
    <xf numFmtId="0" fontId="28" fillId="0" borderId="125" xfId="0" applyFont="1" applyBorder="1" applyProtection="1">
      <alignment vertical="center"/>
      <protection hidden="1"/>
    </xf>
    <xf numFmtId="0" fontId="28" fillId="0" borderId="46" xfId="0" applyFont="1" applyBorder="1" applyProtection="1">
      <alignment vertical="center"/>
      <protection hidden="1"/>
    </xf>
    <xf numFmtId="38" fontId="47" fillId="0" borderId="8" xfId="0" applyNumberFormat="1" applyFont="1" applyBorder="1" applyProtection="1">
      <alignment vertical="center"/>
      <protection hidden="1"/>
    </xf>
    <xf numFmtId="38" fontId="47" fillId="0" borderId="4" xfId="0" applyNumberFormat="1" applyFont="1" applyBorder="1" applyProtection="1">
      <alignment vertical="center"/>
      <protection hidden="1"/>
    </xf>
    <xf numFmtId="38" fontId="14" fillId="0" borderId="104" xfId="0" applyNumberFormat="1" applyFont="1" applyBorder="1" applyAlignment="1" applyProtection="1">
      <alignment horizontal="center" vertical="center"/>
      <protection hidden="1"/>
    </xf>
    <xf numFmtId="38" fontId="14" fillId="0" borderId="103"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0" fontId="28" fillId="0" borderId="122"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8" fillId="0" borderId="122" xfId="0" applyFont="1" applyBorder="1" applyProtection="1">
      <alignment vertical="center"/>
      <protection hidden="1"/>
    </xf>
    <xf numFmtId="0" fontId="28" fillId="0" borderId="26" xfId="0" applyFont="1" applyBorder="1" applyProtection="1">
      <alignment vertical="center"/>
      <protection hidden="1"/>
    </xf>
    <xf numFmtId="38" fontId="29" fillId="0" borderId="125" xfId="0" applyNumberFormat="1" applyFont="1" applyBorder="1" applyProtection="1">
      <alignment vertical="center"/>
      <protection hidden="1"/>
    </xf>
    <xf numFmtId="38" fontId="29" fillId="0" borderId="46" xfId="0" applyNumberFormat="1" applyFont="1" applyBorder="1" applyProtection="1">
      <alignment vertical="center"/>
      <protection hidden="1"/>
    </xf>
    <xf numFmtId="38" fontId="28" fillId="0" borderId="4" xfId="0" applyNumberFormat="1" applyFont="1" applyBorder="1" applyProtection="1">
      <alignment vertical="center"/>
      <protection hidden="1"/>
    </xf>
    <xf numFmtId="38" fontId="29" fillId="0" borderId="66" xfId="0" applyNumberFormat="1" applyFont="1" applyBorder="1" applyProtection="1">
      <alignment vertical="center"/>
      <protection hidden="1"/>
    </xf>
    <xf numFmtId="38" fontId="29" fillId="0" borderId="45" xfId="0" applyNumberFormat="1" applyFont="1" applyBorder="1" applyProtection="1">
      <alignment vertical="center"/>
      <protection hidden="1"/>
    </xf>
    <xf numFmtId="0" fontId="28" fillId="0" borderId="125" xfId="0" applyFont="1" applyBorder="1" applyAlignment="1" applyProtection="1">
      <alignment horizontal="center" vertical="center"/>
      <protection hidden="1"/>
    </xf>
    <xf numFmtId="0" fontId="28" fillId="0" borderId="46" xfId="0" applyFont="1" applyBorder="1" applyAlignment="1" applyProtection="1">
      <alignment horizontal="center" vertical="center"/>
      <protection hidden="1"/>
    </xf>
    <xf numFmtId="38" fontId="14" fillId="0" borderId="40" xfId="0" applyNumberFormat="1" applyFont="1" applyBorder="1" applyAlignment="1" applyProtection="1">
      <alignment horizontal="center" vertical="center"/>
      <protection hidden="1"/>
    </xf>
    <xf numFmtId="38" fontId="28" fillId="0" borderId="46" xfId="0" applyNumberFormat="1" applyFont="1" applyBorder="1" applyProtection="1">
      <alignment vertical="center"/>
      <protection hidden="1"/>
    </xf>
    <xf numFmtId="38" fontId="47" fillId="0" borderId="81" xfId="0" applyNumberFormat="1" applyFont="1" applyBorder="1" applyProtection="1">
      <alignment vertical="center"/>
      <protection hidden="1"/>
    </xf>
    <xf numFmtId="38" fontId="47" fillId="0" borderId="79" xfId="0" applyNumberFormat="1" applyFont="1" applyBorder="1" applyProtection="1">
      <alignment vertical="center"/>
      <protection hidden="1"/>
    </xf>
    <xf numFmtId="38" fontId="29" fillId="0" borderId="76" xfId="0" applyNumberFormat="1" applyFont="1" applyBorder="1" applyProtection="1">
      <alignment vertical="center"/>
      <protection hidden="1"/>
    </xf>
    <xf numFmtId="38" fontId="29" fillId="0" borderId="27" xfId="0" applyNumberFormat="1" applyFont="1" applyBorder="1" applyProtection="1">
      <alignment vertical="center"/>
      <protection hidden="1"/>
    </xf>
    <xf numFmtId="0" fontId="28" fillId="0" borderId="123" xfId="0" applyFont="1" applyBorder="1" applyAlignment="1" applyProtection="1">
      <alignment horizontal="center" vertical="center"/>
      <protection hidden="1"/>
    </xf>
    <xf numFmtId="0" fontId="28" fillId="0" borderId="124" xfId="0" applyFont="1" applyBorder="1" applyAlignment="1" applyProtection="1">
      <alignment horizontal="center" vertical="center"/>
      <protection hidden="1"/>
    </xf>
    <xf numFmtId="0" fontId="18" fillId="0" borderId="7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38" fontId="28" fillId="0" borderId="0" xfId="0" applyNumberFormat="1" applyFont="1" applyProtection="1">
      <alignment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4" borderId="22" xfId="0" applyFont="1" applyFill="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72" xfId="0" applyFont="1" applyBorder="1" applyAlignment="1" applyProtection="1">
      <alignment horizontal="center" vertical="center"/>
      <protection hidden="1"/>
    </xf>
    <xf numFmtId="0" fontId="18" fillId="0" borderId="128"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8" fillId="0" borderId="128"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28" fillId="0" borderId="128" xfId="0" applyFont="1" applyBorder="1" applyProtection="1">
      <alignment vertical="center"/>
      <protection hidden="1"/>
    </xf>
    <xf numFmtId="0" fontId="28" fillId="0" borderId="25" xfId="0" applyFont="1" applyBorder="1" applyProtection="1">
      <alignment vertical="center"/>
      <protection hidden="1"/>
    </xf>
    <xf numFmtId="0" fontId="14" fillId="0" borderId="77"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38" fontId="28" fillId="0" borderId="25" xfId="0" applyNumberFormat="1" applyFont="1" applyBorder="1" applyProtection="1">
      <alignment vertical="center"/>
      <protection hidden="1"/>
    </xf>
    <xf numFmtId="38" fontId="29" fillId="0" borderId="128" xfId="0" applyNumberFormat="1" applyFont="1" applyBorder="1" applyProtection="1">
      <alignment vertical="center"/>
      <protection hidden="1"/>
    </xf>
    <xf numFmtId="38" fontId="29" fillId="0" borderId="25" xfId="0" applyNumberFormat="1" applyFont="1" applyBorder="1" applyProtection="1">
      <alignment vertical="center"/>
      <protection hidden="1"/>
    </xf>
    <xf numFmtId="38" fontId="47" fillId="0" borderId="69" xfId="0" applyNumberFormat="1" applyFont="1" applyBorder="1" applyProtection="1">
      <alignment vertical="center"/>
      <protection hidden="1"/>
    </xf>
    <xf numFmtId="38" fontId="47" fillId="0" borderId="67" xfId="0" applyNumberFormat="1" applyFont="1" applyBorder="1" applyProtection="1">
      <alignment vertical="center"/>
      <protection hidden="1"/>
    </xf>
    <xf numFmtId="0" fontId="13" fillId="4" borderId="83" xfId="0" applyFont="1" applyFill="1" applyBorder="1" applyAlignment="1" applyProtection="1">
      <alignment horizontal="center" vertical="center"/>
      <protection hidden="1"/>
    </xf>
    <xf numFmtId="0" fontId="13" fillId="4" borderId="85" xfId="0" applyFont="1" applyFill="1" applyBorder="1" applyAlignment="1" applyProtection="1">
      <alignment horizontal="center" vertical="center"/>
      <protection hidden="1"/>
    </xf>
    <xf numFmtId="0" fontId="13" fillId="4" borderId="86"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0" fontId="13" fillId="4" borderId="85" xfId="0" applyFont="1" applyFill="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3" fillId="6" borderId="88" xfId="78" applyFont="1" applyBorder="1" applyAlignment="1" applyProtection="1">
      <alignment horizontal="center" vertical="center"/>
      <protection hidden="1"/>
    </xf>
    <xf numFmtId="0" fontId="13" fillId="6" borderId="87" xfId="78" applyFont="1" applyBorder="1" applyAlignment="1" applyProtection="1">
      <alignment horizontal="center" vertical="center"/>
      <protection hidden="1"/>
    </xf>
    <xf numFmtId="0" fontId="14" fillId="0" borderId="90" xfId="0" applyFont="1" applyBorder="1" applyAlignment="1" applyProtection="1">
      <alignment horizontal="center" vertical="center"/>
      <protection hidden="1"/>
    </xf>
    <xf numFmtId="0" fontId="13" fillId="0" borderId="7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129" xfId="0" applyFont="1" applyBorder="1" applyAlignment="1" applyProtection="1">
      <alignment horizontal="center" vertical="center" shrinkToFit="1"/>
      <protection hidden="1"/>
    </xf>
    <xf numFmtId="0" fontId="13" fillId="0" borderId="130" xfId="0" applyFont="1" applyBorder="1" applyAlignment="1" applyProtection="1">
      <alignment horizontal="center" vertical="center" shrinkToFit="1"/>
      <protection hidden="1"/>
    </xf>
    <xf numFmtId="178" fontId="18" fillId="0" borderId="75"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36" xfId="0" applyNumberFormat="1" applyFont="1" applyBorder="1" applyAlignment="1" applyProtection="1">
      <alignment horizontal="right" vertical="center" shrinkToFit="1"/>
      <protection locked="0"/>
    </xf>
    <xf numFmtId="0" fontId="18" fillId="0" borderId="75"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5" xfId="0" applyNumberFormat="1" applyFont="1" applyBorder="1" applyAlignment="1" applyProtection="1">
      <alignment horizontal="right" vertical="center" shrinkToFit="1"/>
      <protection locked="0"/>
    </xf>
    <xf numFmtId="179" fontId="18" fillId="0" borderId="36" xfId="0" applyNumberFormat="1" applyFont="1" applyBorder="1" applyAlignment="1" applyProtection="1">
      <alignment horizontal="right" vertical="center" shrinkToFit="1"/>
      <protection locked="0"/>
    </xf>
    <xf numFmtId="180" fontId="18" fillId="0" borderId="75"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80" fontId="18" fillId="0" borderId="36" xfId="0" applyNumberFormat="1" applyFont="1" applyBorder="1" applyAlignment="1" applyProtection="1">
      <alignment horizontal="right" vertical="center" shrinkToFit="1"/>
      <protection hidden="1"/>
    </xf>
    <xf numFmtId="180" fontId="18" fillId="0" borderId="131"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39" xfId="0" applyNumberFormat="1" applyFont="1" applyBorder="1" applyAlignment="1" applyProtection="1">
      <alignment horizontal="center" vertical="center" shrinkToFit="1"/>
      <protection hidden="1"/>
    </xf>
    <xf numFmtId="180" fontId="18" fillId="0" borderId="132"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133" xfId="0" applyNumberFormat="1" applyFont="1" applyBorder="1" applyAlignment="1" applyProtection="1">
      <alignment horizontal="center" vertical="center" shrinkToFit="1"/>
      <protection hidden="1"/>
    </xf>
    <xf numFmtId="178" fontId="18" fillId="0" borderId="134" xfId="0" applyNumberFormat="1" applyFont="1" applyBorder="1" applyAlignment="1" applyProtection="1">
      <alignment horizontal="right" vertical="center" shrinkToFit="1"/>
      <protection locked="0"/>
    </xf>
    <xf numFmtId="178" fontId="18" fillId="0" borderId="135" xfId="0" applyNumberFormat="1" applyFont="1" applyBorder="1" applyAlignment="1" applyProtection="1">
      <alignment horizontal="right" vertical="center" shrinkToFit="1"/>
      <protection locked="0"/>
    </xf>
    <xf numFmtId="178" fontId="18" fillId="0" borderId="136" xfId="0" applyNumberFormat="1" applyFont="1" applyBorder="1" applyAlignment="1" applyProtection="1">
      <alignment horizontal="right" vertical="center" shrinkToFit="1"/>
      <protection locked="0"/>
    </xf>
    <xf numFmtId="49" fontId="18" fillId="0" borderId="8" xfId="0" applyNumberFormat="1" applyFont="1" applyBorder="1" applyAlignment="1" applyProtection="1">
      <alignment horizontal="center"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9" xfId="0" applyNumberFormat="1" applyFont="1" applyBorder="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49" fontId="13" fillId="0" borderId="66"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36" xfId="0" applyNumberFormat="1" applyFont="1" applyBorder="1" applyAlignment="1" applyProtection="1">
      <alignment horizontal="center" vertical="center" shrinkToFit="1"/>
      <protection hidden="1"/>
    </xf>
    <xf numFmtId="49" fontId="13" fillId="0" borderId="75"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3" fillId="0" borderId="75"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80" fontId="18" fillId="0" borderId="58" xfId="0" applyNumberFormat="1" applyFont="1" applyBorder="1" applyAlignment="1" applyProtection="1">
      <alignment horizontal="center" vertical="center" shrinkToFit="1"/>
      <protection hidden="1"/>
    </xf>
    <xf numFmtId="180" fontId="18" fillId="0" borderId="6" xfId="0" applyNumberFormat="1" applyFont="1" applyBorder="1" applyAlignment="1" applyProtection="1">
      <alignment horizontal="center" vertical="center" shrinkToFit="1"/>
      <protection hidden="1"/>
    </xf>
    <xf numFmtId="180" fontId="18" fillId="0" borderId="37" xfId="0" applyNumberFormat="1" applyFont="1" applyBorder="1" applyAlignment="1" applyProtection="1">
      <alignment horizontal="center" vertical="center" shrinkToFit="1"/>
      <protection hidden="1"/>
    </xf>
    <xf numFmtId="0" fontId="13" fillId="0" borderId="74"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178" fontId="18" fillId="0" borderId="126" xfId="0" applyNumberFormat="1" applyFont="1" applyBorder="1" applyAlignment="1" applyProtection="1">
      <alignment horizontal="right" vertical="center" shrinkToFit="1"/>
      <protection locked="0"/>
    </xf>
    <xf numFmtId="178" fontId="18" fillId="0" borderId="46" xfId="0" applyNumberFormat="1" applyFont="1" applyBorder="1" applyAlignment="1" applyProtection="1">
      <alignment horizontal="right" vertical="center" shrinkToFit="1"/>
      <protection locked="0"/>
    </xf>
    <xf numFmtId="178" fontId="18" fillId="0" borderId="127" xfId="0" applyNumberFormat="1" applyFont="1" applyBorder="1" applyAlignment="1" applyProtection="1">
      <alignment horizontal="right" vertical="center" shrinkToFit="1"/>
      <protection locked="0"/>
    </xf>
    <xf numFmtId="177" fontId="18" fillId="0" borderId="75"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179" fontId="18" fillId="0" borderId="126" xfId="0" applyNumberFormat="1" applyFont="1" applyBorder="1" applyAlignment="1" applyProtection="1">
      <alignment horizontal="right" vertical="center" shrinkToFit="1"/>
      <protection locked="0"/>
    </xf>
    <xf numFmtId="179" fontId="18" fillId="0" borderId="127" xfId="0" applyNumberFormat="1" applyFont="1" applyBorder="1" applyAlignment="1" applyProtection="1">
      <alignment horizontal="right" vertical="center" shrinkToFit="1"/>
      <protection locked="0"/>
    </xf>
    <xf numFmtId="180" fontId="18" fillId="0" borderId="126" xfId="0" applyNumberFormat="1" applyFont="1" applyBorder="1" applyAlignment="1" applyProtection="1">
      <alignment horizontal="right" vertical="center" shrinkToFit="1"/>
      <protection hidden="1"/>
    </xf>
    <xf numFmtId="180" fontId="18" fillId="0" borderId="46" xfId="0" applyNumberFormat="1" applyFont="1" applyBorder="1" applyAlignment="1" applyProtection="1">
      <alignment horizontal="right" vertical="center" shrinkToFit="1"/>
      <protection hidden="1"/>
    </xf>
    <xf numFmtId="180" fontId="18" fillId="0" borderId="127" xfId="0" applyNumberFormat="1" applyFont="1" applyBorder="1" applyAlignment="1" applyProtection="1">
      <alignment horizontal="right" vertical="center" shrinkToFit="1"/>
      <protection hidden="1"/>
    </xf>
    <xf numFmtId="177" fontId="18" fillId="0" borderId="126"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0" fontId="13" fillId="0" borderId="72"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0" fontId="13" fillId="0" borderId="21" xfId="0" applyFont="1" applyBorder="1" applyAlignment="1" applyProtection="1">
      <alignment horizontal="center" vertical="center" wrapText="1" shrinkToFit="1"/>
      <protection hidden="1"/>
    </xf>
    <xf numFmtId="0" fontId="13" fillId="0" borderId="13" xfId="0" applyFont="1" applyBorder="1" applyAlignment="1" applyProtection="1">
      <alignment horizontal="center" vertical="center" wrapText="1" shrinkToFit="1"/>
      <protection hidden="1"/>
    </xf>
    <xf numFmtId="0" fontId="13" fillId="0" borderId="74" xfId="0" applyFont="1" applyBorder="1" applyAlignment="1" applyProtection="1">
      <alignment horizontal="center" vertical="center" wrapText="1" shrinkToFit="1"/>
      <protection hidden="1"/>
    </xf>
    <xf numFmtId="0" fontId="13" fillId="0" borderId="11" xfId="0" applyFont="1" applyBorder="1" applyAlignment="1" applyProtection="1">
      <alignment horizontal="center" vertical="center" wrapText="1" shrinkToFit="1"/>
      <protection hidden="1"/>
    </xf>
    <xf numFmtId="178" fontId="18" fillId="0" borderId="77" xfId="0" applyNumberFormat="1" applyFont="1" applyBorder="1" applyAlignment="1" applyProtection="1">
      <alignment horizontal="right" vertical="center" shrinkToFit="1"/>
      <protection locked="0"/>
    </xf>
    <xf numFmtId="178" fontId="18" fillId="0" borderId="25" xfId="0" applyNumberFormat="1" applyFont="1" applyBorder="1" applyAlignment="1" applyProtection="1">
      <alignment horizontal="right" vertical="center" shrinkToFit="1"/>
      <protection locked="0"/>
    </xf>
    <xf numFmtId="178" fontId="18" fillId="0" borderId="41" xfId="0" applyNumberFormat="1" applyFont="1" applyBorder="1" applyAlignment="1" applyProtection="1">
      <alignment horizontal="right" vertical="center" shrinkToFit="1"/>
      <protection locked="0"/>
    </xf>
    <xf numFmtId="49" fontId="13" fillId="0" borderId="125" xfId="0" applyNumberFormat="1" applyFont="1" applyBorder="1" applyAlignment="1" applyProtection="1">
      <alignment horizontal="center" vertical="center" shrinkToFit="1"/>
      <protection hidden="1"/>
    </xf>
    <xf numFmtId="49" fontId="13" fillId="0" borderId="46" xfId="0" applyNumberFormat="1" applyFont="1" applyBorder="1" applyAlignment="1" applyProtection="1">
      <alignment horizontal="center" vertical="center" shrinkToFit="1"/>
      <protection hidden="1"/>
    </xf>
    <xf numFmtId="49" fontId="13" fillId="0" borderId="127" xfId="0" applyNumberFormat="1" applyFont="1" applyBorder="1" applyAlignment="1" applyProtection="1">
      <alignment horizontal="center" vertical="center" shrinkToFit="1"/>
      <protection hidden="1"/>
    </xf>
    <xf numFmtId="49" fontId="13" fillId="0" borderId="126"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127" xfId="0" applyNumberFormat="1" applyFont="1" applyBorder="1" applyAlignment="1" applyProtection="1">
      <alignment horizontal="center" vertical="center" shrinkToFit="1"/>
      <protection locked="0"/>
    </xf>
    <xf numFmtId="49" fontId="13" fillId="0" borderId="126"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7" xfId="0" applyNumberFormat="1" applyFont="1" applyBorder="1" applyAlignment="1" applyProtection="1">
      <alignment horizontal="left" vertical="center" shrinkToFit="1"/>
      <protection locked="0"/>
    </xf>
    <xf numFmtId="49" fontId="18" fillId="0" borderId="69" xfId="0" applyNumberFormat="1" applyFont="1" applyBorder="1" applyAlignment="1" applyProtection="1">
      <alignment horizontal="center" vertical="center" shrinkToFit="1"/>
      <protection locked="0"/>
    </xf>
    <xf numFmtId="49" fontId="18" fillId="0" borderId="67" xfId="0" applyNumberFormat="1" applyFont="1" applyBorder="1" applyAlignment="1" applyProtection="1">
      <alignment horizontal="center" vertical="center" shrinkToFit="1"/>
      <protection locked="0"/>
    </xf>
    <xf numFmtId="49" fontId="13" fillId="0" borderId="128" xfId="0" applyNumberFormat="1" applyFont="1" applyBorder="1" applyAlignment="1" applyProtection="1">
      <alignment horizontal="center" vertical="center" shrinkToFit="1"/>
      <protection hidden="1"/>
    </xf>
    <xf numFmtId="49" fontId="13" fillId="0" borderId="25" xfId="0" applyNumberFormat="1" applyFont="1" applyBorder="1" applyAlignment="1" applyProtection="1">
      <alignment horizontal="center" vertical="center" shrinkToFit="1"/>
      <protection hidden="1"/>
    </xf>
    <xf numFmtId="49" fontId="13" fillId="0" borderId="41" xfId="0" applyNumberFormat="1" applyFont="1" applyBorder="1" applyAlignment="1" applyProtection="1">
      <alignment horizontal="center" vertical="center" shrinkToFit="1"/>
      <protection hidden="1"/>
    </xf>
    <xf numFmtId="0" fontId="18" fillId="0" borderId="77"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1" xfId="0" applyNumberFormat="1" applyFont="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9" fillId="5" borderId="88" xfId="79" applyNumberFormat="1" applyFont="1" applyBorder="1" applyAlignment="1" applyProtection="1">
      <alignment horizontal="center" vertical="center" wrapText="1"/>
      <protection hidden="1"/>
    </xf>
    <xf numFmtId="0" fontId="9" fillId="5" borderId="84" xfId="79" applyNumberFormat="1" applyFont="1" applyBorder="1" applyAlignment="1" applyProtection="1">
      <alignment horizontal="center" vertical="center" wrapText="1"/>
      <protection hidden="1"/>
    </xf>
    <xf numFmtId="0" fontId="9" fillId="5" borderId="87" xfId="79" applyNumberFormat="1" applyFont="1" applyBorder="1" applyAlignment="1" applyProtection="1">
      <alignment horizontal="center" vertical="center" wrapText="1"/>
      <protection hidden="1"/>
    </xf>
    <xf numFmtId="0" fontId="9" fillId="6" borderId="88" xfId="78" applyFont="1" applyBorder="1" applyAlignment="1" applyProtection="1">
      <alignment horizontal="center" vertical="center" wrapText="1"/>
      <protection hidden="1"/>
    </xf>
    <xf numFmtId="0" fontId="9" fillId="6" borderId="84" xfId="78" applyFont="1" applyBorder="1" applyAlignment="1" applyProtection="1">
      <alignment horizontal="center" vertical="center" wrapText="1"/>
      <protection hidden="1"/>
    </xf>
    <xf numFmtId="0" fontId="9" fillId="6" borderId="87" xfId="78" applyFont="1" applyBorder="1" applyAlignment="1" applyProtection="1">
      <alignment horizontal="center" vertical="center" wrapText="1"/>
      <protection hidden="1"/>
    </xf>
    <xf numFmtId="0" fontId="54" fillId="2" borderId="0" xfId="0" applyFont="1" applyFill="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6"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wrapText="1"/>
      <protection hidden="1"/>
    </xf>
    <xf numFmtId="0" fontId="13" fillId="5" borderId="85"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8" xfId="79" applyNumberFormat="1" applyFont="1" applyBorder="1" applyAlignment="1" applyProtection="1">
      <alignment horizontal="center" vertical="center" wrapText="1"/>
      <protection hidden="1"/>
    </xf>
    <xf numFmtId="0" fontId="13" fillId="6" borderId="88" xfId="78" applyFont="1" applyBorder="1" applyAlignment="1" applyProtection="1">
      <alignment horizontal="center" vertical="center" shrinkToFit="1"/>
      <protection hidden="1"/>
    </xf>
    <xf numFmtId="0" fontId="13" fillId="6" borderId="87" xfId="78" applyFont="1" applyBorder="1" applyAlignment="1" applyProtection="1">
      <alignment horizontal="center" vertical="center" shrinkToFit="1"/>
      <protection hidden="1"/>
    </xf>
    <xf numFmtId="0" fontId="14" fillId="5" borderId="88"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protection hidden="1"/>
    </xf>
    <xf numFmtId="0" fontId="13" fillId="5" borderId="102" xfId="79" applyNumberFormat="1" applyFont="1" applyBorder="1" applyAlignment="1" applyProtection="1">
      <alignment horizontal="center" vertical="center"/>
      <protection hidden="1"/>
    </xf>
    <xf numFmtId="180" fontId="18" fillId="0" borderId="77" xfId="0" applyNumberFormat="1" applyFont="1" applyBorder="1" applyAlignment="1" applyProtection="1">
      <alignment horizontal="right" vertical="center" shrinkToFit="1"/>
      <protection hidden="1"/>
    </xf>
    <xf numFmtId="180" fontId="18" fillId="0" borderId="25" xfId="0" applyNumberFormat="1" applyFont="1" applyBorder="1" applyAlignment="1" applyProtection="1">
      <alignment horizontal="right" vertical="center" shrinkToFit="1"/>
      <protection hidden="1"/>
    </xf>
    <xf numFmtId="180" fontId="18" fillId="0" borderId="41" xfId="0" applyNumberFormat="1" applyFont="1" applyBorder="1" applyAlignment="1" applyProtection="1">
      <alignment horizontal="right" vertical="center" shrinkToFit="1"/>
      <protection hidden="1"/>
    </xf>
    <xf numFmtId="180" fontId="18" fillId="0" borderId="70" xfId="0" applyNumberFormat="1" applyFont="1" applyBorder="1" applyAlignment="1" applyProtection="1">
      <alignment horizontal="center" vertical="center" shrinkToFit="1"/>
      <protection hidden="1"/>
    </xf>
    <xf numFmtId="180" fontId="18" fillId="0" borderId="67" xfId="0" applyNumberFormat="1" applyFont="1" applyBorder="1" applyAlignment="1" applyProtection="1">
      <alignment horizontal="center" vertical="center" shrinkToFit="1"/>
      <protection hidden="1"/>
    </xf>
    <xf numFmtId="180" fontId="18" fillId="0" borderId="71" xfId="0" applyNumberFormat="1" applyFont="1" applyBorder="1" applyAlignment="1" applyProtection="1">
      <alignment horizontal="center" vertical="center" shrinkToFit="1"/>
      <protection hidden="1"/>
    </xf>
    <xf numFmtId="177" fontId="18" fillId="0" borderId="77"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18" fillId="0" borderId="126" xfId="12" applyNumberFormat="1" applyFont="1" applyFill="1" applyBorder="1" applyAlignment="1" applyProtection="1">
      <alignment horizontal="center" vertical="center" shrinkToFit="1"/>
      <protection hidden="1"/>
    </xf>
    <xf numFmtId="0" fontId="18" fillId="0" borderId="127" xfId="12" applyNumberFormat="1" applyFont="1" applyFill="1" applyBorder="1" applyAlignment="1" applyProtection="1">
      <alignment horizontal="center" vertical="center" shrinkToFit="1"/>
      <protection hidden="1"/>
    </xf>
    <xf numFmtId="49" fontId="18" fillId="0" borderId="137" xfId="0" applyNumberFormat="1" applyFont="1" applyBorder="1" applyAlignment="1" applyProtection="1">
      <alignment horizontal="center" vertical="center" shrinkToFit="1"/>
      <protection locked="0"/>
    </xf>
    <xf numFmtId="49" fontId="18" fillId="0" borderId="3" xfId="0" applyNumberFormat="1" applyFont="1" applyBorder="1" applyAlignment="1" applyProtection="1">
      <alignment horizontal="center" vertical="center" shrinkToFit="1"/>
      <protection locked="0"/>
    </xf>
    <xf numFmtId="49" fontId="13" fillId="0" borderId="138" xfId="0" applyNumberFormat="1" applyFont="1" applyBorder="1" applyAlignment="1" applyProtection="1">
      <alignment horizontal="center" vertical="center" shrinkToFit="1"/>
      <protection hidden="1"/>
    </xf>
    <xf numFmtId="49" fontId="13" fillId="0" borderId="135" xfId="0" applyNumberFormat="1" applyFont="1" applyBorder="1" applyAlignment="1" applyProtection="1">
      <alignment horizontal="center" vertical="center" shrinkToFit="1"/>
      <protection hidden="1"/>
    </xf>
    <xf numFmtId="49" fontId="13" fillId="0" borderId="136" xfId="0" applyNumberFormat="1" applyFont="1" applyBorder="1" applyAlignment="1" applyProtection="1">
      <alignment horizontal="center" vertical="center" shrinkToFit="1"/>
      <protection hidden="1"/>
    </xf>
    <xf numFmtId="49" fontId="13" fillId="0" borderId="134" xfId="0" applyNumberFormat="1" applyFont="1" applyBorder="1" applyAlignment="1" applyProtection="1">
      <alignment horizontal="center" vertical="center" shrinkToFit="1"/>
      <protection locked="0"/>
    </xf>
    <xf numFmtId="49" fontId="13" fillId="0" borderId="135" xfId="0" applyNumberFormat="1" applyFont="1" applyBorder="1" applyAlignment="1" applyProtection="1">
      <alignment horizontal="center" vertical="center" shrinkToFit="1"/>
      <protection locked="0"/>
    </xf>
    <xf numFmtId="49" fontId="13" fillId="0" borderId="136" xfId="0" applyNumberFormat="1" applyFont="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49" fontId="13" fillId="0" borderId="136" xfId="0" applyNumberFormat="1" applyFont="1" applyBorder="1" applyAlignment="1" applyProtection="1">
      <alignment horizontal="lef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6" xfId="12" applyNumberFormat="1" applyFont="1" applyFill="1" applyBorder="1" applyAlignment="1" applyProtection="1">
      <alignment horizontal="center" vertical="center" shrinkToFit="1"/>
      <protection hidden="1"/>
    </xf>
    <xf numFmtId="179" fontId="18" fillId="0" borderId="134" xfId="0" applyNumberFormat="1" applyFont="1" applyBorder="1" applyAlignment="1" applyProtection="1">
      <alignment horizontal="right" vertical="center" shrinkToFit="1"/>
      <protection locked="0"/>
    </xf>
    <xf numFmtId="179" fontId="18" fillId="0" borderId="136" xfId="0" applyNumberFormat="1" applyFont="1" applyBorder="1" applyAlignment="1" applyProtection="1">
      <alignment horizontal="right" vertical="center" shrinkToFit="1"/>
      <protection locked="0"/>
    </xf>
    <xf numFmtId="180" fontId="18" fillId="0" borderId="134" xfId="0" applyNumberFormat="1" applyFont="1" applyBorder="1" applyAlignment="1" applyProtection="1">
      <alignment horizontal="right" vertical="center" shrinkToFit="1"/>
      <protection hidden="1"/>
    </xf>
    <xf numFmtId="180" fontId="18" fillId="0" borderId="135" xfId="0" applyNumberFormat="1" applyFont="1" applyBorder="1" applyAlignment="1" applyProtection="1">
      <alignment horizontal="right" vertical="center" shrinkToFit="1"/>
      <protection hidden="1"/>
    </xf>
    <xf numFmtId="180" fontId="18" fillId="0" borderId="136" xfId="0" applyNumberFormat="1" applyFont="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135" xfId="12" applyNumberFormat="1" applyFont="1" applyFill="1" applyBorder="1" applyAlignment="1" applyProtection="1">
      <alignment horizontal="right" vertical="center" shrinkToFit="1"/>
      <protection locked="0"/>
    </xf>
    <xf numFmtId="49" fontId="13" fillId="0" borderId="62" xfId="0" applyNumberFormat="1" applyFont="1" applyBorder="1" applyAlignment="1" applyProtection="1">
      <alignment horizontal="center" vertical="center" shrinkToFit="1"/>
      <protection locked="0" hidden="1"/>
    </xf>
    <xf numFmtId="49" fontId="13" fillId="0" borderId="26" xfId="0" applyNumberFormat="1" applyFont="1" applyBorder="1" applyAlignment="1" applyProtection="1">
      <alignment horizontal="center" vertical="center" shrinkToFit="1"/>
      <protection locked="0" hidden="1"/>
    </xf>
    <xf numFmtId="49" fontId="21" fillId="0" borderId="122" xfId="0" applyNumberFormat="1" applyFont="1" applyBorder="1" applyAlignment="1" applyProtection="1">
      <alignment horizontal="center" vertical="center" shrinkToFit="1"/>
      <protection locked="0"/>
    </xf>
    <xf numFmtId="49" fontId="21" fillId="0" borderId="26" xfId="0" applyNumberFormat="1" applyFont="1" applyBorder="1" applyAlignment="1" applyProtection="1">
      <alignment horizontal="center" vertical="center" shrinkToFit="1"/>
      <protection locked="0"/>
    </xf>
    <xf numFmtId="49" fontId="21" fillId="0" borderId="62"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3" fillId="0" borderId="110" xfId="0" applyNumberFormat="1" applyFont="1" applyBorder="1" applyAlignment="1" applyProtection="1">
      <alignment horizontal="center" vertical="center" shrinkToFit="1"/>
      <protection locked="0" hidden="1"/>
    </xf>
    <xf numFmtId="49" fontId="13" fillId="0" borderId="101" xfId="0" applyNumberFormat="1" applyFont="1" applyBorder="1" applyAlignment="1" applyProtection="1">
      <alignment horizontal="center" vertical="center" shrinkToFit="1"/>
      <protection locked="0" hidden="1"/>
    </xf>
    <xf numFmtId="49" fontId="21" fillId="0" borderId="118" xfId="0" applyNumberFormat="1" applyFont="1" applyBorder="1" applyAlignment="1" applyProtection="1">
      <alignment horizontal="center" vertical="center" shrinkToFit="1"/>
      <protection locked="0"/>
    </xf>
    <xf numFmtId="49" fontId="21" fillId="0" borderId="101" xfId="0" applyNumberFormat="1" applyFont="1" applyBorder="1" applyAlignment="1" applyProtection="1">
      <alignment horizontal="center" vertical="center" shrinkToFit="1"/>
      <protection locked="0"/>
    </xf>
    <xf numFmtId="49" fontId="21" fillId="0" borderId="110"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13" fillId="0" borderId="77"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28"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7" xfId="0" applyNumberFormat="1" applyFont="1" applyBorder="1" applyAlignment="1" applyProtection="1">
      <alignment horizontal="center" vertical="center" shrinkToFit="1"/>
      <protection locked="0"/>
    </xf>
    <xf numFmtId="0" fontId="13" fillId="5" borderId="83" xfId="0" applyFont="1" applyFill="1" applyBorder="1" applyAlignment="1" applyProtection="1">
      <alignment horizontal="center" vertical="center"/>
      <protection hidden="1"/>
    </xf>
    <xf numFmtId="0" fontId="13" fillId="5" borderId="84" xfId="0" applyFont="1" applyFill="1" applyBorder="1" applyAlignment="1" applyProtection="1">
      <alignment horizontal="center" vertical="center"/>
      <protection hidden="1"/>
    </xf>
    <xf numFmtId="0" fontId="13" fillId="5" borderId="87" xfId="0" applyFont="1" applyFill="1" applyBorder="1" applyAlignment="1" applyProtection="1">
      <alignment horizontal="center" vertical="center"/>
      <protection hidden="1"/>
    </xf>
    <xf numFmtId="0" fontId="13" fillId="5" borderId="88" xfId="0" applyFont="1" applyFill="1" applyBorder="1" applyAlignment="1" applyProtection="1">
      <alignment horizontal="center" vertical="center" wrapText="1"/>
      <protection hidden="1"/>
    </xf>
    <xf numFmtId="0" fontId="13" fillId="5" borderId="84" xfId="0" applyFont="1" applyFill="1" applyBorder="1" applyAlignment="1" applyProtection="1">
      <alignment horizontal="center" vertical="center" wrapText="1"/>
      <protection hidden="1"/>
    </xf>
    <xf numFmtId="0" fontId="13" fillId="5" borderId="86" xfId="0" applyFont="1" applyFill="1" applyBorder="1" applyAlignment="1" applyProtection="1">
      <alignment horizontal="center" vertical="center" wrapText="1"/>
      <protection hidden="1"/>
    </xf>
    <xf numFmtId="0" fontId="13" fillId="5" borderId="87" xfId="0" applyFont="1" applyFill="1" applyBorder="1" applyAlignment="1" applyProtection="1">
      <alignment horizontal="center" vertical="center" wrapText="1"/>
      <protection hidden="1"/>
    </xf>
    <xf numFmtId="0" fontId="7" fillId="2" borderId="0" xfId="0" applyFont="1" applyFill="1" applyAlignment="1" applyProtection="1">
      <alignment horizontal="left" vertical="center" shrinkToFit="1"/>
      <protection hidden="1"/>
    </xf>
    <xf numFmtId="0" fontId="27" fillId="7" borderId="0" xfId="82" applyBorder="1">
      <alignment horizontal="center" vertical="center"/>
      <protection hidden="1"/>
    </xf>
    <xf numFmtId="0" fontId="14" fillId="0" borderId="0" xfId="79" applyNumberFormat="1" applyFont="1" applyFill="1" applyBorder="1" applyAlignment="1" applyProtection="1">
      <alignment horizontal="center" vertical="center"/>
      <protection locked="0"/>
    </xf>
    <xf numFmtId="38" fontId="21" fillId="0" borderId="62"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38" fontId="21" fillId="0" borderId="63" xfId="11" applyFont="1" applyFill="1" applyBorder="1" applyAlignment="1" applyProtection="1">
      <alignment vertical="center" shrinkToFit="1"/>
      <protection locked="0"/>
    </xf>
    <xf numFmtId="0" fontId="18" fillId="5" borderId="88" xfId="0" applyFont="1" applyFill="1" applyBorder="1" applyAlignment="1" applyProtection="1">
      <alignment horizontal="center" vertical="center" wrapText="1"/>
      <protection hidden="1"/>
    </xf>
    <xf numFmtId="0" fontId="18" fillId="5" borderId="84" xfId="0" applyFont="1" applyFill="1" applyBorder="1" applyAlignment="1" applyProtection="1">
      <alignment horizontal="center" vertical="center" wrapText="1"/>
      <protection hidden="1"/>
    </xf>
    <xf numFmtId="0" fontId="18" fillId="5" borderId="102" xfId="0" applyFont="1" applyFill="1" applyBorder="1" applyAlignment="1" applyProtection="1">
      <alignment horizontal="center" vertical="center" wrapText="1"/>
      <protection hidden="1"/>
    </xf>
    <xf numFmtId="179" fontId="21" fillId="0" borderId="25" xfId="11" applyNumberFormat="1" applyFont="1" applyFill="1" applyBorder="1" applyAlignment="1" applyProtection="1">
      <alignment horizontal="center" vertical="center" shrinkToFit="1"/>
      <protection locked="0"/>
    </xf>
    <xf numFmtId="179" fontId="21" fillId="0" borderId="41" xfId="11" applyNumberFormat="1" applyFont="1" applyFill="1" applyBorder="1" applyAlignment="1" applyProtection="1">
      <alignment horizontal="center" vertical="center" shrinkToFit="1"/>
      <protection locked="0"/>
    </xf>
    <xf numFmtId="38" fontId="21" fillId="0" borderId="77"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179" fontId="21" fillId="0" borderId="62" xfId="11" applyNumberFormat="1" applyFont="1" applyFill="1" applyBorder="1" applyAlignment="1" applyProtection="1">
      <alignment horizontal="center" vertical="center" shrinkToFit="1"/>
      <protection locked="0"/>
    </xf>
    <xf numFmtId="179" fontId="21" fillId="0" borderId="26" xfId="11" applyNumberFormat="1" applyFont="1" applyFill="1" applyBorder="1" applyAlignment="1" applyProtection="1">
      <alignment horizontal="center" vertical="center" shrinkToFit="1"/>
      <protection locked="0"/>
    </xf>
    <xf numFmtId="179" fontId="21" fillId="0" borderId="38" xfId="11" applyNumberFormat="1" applyFont="1" applyFill="1" applyBorder="1" applyAlignment="1" applyProtection="1">
      <alignment horizontal="center" vertical="center" shrinkToFit="1"/>
      <protection locked="0"/>
    </xf>
    <xf numFmtId="38" fontId="28" fillId="0" borderId="0" xfId="0" applyNumberFormat="1" applyFont="1" applyAlignment="1" applyProtection="1">
      <alignment horizontal="right" vertical="center"/>
      <protection hidden="1"/>
    </xf>
    <xf numFmtId="38" fontId="47" fillId="0" borderId="78" xfId="0" applyNumberFormat="1" applyFont="1" applyBorder="1" applyAlignment="1" applyProtection="1">
      <alignment horizontal="right" vertical="center"/>
      <protection hidden="1"/>
    </xf>
    <xf numFmtId="38" fontId="21" fillId="0" borderId="147" xfId="11" applyFont="1" applyFill="1" applyBorder="1" applyAlignment="1" applyProtection="1">
      <alignment vertical="center" shrinkToFit="1"/>
      <protection locked="0"/>
    </xf>
    <xf numFmtId="38" fontId="21" fillId="0" borderId="124" xfId="11" applyFont="1" applyFill="1" applyBorder="1" applyAlignment="1" applyProtection="1">
      <alignment vertical="center" shrinkToFit="1"/>
      <protection locked="0"/>
    </xf>
    <xf numFmtId="38" fontId="21" fillId="0" borderId="31" xfId="11" applyFont="1" applyFill="1" applyBorder="1" applyAlignment="1" applyProtection="1">
      <alignment vertical="center" shrinkToFit="1"/>
      <protection locked="0"/>
    </xf>
    <xf numFmtId="179" fontId="21" fillId="0" borderId="58" xfId="11" applyNumberFormat="1" applyFont="1" applyFill="1" applyBorder="1" applyAlignment="1" applyProtection="1">
      <alignment horizontal="center" vertical="center" shrinkToFit="1"/>
      <protection locked="0"/>
    </xf>
    <xf numFmtId="179" fontId="21" fillId="0" borderId="6" xfId="11" applyNumberFormat="1" applyFont="1" applyFill="1" applyBorder="1" applyAlignment="1" applyProtection="1">
      <alignment horizontal="center" vertical="center" shrinkToFit="1"/>
      <protection locked="0"/>
    </xf>
    <xf numFmtId="179" fontId="21" fillId="0" borderId="37" xfId="11" applyNumberFormat="1" applyFont="1" applyFill="1" applyBorder="1" applyAlignment="1" applyProtection="1">
      <alignment horizontal="center" vertical="center" shrinkToFit="1"/>
      <protection locked="0"/>
    </xf>
    <xf numFmtId="0" fontId="23" fillId="6" borderId="78" xfId="0" applyFont="1" applyFill="1" applyBorder="1" applyAlignment="1" applyProtection="1">
      <alignment horizontal="right" vertical="center"/>
      <protection hidden="1"/>
    </xf>
    <xf numFmtId="0" fontId="23" fillId="6" borderId="79" xfId="0" applyFont="1" applyFill="1" applyBorder="1" applyAlignment="1" applyProtection="1">
      <alignment horizontal="right" vertical="center"/>
      <protection hidden="1"/>
    </xf>
    <xf numFmtId="0" fontId="23" fillId="6" borderId="80" xfId="0" applyFont="1" applyFill="1" applyBorder="1" applyAlignment="1" applyProtection="1">
      <alignment horizontal="right" vertical="center"/>
      <protection hidden="1"/>
    </xf>
    <xf numFmtId="38" fontId="29" fillId="0" borderId="79"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0" borderId="0" xfId="83" applyFont="1" applyFill="1" applyBorder="1" applyAlignment="1" applyProtection="1">
      <alignment horizontal="center" vertical="center" wrapText="1"/>
      <protection hidden="1"/>
    </xf>
    <xf numFmtId="0" fontId="18" fillId="6" borderId="83" xfId="83" applyFont="1" applyBorder="1" applyAlignment="1" applyProtection="1">
      <alignment horizontal="center" vertical="center" wrapText="1"/>
      <protection hidden="1"/>
    </xf>
    <xf numFmtId="0" fontId="18" fillId="6" borderId="84" xfId="83" applyFont="1" applyBorder="1" applyAlignment="1" applyProtection="1">
      <alignment horizontal="center" vertical="center"/>
      <protection hidden="1"/>
    </xf>
    <xf numFmtId="0" fontId="18" fillId="6" borderId="102" xfId="83" applyFont="1" applyBorder="1" applyAlignment="1" applyProtection="1">
      <alignment horizontal="center" vertical="center"/>
      <protection hidden="1"/>
    </xf>
    <xf numFmtId="0" fontId="18" fillId="5" borderId="88" xfId="79" applyNumberFormat="1" applyFont="1" applyBorder="1" applyAlignment="1" applyProtection="1">
      <alignment horizontal="center" vertical="center" wrapText="1"/>
      <protection hidden="1"/>
    </xf>
    <xf numFmtId="0" fontId="18" fillId="5" borderId="84" xfId="79" applyNumberFormat="1" applyFont="1" applyBorder="1" applyAlignment="1" applyProtection="1">
      <alignment horizontal="center" vertical="center" wrapText="1"/>
      <protection hidden="1"/>
    </xf>
    <xf numFmtId="0" fontId="18" fillId="5" borderId="87" xfId="79" applyNumberFormat="1" applyFont="1" applyBorder="1" applyAlignment="1" applyProtection="1">
      <alignment horizontal="center" vertical="center" wrapText="1"/>
      <protection hidden="1"/>
    </xf>
    <xf numFmtId="0" fontId="18" fillId="5" borderId="102" xfId="79" applyNumberFormat="1" applyFont="1" applyBorder="1" applyAlignment="1" applyProtection="1">
      <alignment horizontal="center" vertical="center" wrapText="1"/>
      <protection hidden="1"/>
    </xf>
    <xf numFmtId="0" fontId="12" fillId="4" borderId="119" xfId="0" applyFont="1" applyFill="1" applyBorder="1" applyAlignment="1" applyProtection="1">
      <alignment horizontal="center" vertical="center"/>
      <protection hidden="1"/>
    </xf>
    <xf numFmtId="0" fontId="12" fillId="4" borderId="120"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5" borderId="86" xfId="79" applyNumberFormat="1" applyFont="1" applyBorder="1" applyAlignment="1" applyProtection="1">
      <alignment horizontal="center" vertical="center" wrapText="1"/>
      <protection hidden="1"/>
    </xf>
    <xf numFmtId="49" fontId="18" fillId="0" borderId="72"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4"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28" xfId="0" applyNumberFormat="1" applyFont="1" applyBorder="1" applyAlignment="1" applyProtection="1">
      <alignment horizontal="center" vertical="center" shrinkToFit="1"/>
      <protection locked="0" hidden="1"/>
    </xf>
    <xf numFmtId="9" fontId="21" fillId="0" borderId="70" xfId="81" applyFont="1" applyBorder="1" applyAlignment="1" applyProtection="1">
      <alignment horizontal="center" vertical="center" shrinkToFit="1"/>
      <protection locked="0"/>
    </xf>
    <xf numFmtId="9" fontId="21" fillId="0" borderId="67" xfId="81" applyFont="1" applyBorder="1" applyAlignment="1" applyProtection="1">
      <alignment horizontal="center" vertical="center" shrinkToFit="1"/>
      <protection locked="0"/>
    </xf>
    <xf numFmtId="9" fontId="21" fillId="0" borderId="71" xfId="81" applyFont="1" applyBorder="1" applyAlignment="1" applyProtection="1">
      <alignment horizontal="center" vertical="center" shrinkToFit="1"/>
      <protection locked="0"/>
    </xf>
    <xf numFmtId="49" fontId="13" fillId="0" borderId="118" xfId="0" applyNumberFormat="1" applyFont="1" applyBorder="1" applyAlignment="1" applyProtection="1">
      <alignment horizontal="center" vertical="center" shrinkToFit="1"/>
      <protection locked="0" hidden="1"/>
    </xf>
    <xf numFmtId="9" fontId="21" fillId="0" borderId="110" xfId="81" applyFont="1" applyBorder="1" applyAlignment="1" applyProtection="1">
      <alignment horizontal="center" vertical="center" shrinkToFit="1"/>
      <protection locked="0"/>
    </xf>
    <xf numFmtId="9" fontId="21" fillId="0" borderId="101"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6"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7" xfId="11" applyNumberFormat="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0" fontId="23" fillId="6" borderId="80" xfId="78" applyFont="1" applyBorder="1" applyAlignment="1" applyProtection="1">
      <alignment horizontal="right" vertical="center"/>
      <protection hidden="1"/>
    </xf>
    <xf numFmtId="0" fontId="18" fillId="6" borderId="83" xfId="78" applyFont="1" applyBorder="1" applyAlignment="1" applyProtection="1">
      <alignment horizontal="center" vertical="center" wrapText="1"/>
      <protection hidden="1"/>
    </xf>
    <xf numFmtId="0" fontId="18" fillId="6" borderId="84" xfId="78" applyFont="1" applyBorder="1" applyAlignment="1" applyProtection="1">
      <alignment horizontal="center" vertical="center" wrapText="1"/>
      <protection hidden="1"/>
    </xf>
    <xf numFmtId="0" fontId="18" fillId="6" borderId="102" xfId="78" applyFont="1" applyBorder="1" applyAlignment="1" applyProtection="1">
      <alignment horizontal="center" vertical="center" wrapText="1"/>
      <protection hidden="1"/>
    </xf>
    <xf numFmtId="38" fontId="28" fillId="0" borderId="78" xfId="0" applyNumberFormat="1" applyFont="1" applyBorder="1" applyAlignment="1" applyProtection="1">
      <alignment horizontal="right" vertical="center"/>
      <protection hidden="1"/>
    </xf>
    <xf numFmtId="38" fontId="28" fillId="0" borderId="79" xfId="0" applyNumberFormat="1" applyFont="1" applyBorder="1" applyAlignment="1" applyProtection="1">
      <alignment horizontal="right" vertical="center"/>
      <protection hidden="1"/>
    </xf>
    <xf numFmtId="0" fontId="38" fillId="5" borderId="22" xfId="0" applyFont="1" applyFill="1" applyBorder="1" applyProtection="1">
      <alignment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38" fillId="8" borderId="22" xfId="0" applyFont="1" applyFill="1" applyBorder="1" applyAlignment="1" applyProtection="1">
      <alignment horizontal="center"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34" fillId="0" borderId="0" xfId="0" applyFont="1" applyAlignment="1" applyProtection="1">
      <alignment horizontal="left" vertical="center" shrinkToFit="1"/>
      <protection hidden="1"/>
    </xf>
    <xf numFmtId="0" fontId="36" fillId="0" borderId="0" xfId="0" applyFont="1" applyAlignment="1" applyProtection="1">
      <alignment horizontal="left" vertical="distributed"/>
      <protection hidden="1"/>
    </xf>
    <xf numFmtId="0" fontId="34" fillId="0" borderId="0" xfId="0" applyFont="1" applyAlignment="1" applyProtection="1">
      <alignment horizontal="center" vertical="center"/>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41" fillId="0" borderId="0" xfId="0" applyFont="1" applyAlignment="1" applyProtection="1">
      <alignment horizontal="left" vertical="center" shrinkToFit="1"/>
      <protection hidden="1"/>
    </xf>
  </cellXfs>
  <cellStyles count="84">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13</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596125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200349" y="9402139"/>
          <a:ext cx="596125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48488</xdr:colOff>
      <xdr:row>19</xdr:row>
      <xdr:rowOff>73375</xdr:rowOff>
    </xdr:from>
    <xdr:to>
      <xdr:col>92</xdr:col>
      <xdr:colOff>3904</xdr:colOff>
      <xdr:row>29</xdr:row>
      <xdr:rowOff>369660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5173" y="6723557"/>
          <a:ext cx="10760692" cy="680538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topLeftCell="A45" zoomScaleNormal="100" zoomScaleSheetLayoutView="100" workbookViewId="0">
      <selection activeCell="CA2" sqref="CA2:CL2"/>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91" width="1.36328125" style="206"/>
    <col min="92" max="92" width="2.08984375" style="206" customWidth="1"/>
    <col min="93" max="16384" width="1.36328125" style="206"/>
  </cols>
  <sheetData>
    <row r="1" spans="1:115" ht="18" customHeight="1">
      <c r="G1" s="122"/>
      <c r="H1" s="122"/>
    </row>
    <row r="2" spans="1:115" s="126" customFormat="1" ht="19.5" customHeight="1">
      <c r="A2" s="130" t="s">
        <v>251</v>
      </c>
      <c r="C2" s="130"/>
      <c r="D2" s="130"/>
      <c r="E2" s="197"/>
      <c r="F2" s="197"/>
      <c r="G2" s="132"/>
      <c r="H2" s="132"/>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379" t="s">
        <v>216</v>
      </c>
      <c r="BS2" s="379"/>
      <c r="BT2" s="379"/>
      <c r="BU2" s="379"/>
      <c r="BV2" s="379"/>
      <c r="BW2" s="379"/>
      <c r="BX2" s="379"/>
      <c r="BY2" s="379"/>
      <c r="BZ2" s="379"/>
      <c r="CA2" s="357"/>
      <c r="CB2" s="357"/>
      <c r="CC2" s="357"/>
      <c r="CD2" s="357"/>
      <c r="CE2" s="357"/>
      <c r="CF2" s="357"/>
      <c r="CG2" s="357"/>
      <c r="CH2" s="357"/>
      <c r="CI2" s="357"/>
      <c r="CJ2" s="357"/>
      <c r="CK2" s="357"/>
      <c r="CL2" s="357"/>
      <c r="CM2" s="134"/>
      <c r="CN2" s="134"/>
    </row>
    <row r="3" spans="1:115" s="126" customFormat="1" ht="19.5" customHeight="1">
      <c r="C3" s="130"/>
      <c r="D3" s="130"/>
      <c r="E3" s="197"/>
      <c r="F3" s="197"/>
      <c r="G3" s="132"/>
      <c r="H3" s="132"/>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44" t="s">
        <v>197</v>
      </c>
      <c r="CA3" s="307" t="str">
        <f>BD15&amp;""</f>
        <v/>
      </c>
      <c r="CB3" s="307"/>
      <c r="CC3" s="307"/>
      <c r="CD3" s="307"/>
      <c r="CE3" s="307"/>
      <c r="CF3" s="307"/>
      <c r="CG3" s="307"/>
      <c r="CH3" s="307"/>
      <c r="CI3" s="307"/>
      <c r="CJ3" s="307"/>
      <c r="CK3" s="307"/>
      <c r="CL3" s="307"/>
    </row>
    <row r="4" spans="1:115" s="126" customFormat="1" ht="9.75" customHeight="1">
      <c r="C4" s="130"/>
      <c r="D4" s="130"/>
      <c r="E4" s="197"/>
      <c r="F4" s="197"/>
      <c r="G4" s="132"/>
      <c r="H4" s="132"/>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115" s="126" customFormat="1" ht="18" customHeight="1">
      <c r="A5" s="130"/>
      <c r="B5" s="130"/>
      <c r="C5" s="130"/>
      <c r="D5" s="130"/>
      <c r="E5" s="197"/>
      <c r="F5" s="197"/>
      <c r="G5" s="132"/>
      <c r="H5" s="132"/>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249"/>
      <c r="BQ5" s="249"/>
      <c r="BR5" s="380" t="s">
        <v>214</v>
      </c>
      <c r="BS5" s="380"/>
      <c r="BT5" s="380"/>
      <c r="BU5" s="380"/>
      <c r="BV5" s="381"/>
      <c r="BW5" s="381"/>
      <c r="BX5" s="381"/>
      <c r="BY5" s="380" t="s">
        <v>8</v>
      </c>
      <c r="BZ5" s="380"/>
      <c r="CA5" s="381"/>
      <c r="CB5" s="381"/>
      <c r="CC5" s="381"/>
      <c r="CD5" s="381"/>
      <c r="CE5" s="381"/>
      <c r="CF5" s="380" t="s">
        <v>7</v>
      </c>
      <c r="CG5" s="380"/>
      <c r="CH5" s="381"/>
      <c r="CI5" s="381"/>
      <c r="CJ5" s="381"/>
      <c r="CK5" s="381"/>
      <c r="CL5" s="381"/>
      <c r="CM5" s="380" t="s">
        <v>6</v>
      </c>
      <c r="CN5" s="380"/>
      <c r="CO5" s="232"/>
    </row>
    <row r="6" spans="1:115" s="126" customFormat="1" ht="18" customHeight="1">
      <c r="A6" s="135"/>
      <c r="B6" s="135"/>
      <c r="C6" s="130"/>
      <c r="D6" s="130"/>
      <c r="E6" s="197"/>
      <c r="F6" s="197"/>
      <c r="G6" s="132"/>
      <c r="H6" s="132"/>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115" s="126" customFormat="1" ht="18" customHeight="1">
      <c r="A7" s="199" t="s">
        <v>145</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115" s="126" customFormat="1" ht="18" customHeight="1">
      <c r="A8" s="130" t="s">
        <v>213</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115"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115"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115" ht="21" customHeight="1">
      <c r="A11" s="121"/>
      <c r="B11" s="121"/>
      <c r="C11" s="121"/>
      <c r="D11" s="121"/>
      <c r="G11" s="122"/>
      <c r="H11" s="122"/>
      <c r="T11" s="123"/>
      <c r="U11" s="123"/>
      <c r="V11" s="123"/>
      <c r="W11" s="123"/>
      <c r="X11" s="230"/>
      <c r="Y11" s="230"/>
      <c r="Z11" s="230"/>
      <c r="AA11" s="230"/>
      <c r="AB11" s="230"/>
      <c r="AC11" s="230"/>
      <c r="AD11" s="230"/>
      <c r="AE11" s="230"/>
      <c r="AF11" s="230"/>
      <c r="AG11" s="230"/>
      <c r="AH11" s="230"/>
      <c r="AI11" s="230"/>
      <c r="AJ11" s="328" t="s">
        <v>190</v>
      </c>
      <c r="AK11" s="328"/>
      <c r="AL11" s="328"/>
      <c r="AM11" s="328"/>
      <c r="AN11" s="328"/>
      <c r="AO11" s="328"/>
      <c r="AP11" s="328"/>
      <c r="AQ11" s="328"/>
      <c r="AR11" s="328"/>
      <c r="AS11" s="230"/>
      <c r="AT11" s="329" t="s">
        <v>24</v>
      </c>
      <c r="AU11" s="329"/>
      <c r="AV11" s="329"/>
      <c r="AW11" s="329"/>
      <c r="AX11" s="329"/>
      <c r="AY11" s="329"/>
      <c r="AZ11" s="329"/>
      <c r="BA11" s="329"/>
      <c r="BB11" s="329"/>
      <c r="BC11" s="329"/>
      <c r="BD11" s="330"/>
      <c r="BE11" s="330"/>
      <c r="BF11" s="330"/>
      <c r="BG11" s="330"/>
      <c r="BH11" s="330"/>
      <c r="BI11" s="331" t="s">
        <v>36</v>
      </c>
      <c r="BJ11" s="331"/>
      <c r="BK11" s="330"/>
      <c r="BL11" s="330"/>
      <c r="BM11" s="330"/>
      <c r="BN11" s="330"/>
      <c r="BO11" s="330"/>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115" ht="41.25" customHeight="1">
      <c r="A12" s="227"/>
      <c r="B12" s="227"/>
      <c r="C12" s="227"/>
      <c r="D12" s="227"/>
      <c r="G12" s="122"/>
      <c r="H12" s="122"/>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329" t="s">
        <v>25</v>
      </c>
      <c r="AU12" s="329"/>
      <c r="AV12" s="329"/>
      <c r="AW12" s="329"/>
      <c r="AX12" s="329"/>
      <c r="AY12" s="329"/>
      <c r="AZ12" s="329"/>
      <c r="BA12" s="329"/>
      <c r="BB12" s="329"/>
      <c r="BC12" s="329"/>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231"/>
      <c r="CN12" s="231"/>
      <c r="CO12" s="232"/>
    </row>
    <row r="13" spans="1:115" ht="41.25" customHeight="1">
      <c r="A13" s="227"/>
      <c r="B13" s="227"/>
      <c r="C13" s="227"/>
      <c r="D13" s="227"/>
      <c r="G13" s="122"/>
      <c r="H13" s="122"/>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329"/>
      <c r="AU13" s="329"/>
      <c r="AV13" s="329"/>
      <c r="AW13" s="329"/>
      <c r="AX13" s="329"/>
      <c r="AY13" s="329"/>
      <c r="AZ13" s="329"/>
      <c r="BA13" s="329"/>
      <c r="BB13" s="329"/>
      <c r="BC13" s="329"/>
      <c r="BD13" s="341"/>
      <c r="BE13" s="341"/>
      <c r="BF13" s="341"/>
      <c r="BG13" s="341"/>
      <c r="BH13" s="341"/>
      <c r="BI13" s="341"/>
      <c r="BJ13" s="341"/>
      <c r="BK13" s="341"/>
      <c r="BL13" s="341"/>
      <c r="BM13" s="341"/>
      <c r="BN13" s="341"/>
      <c r="BO13" s="341"/>
      <c r="BP13" s="341"/>
      <c r="BQ13" s="341"/>
      <c r="BR13" s="341"/>
      <c r="BS13" s="341"/>
      <c r="BT13" s="341"/>
      <c r="BU13" s="341"/>
      <c r="BV13" s="341"/>
      <c r="BW13" s="341"/>
      <c r="BX13" s="341"/>
      <c r="BY13" s="341"/>
      <c r="BZ13" s="341"/>
      <c r="CA13" s="341"/>
      <c r="CB13" s="341"/>
      <c r="CC13" s="341"/>
      <c r="CD13" s="341"/>
      <c r="CE13" s="341"/>
      <c r="CF13" s="341"/>
      <c r="CG13" s="341"/>
      <c r="CH13" s="341"/>
      <c r="CI13" s="341"/>
      <c r="CJ13" s="341"/>
      <c r="CK13" s="341"/>
      <c r="CL13" s="341"/>
      <c r="CM13" s="231"/>
      <c r="CN13" s="231"/>
      <c r="CO13" s="232"/>
    </row>
    <row r="14" spans="1:115" ht="15" customHeight="1">
      <c r="A14" s="227"/>
      <c r="B14" s="227"/>
      <c r="C14" s="227"/>
      <c r="D14" s="227"/>
      <c r="G14" s="122"/>
      <c r="H14" s="122"/>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55" t="s">
        <v>95</v>
      </c>
      <c r="AU14" s="355"/>
      <c r="AV14" s="355"/>
      <c r="AW14" s="355"/>
      <c r="AX14" s="355"/>
      <c r="AY14" s="355"/>
      <c r="AZ14" s="355"/>
      <c r="BA14" s="355"/>
      <c r="BB14" s="355"/>
      <c r="BC14" s="355"/>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123"/>
      <c r="CL14" s="123"/>
      <c r="CM14" s="123"/>
      <c r="CN14" s="123"/>
    </row>
    <row r="15" spans="1:115" ht="26.25" customHeight="1">
      <c r="A15" s="227"/>
      <c r="B15" s="227"/>
      <c r="C15" s="227"/>
      <c r="D15" s="227"/>
      <c r="G15" s="122"/>
      <c r="H15" s="122"/>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329" t="s">
        <v>220</v>
      </c>
      <c r="AU15" s="329"/>
      <c r="AV15" s="329"/>
      <c r="AW15" s="329"/>
      <c r="AX15" s="329"/>
      <c r="AY15" s="329"/>
      <c r="AZ15" s="329"/>
      <c r="BA15" s="329"/>
      <c r="BB15" s="329"/>
      <c r="BC15" s="329"/>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3"/>
      <c r="CL15" s="333"/>
      <c r="CM15" s="333"/>
      <c r="CN15" s="333"/>
      <c r="CO15" s="232"/>
    </row>
    <row r="16" spans="1:115" ht="15"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c r="DK16" s="176"/>
    </row>
    <row r="17" spans="1:115" ht="15"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c r="DK17" s="176"/>
    </row>
    <row r="18" spans="1:115" ht="15"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c r="DK18" s="176"/>
    </row>
    <row r="19" spans="1:115" ht="15"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115" ht="12" customHeight="1">
      <c r="A20" s="227"/>
      <c r="B20" s="227"/>
      <c r="C20" s="227"/>
      <c r="D20" s="227"/>
      <c r="G20" s="122"/>
      <c r="H20" s="122"/>
      <c r="T20" s="229"/>
      <c r="U20" s="229"/>
      <c r="V20" s="229"/>
      <c r="W20" s="229"/>
      <c r="X20" s="230"/>
      <c r="Y20" s="230"/>
      <c r="Z20" s="230"/>
      <c r="AA20" s="230"/>
      <c r="AB20" s="230"/>
      <c r="AC20" s="230"/>
      <c r="AD20" s="230"/>
      <c r="AE20" s="230"/>
      <c r="AF20" s="230"/>
      <c r="AG20" s="230"/>
      <c r="AH20" s="230"/>
      <c r="AI20" s="230"/>
      <c r="AJ20" s="230"/>
      <c r="AK20" s="230"/>
      <c r="AL20" s="230"/>
      <c r="AM20" s="230"/>
      <c r="AN20" s="230"/>
      <c r="AO20" s="230"/>
      <c r="AP20" s="230"/>
      <c r="AQ20" s="230"/>
      <c r="AR20" s="207"/>
      <c r="AT20" s="191"/>
      <c r="AU20" s="191"/>
      <c r="AV20" s="191"/>
      <c r="AW20" s="191"/>
      <c r="AX20" s="191"/>
      <c r="AY20" s="191"/>
      <c r="AZ20" s="191"/>
      <c r="BA20" s="191"/>
      <c r="BB20" s="191"/>
      <c r="BC20" s="191"/>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row>
    <row r="21" spans="1:115" ht="21" customHeight="1">
      <c r="A21" s="227"/>
      <c r="B21" s="227"/>
      <c r="C21" s="227"/>
      <c r="D21" s="227"/>
      <c r="G21" s="122"/>
      <c r="H21" s="122"/>
      <c r="T21" s="123"/>
      <c r="U21" s="123"/>
      <c r="V21" s="123"/>
      <c r="W21" s="123"/>
      <c r="X21" s="230"/>
      <c r="Y21" s="230"/>
      <c r="Z21" s="230"/>
      <c r="AA21" s="230"/>
      <c r="AB21" s="230"/>
      <c r="AC21" s="230"/>
      <c r="AD21" s="230"/>
      <c r="AE21" s="230"/>
      <c r="AF21" s="230"/>
      <c r="AG21" s="230"/>
      <c r="AH21" s="230"/>
      <c r="AI21" s="230"/>
      <c r="AJ21" s="328" t="s">
        <v>28</v>
      </c>
      <c r="AK21" s="328"/>
      <c r="AL21" s="328"/>
      <c r="AM21" s="328"/>
      <c r="AN21" s="328"/>
      <c r="AO21" s="328"/>
      <c r="AP21" s="328"/>
      <c r="AQ21" s="328"/>
      <c r="AR21" s="328"/>
      <c r="AS21" s="230"/>
      <c r="AT21" s="329" t="s">
        <v>24</v>
      </c>
      <c r="AU21" s="329"/>
      <c r="AV21" s="329"/>
      <c r="AW21" s="329"/>
      <c r="AX21" s="329"/>
      <c r="AY21" s="329"/>
      <c r="AZ21" s="329"/>
      <c r="BA21" s="329"/>
      <c r="BB21" s="329"/>
      <c r="BC21" s="329"/>
      <c r="BD21" s="330"/>
      <c r="BE21" s="330"/>
      <c r="BF21" s="330"/>
      <c r="BG21" s="330"/>
      <c r="BH21" s="330"/>
      <c r="BI21" s="331" t="s">
        <v>36</v>
      </c>
      <c r="BJ21" s="331"/>
      <c r="BK21" s="330"/>
      <c r="BL21" s="330"/>
      <c r="BM21" s="330"/>
      <c r="BN21" s="330"/>
      <c r="BO21" s="330"/>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O21" s="232"/>
    </row>
    <row r="22" spans="1:115" ht="41.25" customHeight="1">
      <c r="A22" s="121"/>
      <c r="B22" s="121"/>
      <c r="C22" s="121"/>
      <c r="D22" s="121"/>
      <c r="E22" s="206"/>
      <c r="F22" s="206"/>
      <c r="G22" s="122"/>
      <c r="H22" s="122"/>
      <c r="T22" s="227"/>
      <c r="U22" s="227"/>
      <c r="V22" s="227"/>
      <c r="W22" s="121"/>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339" t="s">
        <v>25</v>
      </c>
      <c r="AU22" s="339"/>
      <c r="AV22" s="339"/>
      <c r="AW22" s="339"/>
      <c r="AX22" s="339"/>
      <c r="AY22" s="339"/>
      <c r="AZ22" s="339"/>
      <c r="BA22" s="339"/>
      <c r="BB22" s="339"/>
      <c r="BC22" s="339"/>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row>
    <row r="23" spans="1:115" ht="27.75" customHeight="1">
      <c r="A23" s="227"/>
      <c r="B23" s="227"/>
      <c r="C23" s="227"/>
      <c r="D23" s="227"/>
      <c r="G23" s="228"/>
      <c r="H23" s="228"/>
      <c r="T23" s="229"/>
      <c r="U23" s="229"/>
      <c r="V23" s="229"/>
      <c r="W23" s="229"/>
      <c r="X23" s="230"/>
      <c r="Y23" s="230"/>
      <c r="Z23" s="230"/>
      <c r="AA23" s="230"/>
      <c r="AB23" s="230"/>
      <c r="AC23" s="230"/>
      <c r="AD23" s="230"/>
      <c r="AE23" s="230"/>
      <c r="AF23" s="230"/>
      <c r="AG23" s="230"/>
      <c r="AH23" s="230"/>
      <c r="AI23" s="230"/>
      <c r="AJ23" s="230"/>
      <c r="AK23" s="230"/>
      <c r="AL23" s="230"/>
      <c r="AM23" s="230"/>
      <c r="AN23" s="230"/>
      <c r="AO23" s="230"/>
      <c r="AP23" s="230"/>
      <c r="AQ23" s="230"/>
      <c r="AR23" s="207"/>
      <c r="AT23" s="339"/>
      <c r="AU23" s="339"/>
      <c r="AV23" s="339"/>
      <c r="AW23" s="339"/>
      <c r="AX23" s="339"/>
      <c r="AY23" s="339"/>
      <c r="AZ23" s="339"/>
      <c r="BA23" s="339"/>
      <c r="BB23" s="339"/>
      <c r="BC23" s="339"/>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231"/>
      <c r="CN23" s="231"/>
      <c r="CO23" s="232"/>
    </row>
    <row r="24" spans="1:115" ht="26.25" customHeight="1">
      <c r="A24" s="227"/>
      <c r="B24" s="227"/>
      <c r="C24" s="227"/>
      <c r="D24" s="227"/>
      <c r="E24" s="206"/>
      <c r="F24" s="206"/>
      <c r="G24" s="122"/>
      <c r="H24" s="122"/>
      <c r="T24" s="227"/>
      <c r="U24" s="227"/>
      <c r="V24" s="227"/>
      <c r="W24" s="121"/>
      <c r="X24" s="230"/>
      <c r="Y24" s="230"/>
      <c r="Z24" s="230"/>
      <c r="AA24" s="230"/>
      <c r="AB24" s="230"/>
      <c r="AC24" s="230"/>
      <c r="AD24" s="230"/>
      <c r="AE24" s="230"/>
      <c r="AF24" s="230"/>
      <c r="AG24" s="230"/>
      <c r="AH24" s="230"/>
      <c r="AI24" s="230"/>
      <c r="AJ24" s="230"/>
      <c r="AK24" s="230"/>
      <c r="AL24" s="230"/>
      <c r="AM24" s="230"/>
      <c r="AN24" s="230"/>
      <c r="AO24" s="230"/>
      <c r="AP24" s="230"/>
      <c r="AQ24" s="230"/>
      <c r="AR24" s="207"/>
      <c r="AT24" s="329" t="s">
        <v>27</v>
      </c>
      <c r="AU24" s="329"/>
      <c r="AV24" s="329"/>
      <c r="AW24" s="329"/>
      <c r="AX24" s="329"/>
      <c r="AY24" s="329"/>
      <c r="AZ24" s="329"/>
      <c r="BA24" s="329"/>
      <c r="BB24" s="329"/>
      <c r="BC24" s="329"/>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row>
    <row r="25" spans="1:115" ht="41.25" customHeight="1">
      <c r="A25" s="227"/>
      <c r="B25" s="227"/>
      <c r="C25" s="227"/>
      <c r="D25" s="227"/>
      <c r="E25" s="206"/>
      <c r="F25" s="206"/>
      <c r="G25" s="122"/>
      <c r="H25" s="122"/>
      <c r="T25" s="227"/>
      <c r="U25" s="227"/>
      <c r="V25" s="227"/>
      <c r="W25" s="121"/>
      <c r="X25" s="230"/>
      <c r="Y25" s="230"/>
      <c r="Z25" s="230"/>
      <c r="AA25" s="230"/>
      <c r="AB25" s="230"/>
      <c r="AC25" s="230"/>
      <c r="AD25" s="230"/>
      <c r="AE25" s="230"/>
      <c r="AF25" s="230"/>
      <c r="AG25" s="230"/>
      <c r="AH25" s="230"/>
      <c r="AI25" s="230"/>
      <c r="AJ25" s="230"/>
      <c r="AK25" s="230"/>
      <c r="AL25" s="230"/>
      <c r="AM25" s="230"/>
      <c r="AN25" s="230"/>
      <c r="AO25" s="230"/>
      <c r="AP25" s="230"/>
      <c r="AQ25" s="230"/>
      <c r="AR25" s="207"/>
      <c r="AT25" s="328" t="s">
        <v>125</v>
      </c>
      <c r="AU25" s="329"/>
      <c r="AV25" s="329"/>
      <c r="AW25" s="329"/>
      <c r="AX25" s="329"/>
      <c r="AY25" s="329"/>
      <c r="AZ25" s="329"/>
      <c r="BA25" s="329"/>
      <c r="BB25" s="329"/>
      <c r="BC25" s="329"/>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3"/>
      <c r="CL25" s="333"/>
      <c r="CM25" s="333"/>
      <c r="CN25" s="333"/>
      <c r="CO25" s="232"/>
    </row>
    <row r="26" spans="1:115" s="126" customFormat="1" ht="15" customHeight="1">
      <c r="A26" s="125"/>
      <c r="B26" s="125"/>
      <c r="C26" s="125"/>
      <c r="D26" s="125"/>
      <c r="G26" s="127"/>
      <c r="H26" s="127"/>
      <c r="T26" s="125"/>
      <c r="U26" s="125"/>
      <c r="V26" s="125"/>
      <c r="W26" s="128"/>
      <c r="X26" s="129"/>
      <c r="Y26" s="129"/>
      <c r="Z26" s="129"/>
      <c r="AA26" s="129"/>
      <c r="AB26" s="129"/>
      <c r="AC26" s="129"/>
      <c r="AD26" s="129"/>
      <c r="AE26" s="129"/>
      <c r="AF26" s="129"/>
      <c r="AG26" s="129"/>
      <c r="AH26" s="129"/>
      <c r="AI26" s="129"/>
      <c r="AJ26" s="129"/>
      <c r="AK26" s="129"/>
      <c r="AL26" s="129"/>
      <c r="AM26" s="129"/>
      <c r="AN26" s="129"/>
      <c r="AO26" s="129"/>
      <c r="AP26" s="129"/>
      <c r="AQ26" s="129"/>
      <c r="AR26" s="130"/>
      <c r="AT26" s="209"/>
      <c r="AU26" s="209"/>
      <c r="AV26" s="209"/>
      <c r="AW26" s="209"/>
      <c r="AX26" s="209"/>
      <c r="AY26" s="209"/>
      <c r="AZ26" s="209"/>
      <c r="BA26" s="209"/>
      <c r="BB26" s="209"/>
      <c r="BC26" s="209"/>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197"/>
      <c r="CN26" s="197"/>
    </row>
    <row r="27" spans="1:115" s="126" customFormat="1" ht="38.25" customHeight="1">
      <c r="X27" s="129"/>
      <c r="Y27" s="129"/>
      <c r="Z27" s="129"/>
      <c r="AA27" s="129"/>
      <c r="AB27" s="129"/>
      <c r="AN27" s="129"/>
      <c r="AO27" s="129"/>
      <c r="AP27" s="129"/>
      <c r="AQ27" s="129"/>
      <c r="AR27" s="130"/>
    </row>
    <row r="28" spans="1:115" s="126" customFormat="1" ht="24.75" customHeight="1">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334"/>
      <c r="CD28" s="334"/>
      <c r="CE28" s="334"/>
      <c r="CF28" s="334"/>
      <c r="CG28" s="334"/>
      <c r="CH28" s="334"/>
      <c r="CI28" s="334"/>
      <c r="CJ28" s="334"/>
      <c r="CK28" s="334"/>
      <c r="CL28" s="334"/>
      <c r="CM28" s="334"/>
      <c r="CN28" s="334"/>
    </row>
    <row r="29" spans="1:115" s="126" customFormat="1" ht="24.75" customHeight="1">
      <c r="A29" s="335" t="s">
        <v>53</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row>
    <row r="30" spans="1:115" s="126" customFormat="1" ht="24.75" customHeight="1">
      <c r="A30" s="335" t="s">
        <v>130</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row>
    <row r="31" spans="1:115" s="126" customFormat="1" ht="24.75" customHeight="1">
      <c r="A31" s="334" t="s">
        <v>252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row>
    <row r="32" spans="1:115" s="126" customFormat="1" ht="36" customHeight="1">
      <c r="A32" s="131"/>
      <c r="B32" s="131"/>
      <c r="C32" s="131"/>
      <c r="F32" s="198"/>
      <c r="G32" s="127"/>
      <c r="H32" s="127"/>
      <c r="I32" s="198"/>
      <c r="J32" s="198"/>
    </row>
    <row r="33" spans="1:92" s="126" customFormat="1" ht="29.25" customHeight="1">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row>
    <row r="34" spans="1:92" s="126" customFormat="1" ht="28" customHeight="1">
      <c r="A34" s="350"/>
      <c r="B34" s="350"/>
      <c r="C34" s="382" t="s">
        <v>214</v>
      </c>
      <c r="D34" s="382"/>
      <c r="E34" s="382"/>
      <c r="F34" s="382"/>
      <c r="G34" s="382"/>
      <c r="H34" s="383"/>
      <c r="I34" s="383"/>
      <c r="J34" s="383"/>
      <c r="K34" s="383"/>
      <c r="L34" s="384" t="s">
        <v>8</v>
      </c>
      <c r="M34" s="384"/>
      <c r="N34" s="384"/>
      <c r="O34" s="384"/>
      <c r="P34" s="384"/>
      <c r="Q34" s="384"/>
      <c r="R34" s="384"/>
      <c r="S34" s="384"/>
      <c r="T34" s="384" t="s">
        <v>146</v>
      </c>
      <c r="U34" s="384"/>
      <c r="V34" s="384"/>
      <c r="W34" s="384"/>
      <c r="X34" s="384"/>
      <c r="Y34" s="384"/>
      <c r="Z34" s="384"/>
      <c r="AA34" s="384"/>
      <c r="AB34" s="382" t="s">
        <v>124</v>
      </c>
      <c r="AC34" s="382"/>
      <c r="AD34" s="382"/>
      <c r="AE34" s="385" t="s">
        <v>147</v>
      </c>
      <c r="AF34" s="385"/>
      <c r="AG34" s="385"/>
      <c r="AH34" s="385"/>
      <c r="AI34" s="385"/>
      <c r="AJ34" s="385"/>
      <c r="AK34" s="385"/>
      <c r="AL34" s="385"/>
      <c r="AM34" s="385"/>
      <c r="AN34" s="385"/>
      <c r="AO34" s="385"/>
      <c r="AP34" s="385"/>
      <c r="AQ34" s="385"/>
      <c r="AR34" s="385"/>
      <c r="AS34" s="385"/>
      <c r="AT34" s="385"/>
      <c r="AU34" s="385"/>
      <c r="AV34" s="385"/>
      <c r="AW34" s="382" t="s">
        <v>148</v>
      </c>
      <c r="AX34" s="382"/>
      <c r="AY34" s="382"/>
      <c r="AZ34" s="382"/>
      <c r="BA34" s="382"/>
      <c r="BB34" s="382"/>
      <c r="BC34" s="382"/>
      <c r="BD34" s="382"/>
      <c r="BE34" s="382"/>
      <c r="BF34" s="386"/>
      <c r="BG34" s="386"/>
      <c r="BH34" s="386"/>
      <c r="BI34" s="386"/>
      <c r="BJ34" s="386"/>
      <c r="BK34" s="386"/>
      <c r="BL34" s="386"/>
      <c r="BM34" s="386"/>
      <c r="BN34" s="382" t="s">
        <v>217</v>
      </c>
      <c r="BO34" s="382"/>
      <c r="BP34" s="382"/>
      <c r="BQ34" s="386"/>
      <c r="BR34" s="386"/>
      <c r="BS34" s="386"/>
      <c r="BT34" s="386"/>
      <c r="BU34" s="386"/>
      <c r="BV34" s="386"/>
      <c r="BW34" s="387" t="s">
        <v>218</v>
      </c>
      <c r="BX34" s="387"/>
      <c r="BY34" s="387"/>
      <c r="BZ34" s="387"/>
      <c r="CA34" s="387"/>
      <c r="CB34" s="387"/>
      <c r="CC34" s="387"/>
      <c r="CD34" s="387"/>
      <c r="CE34" s="387"/>
      <c r="CF34" s="387"/>
      <c r="CG34" s="387"/>
      <c r="CH34" s="387"/>
      <c r="CI34" s="387"/>
      <c r="CJ34" s="387"/>
      <c r="CK34" s="387"/>
      <c r="CL34" s="387"/>
      <c r="CM34" s="387"/>
      <c r="CN34" s="387"/>
    </row>
    <row r="35" spans="1:92" ht="29.25" customHeight="1">
      <c r="A35" s="286" t="s">
        <v>211</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row>
    <row r="36" spans="1:92" ht="29.25" customHeight="1">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row>
    <row r="37" spans="1:92" ht="28" customHeight="1">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row>
    <row r="38" spans="1:92" ht="28" customHeight="1">
      <c r="A38" s="350" t="s">
        <v>122</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row>
    <row r="39" spans="1:92" ht="28"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row>
    <row r="40" spans="1:92" ht="28" customHeight="1">
      <c r="A40" s="155"/>
      <c r="B40" s="155"/>
      <c r="C40" s="246" t="s">
        <v>199</v>
      </c>
      <c r="D40" s="247"/>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8"/>
      <c r="AX40" s="158"/>
      <c r="AY40" s="158"/>
      <c r="AZ40" s="158"/>
      <c r="BA40" s="158"/>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211"/>
      <c r="CE40" s="211"/>
      <c r="CF40" s="211"/>
      <c r="CG40" s="211"/>
      <c r="CH40" s="211"/>
      <c r="CI40" s="211"/>
      <c r="CJ40" s="211"/>
      <c r="CK40" s="211"/>
      <c r="CL40" s="211"/>
      <c r="CM40" s="211"/>
      <c r="CN40" s="211"/>
    </row>
    <row r="41" spans="1:92" ht="28" customHeight="1">
      <c r="A41" s="155"/>
      <c r="B41" s="155"/>
      <c r="C41" s="246" t="s">
        <v>200</v>
      </c>
      <c r="D41" s="247"/>
      <c r="E41" s="155"/>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8"/>
      <c r="AX41" s="158"/>
      <c r="AY41" s="158"/>
      <c r="AZ41" s="158"/>
      <c r="BA41" s="158"/>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211"/>
      <c r="CE41" s="211"/>
      <c r="CF41" s="211"/>
      <c r="CG41" s="211"/>
      <c r="CH41" s="211"/>
      <c r="CI41" s="211"/>
      <c r="CJ41" s="211"/>
      <c r="CK41" s="211"/>
      <c r="CL41" s="211"/>
      <c r="CM41" s="211"/>
      <c r="CN41" s="211"/>
    </row>
    <row r="42" spans="1:92" ht="28" customHeight="1">
      <c r="A42" s="142"/>
      <c r="B42" s="142"/>
      <c r="C42" s="246" t="s">
        <v>201</v>
      </c>
      <c r="D42" s="142"/>
      <c r="E42" s="142"/>
      <c r="F42" s="142"/>
      <c r="G42" s="142"/>
      <c r="H42" s="142"/>
      <c r="I42" s="142"/>
      <c r="J42" s="142"/>
      <c r="K42" s="142"/>
      <c r="L42" s="142"/>
      <c r="M42" s="142"/>
      <c r="N42" s="142"/>
      <c r="O42" s="142"/>
      <c r="P42" s="142"/>
      <c r="Q42" s="142"/>
      <c r="R42" s="142"/>
      <c r="S42" s="142"/>
      <c r="T42" s="142"/>
      <c r="U42" s="142"/>
      <c r="V42" s="142"/>
      <c r="W42" s="142"/>
      <c r="X42" s="142"/>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row>
    <row r="43" spans="1:92" ht="28" customHeight="1">
      <c r="A43" s="142"/>
      <c r="B43" s="142"/>
      <c r="C43" s="246" t="s">
        <v>202</v>
      </c>
      <c r="D43" s="142"/>
      <c r="E43" s="142"/>
      <c r="F43" s="142"/>
      <c r="G43" s="142"/>
      <c r="H43" s="142"/>
      <c r="I43" s="142"/>
      <c r="J43" s="142"/>
      <c r="K43" s="142"/>
      <c r="L43" s="142"/>
      <c r="M43" s="142"/>
      <c r="N43" s="142"/>
      <c r="O43" s="142"/>
      <c r="P43" s="142"/>
      <c r="Q43" s="142"/>
      <c r="R43" s="142"/>
      <c r="S43" s="142"/>
      <c r="T43" s="142"/>
      <c r="U43" s="142"/>
      <c r="V43" s="142"/>
      <c r="W43" s="142"/>
      <c r="X43" s="142"/>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row>
    <row r="44" spans="1:92" ht="28" customHeight="1">
      <c r="A44" s="142"/>
      <c r="B44" s="142"/>
      <c r="C44" s="246" t="s">
        <v>203</v>
      </c>
      <c r="D44" s="142"/>
      <c r="E44" s="142"/>
      <c r="F44" s="142"/>
      <c r="G44" s="142"/>
      <c r="H44" s="142"/>
      <c r="I44" s="142"/>
      <c r="J44" s="142"/>
      <c r="K44" s="142"/>
      <c r="L44" s="142"/>
      <c r="M44" s="142"/>
      <c r="N44" s="142"/>
      <c r="O44" s="142"/>
      <c r="P44" s="142"/>
      <c r="Q44" s="142"/>
      <c r="R44" s="142"/>
      <c r="S44" s="142"/>
      <c r="T44" s="142"/>
      <c r="U44" s="142"/>
      <c r="V44" s="142"/>
      <c r="W44" s="142"/>
      <c r="X44" s="142"/>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row>
    <row r="45" spans="1:92" ht="28" customHeight="1">
      <c r="A45" s="142"/>
      <c r="B45" s="142"/>
      <c r="C45" s="246" t="s">
        <v>204</v>
      </c>
      <c r="D45" s="142"/>
      <c r="E45" s="142"/>
      <c r="F45" s="142"/>
      <c r="G45" s="142"/>
      <c r="H45" s="142"/>
      <c r="I45" s="142"/>
      <c r="J45" s="142"/>
      <c r="K45" s="142"/>
      <c r="L45" s="142"/>
      <c r="M45" s="142"/>
      <c r="N45" s="142"/>
      <c r="O45" s="142"/>
      <c r="P45" s="142"/>
      <c r="Q45" s="142"/>
      <c r="R45" s="142"/>
      <c r="S45" s="142"/>
      <c r="T45" s="142"/>
      <c r="U45" s="142"/>
      <c r="V45" s="142"/>
      <c r="W45" s="142"/>
      <c r="X45" s="142"/>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row>
    <row r="46" spans="1:92" ht="28" customHeight="1">
      <c r="A46" s="141"/>
      <c r="B46" s="141"/>
      <c r="C46" s="141"/>
      <c r="D46" s="141"/>
      <c r="E46" s="141"/>
      <c r="F46" s="141"/>
      <c r="G46" s="141"/>
      <c r="H46" s="141"/>
      <c r="I46" s="141"/>
      <c r="J46" s="141"/>
      <c r="K46" s="141"/>
      <c r="L46" s="141"/>
      <c r="M46" s="141"/>
      <c r="N46" s="141"/>
      <c r="O46" s="212"/>
      <c r="P46" s="212"/>
      <c r="Q46" s="212"/>
      <c r="R46" s="212"/>
      <c r="S46" s="212"/>
      <c r="T46" s="204"/>
      <c r="U46" s="204"/>
      <c r="V46" s="204"/>
      <c r="W46" s="204"/>
      <c r="X46" s="204"/>
      <c r="Y46" s="212"/>
      <c r="Z46" s="212"/>
      <c r="AA46" s="212"/>
      <c r="AB46" s="212"/>
      <c r="AC46" s="204"/>
      <c r="AD46" s="204"/>
      <c r="AE46" s="204"/>
      <c r="AF46" s="204"/>
      <c r="AG46" s="204"/>
      <c r="AH46" s="212"/>
      <c r="AI46" s="212"/>
      <c r="AJ46" s="212"/>
      <c r="AK46" s="212"/>
      <c r="AL46" s="204"/>
      <c r="AM46" s="204"/>
      <c r="AN46" s="204"/>
      <c r="AO46" s="204"/>
      <c r="AP46" s="204"/>
      <c r="AQ46" s="212"/>
      <c r="AR46" s="212"/>
      <c r="AS46" s="212"/>
      <c r="AT46" s="212"/>
      <c r="AV46" s="141"/>
      <c r="AW46" s="141"/>
      <c r="AX46" s="141"/>
      <c r="AY46" s="141"/>
      <c r="AZ46" s="141"/>
      <c r="BA46" s="141"/>
      <c r="BB46" s="141"/>
      <c r="BC46" s="141"/>
      <c r="BD46" s="141"/>
      <c r="BE46" s="141"/>
      <c r="BF46" s="141"/>
      <c r="BG46" s="141"/>
      <c r="BH46" s="142"/>
      <c r="BM46" s="142"/>
      <c r="BN46" s="142"/>
      <c r="BO46" s="142"/>
      <c r="BP46" s="142"/>
      <c r="BQ46" s="142"/>
      <c r="BV46" s="142"/>
      <c r="BW46" s="142"/>
      <c r="BX46" s="142"/>
      <c r="BY46" s="142"/>
      <c r="BZ46" s="142"/>
      <c r="CE46" s="142"/>
      <c r="CF46" s="142"/>
      <c r="CG46" s="142"/>
      <c r="CH46" s="142"/>
      <c r="CI46" s="142"/>
      <c r="CN46" s="142"/>
    </row>
    <row r="47" spans="1:92" ht="28"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92" ht="17.25" customHeight="1">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3"/>
      <c r="AU48" s="223"/>
      <c r="AV48" s="223"/>
      <c r="AW48" s="223"/>
      <c r="AX48" s="223"/>
      <c r="AY48" s="223"/>
      <c r="AZ48" s="223"/>
      <c r="BA48" s="223"/>
      <c r="BB48" s="223"/>
      <c r="BC48" s="223"/>
      <c r="BD48" s="222"/>
      <c r="BE48" s="222"/>
      <c r="BF48" s="222"/>
      <c r="BG48" s="222"/>
      <c r="BH48" s="222"/>
      <c r="BI48" s="222"/>
      <c r="BJ48" s="222"/>
      <c r="BK48" s="222"/>
      <c r="BL48" s="222"/>
      <c r="BM48" s="222"/>
      <c r="BN48" s="222"/>
      <c r="BO48" s="222"/>
      <c r="BP48" s="222"/>
      <c r="BQ48" s="222"/>
      <c r="BR48" s="222"/>
      <c r="BS48" s="223"/>
      <c r="BT48" s="223"/>
      <c r="BU48" s="222"/>
      <c r="BV48" s="222"/>
      <c r="BW48" s="222"/>
      <c r="BX48" s="177" t="str">
        <f>$BR$2</f>
        <v>事業番号</v>
      </c>
      <c r="BY48" s="322" t="str">
        <f>$CA$2&amp;""</f>
        <v/>
      </c>
      <c r="BZ48" s="322"/>
      <c r="CA48" s="322"/>
      <c r="CB48" s="322"/>
      <c r="CC48" s="322"/>
      <c r="CD48" s="322"/>
      <c r="CE48" s="322"/>
      <c r="CF48" s="322"/>
      <c r="CG48" s="322"/>
      <c r="CH48" s="322"/>
      <c r="CI48" s="322"/>
      <c r="CJ48" s="322"/>
      <c r="CK48" s="322"/>
      <c r="CL48" s="322"/>
      <c r="CM48" s="222"/>
      <c r="CN48" s="222"/>
    </row>
    <row r="49" spans="1:93" ht="17.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77" t="str">
        <f>$BZ$3</f>
        <v>補助事業者名</v>
      </c>
      <c r="BY49" s="322" t="str">
        <f>$CA$3&amp;""</f>
        <v/>
      </c>
      <c r="BZ49" s="322"/>
      <c r="CA49" s="322"/>
      <c r="CB49" s="322"/>
      <c r="CC49" s="322"/>
      <c r="CD49" s="322"/>
      <c r="CE49" s="322"/>
      <c r="CF49" s="322"/>
      <c r="CG49" s="322"/>
      <c r="CH49" s="322"/>
      <c r="CI49" s="322"/>
      <c r="CJ49" s="322"/>
      <c r="CK49" s="322"/>
      <c r="CL49" s="322"/>
      <c r="CM49" s="136"/>
      <c r="CN49" s="136"/>
    </row>
    <row r="50" spans="1:93" ht="18" customHeight="1">
      <c r="A50" s="308"/>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row>
    <row r="51" spans="1:93" ht="18" customHeight="1">
      <c r="C51" s="207"/>
      <c r="D51" s="207"/>
      <c r="E51" s="137"/>
      <c r="F51" s="137"/>
      <c r="G51" s="138"/>
      <c r="H51" s="138"/>
      <c r="I51" s="207"/>
      <c r="J51" s="233"/>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40"/>
    </row>
    <row r="52" spans="1:93" ht="23.25" customHeight="1">
      <c r="A52" s="324" t="s">
        <v>196</v>
      </c>
      <c r="B52" s="324"/>
      <c r="C52" s="324"/>
      <c r="D52" s="324"/>
      <c r="E52" s="324"/>
      <c r="F52" s="324"/>
      <c r="G52" s="324"/>
      <c r="H52" s="324"/>
      <c r="I52" s="324"/>
      <c r="J52" s="324"/>
      <c r="K52" s="324"/>
      <c r="L52" s="316"/>
      <c r="M52" s="316"/>
      <c r="N52" s="316"/>
      <c r="O52" s="316"/>
      <c r="P52" s="316"/>
      <c r="Q52" s="316"/>
      <c r="R52" s="316"/>
      <c r="S52" s="316"/>
      <c r="T52" s="316"/>
      <c r="U52" s="316"/>
      <c r="V52" s="316"/>
      <c r="W52" s="316"/>
      <c r="X52" s="316"/>
      <c r="Y52" s="212"/>
      <c r="Z52" s="212"/>
      <c r="AA52" s="212"/>
      <c r="AB52" s="212"/>
      <c r="AC52" s="204"/>
      <c r="AD52" s="204"/>
      <c r="AE52" s="204"/>
      <c r="AF52" s="204"/>
      <c r="AG52" s="204"/>
      <c r="AH52" s="212"/>
      <c r="AI52" s="212"/>
      <c r="AJ52" s="212"/>
      <c r="AK52" s="212"/>
      <c r="AL52" s="204"/>
      <c r="AM52" s="204"/>
      <c r="AN52" s="204"/>
      <c r="AO52" s="204"/>
      <c r="AP52" s="204"/>
      <c r="AQ52" s="212"/>
      <c r="AR52" s="212"/>
      <c r="AS52" s="212"/>
      <c r="AT52" s="212"/>
      <c r="AV52" s="141"/>
      <c r="AW52" s="141"/>
      <c r="AX52" s="141"/>
      <c r="AY52" s="141"/>
      <c r="AZ52" s="141"/>
      <c r="BA52" s="141"/>
      <c r="BB52" s="141"/>
      <c r="BC52" s="141"/>
      <c r="BD52" s="141"/>
      <c r="BE52" s="141"/>
      <c r="BF52" s="141"/>
      <c r="BG52" s="141"/>
      <c r="BH52" s="142"/>
      <c r="BM52" s="142"/>
      <c r="BN52" s="142"/>
      <c r="BO52" s="142"/>
      <c r="BP52" s="142"/>
      <c r="BQ52" s="142"/>
      <c r="BV52" s="142"/>
      <c r="BW52" s="142"/>
      <c r="BX52" s="142"/>
      <c r="BY52" s="142"/>
      <c r="BZ52" s="142"/>
      <c r="CE52" s="142"/>
      <c r="CF52" s="142"/>
      <c r="CG52" s="142"/>
      <c r="CH52" s="142"/>
      <c r="CI52" s="142"/>
      <c r="CN52" s="142"/>
    </row>
    <row r="53" spans="1:93" ht="33" customHeight="1">
      <c r="A53" s="344" t="s">
        <v>191</v>
      </c>
      <c r="B53" s="345"/>
      <c r="C53" s="345"/>
      <c r="D53" s="345"/>
      <c r="E53" s="345"/>
      <c r="F53" s="345"/>
      <c r="G53" s="345"/>
      <c r="H53" s="345"/>
      <c r="I53" s="345"/>
      <c r="J53" s="345"/>
      <c r="K53" s="346"/>
      <c r="L53" s="347" t="str">
        <f>IF(BD15="","",BD15)</f>
        <v/>
      </c>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143"/>
      <c r="AT53" s="144"/>
      <c r="AU53" s="144"/>
      <c r="AV53" s="144"/>
      <c r="AW53" s="144"/>
      <c r="AX53" s="144"/>
      <c r="AY53" s="144"/>
      <c r="AZ53" s="144"/>
      <c r="BA53" s="144"/>
      <c r="BB53" s="144"/>
      <c r="BC53" s="144"/>
      <c r="BD53" s="144"/>
      <c r="BE53" s="145" t="s">
        <v>231</v>
      </c>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row>
    <row r="54" spans="1:93" s="237" customFormat="1" ht="33" customHeight="1">
      <c r="A54" s="344" t="s">
        <v>29</v>
      </c>
      <c r="B54" s="345"/>
      <c r="C54" s="345"/>
      <c r="D54" s="345"/>
      <c r="E54" s="345"/>
      <c r="F54" s="345"/>
      <c r="G54" s="345"/>
      <c r="H54" s="345"/>
      <c r="I54" s="345"/>
      <c r="J54" s="345"/>
      <c r="K54" s="346"/>
      <c r="L54" s="349" t="s">
        <v>35</v>
      </c>
      <c r="M54" s="342"/>
      <c r="N54" s="269"/>
      <c r="O54" s="269"/>
      <c r="P54" s="269"/>
      <c r="Q54" s="269"/>
      <c r="R54" s="269"/>
      <c r="S54" s="269"/>
      <c r="T54" s="269"/>
      <c r="U54" s="269"/>
      <c r="V54" s="269"/>
      <c r="W54" s="342" t="s">
        <v>98</v>
      </c>
      <c r="X54" s="342"/>
      <c r="Y54" s="269"/>
      <c r="Z54" s="269"/>
      <c r="AA54" s="269"/>
      <c r="AB54" s="269"/>
      <c r="AC54" s="269"/>
      <c r="AD54" s="269"/>
      <c r="AE54" s="269"/>
      <c r="AF54" s="269"/>
      <c r="AG54" s="269"/>
      <c r="AH54" s="342" t="s">
        <v>99</v>
      </c>
      <c r="AI54" s="342"/>
      <c r="AJ54" s="269"/>
      <c r="AK54" s="269"/>
      <c r="AL54" s="269"/>
      <c r="AM54" s="269"/>
      <c r="AN54" s="269"/>
      <c r="AO54" s="269"/>
      <c r="AP54" s="269"/>
      <c r="AQ54" s="269"/>
      <c r="AR54" s="270"/>
      <c r="AS54" s="371" t="s">
        <v>100</v>
      </c>
      <c r="AT54" s="372"/>
      <c r="AU54" s="372"/>
      <c r="AV54" s="372"/>
      <c r="AW54" s="372"/>
      <c r="AX54" s="372"/>
      <c r="AY54" s="372"/>
      <c r="AZ54" s="372"/>
      <c r="BA54" s="372"/>
      <c r="BB54" s="372"/>
      <c r="BC54" s="373"/>
      <c r="BD54" s="374"/>
      <c r="BE54" s="375"/>
      <c r="BF54" s="375"/>
      <c r="BG54" s="375"/>
      <c r="BH54" s="375"/>
      <c r="BI54" s="375"/>
      <c r="BJ54" s="375"/>
      <c r="BK54" s="375"/>
      <c r="BL54" s="375"/>
      <c r="BM54" s="375"/>
      <c r="BN54" s="375"/>
      <c r="BO54" s="375"/>
      <c r="BP54" s="375"/>
      <c r="BQ54" s="375"/>
      <c r="BR54" s="375"/>
      <c r="BS54" s="314" t="s">
        <v>230</v>
      </c>
      <c r="BT54" s="314"/>
      <c r="BU54" s="375"/>
      <c r="BV54" s="375"/>
      <c r="BW54" s="375"/>
      <c r="BX54" s="375"/>
      <c r="BY54" s="375"/>
      <c r="BZ54" s="375"/>
      <c r="CA54" s="375"/>
      <c r="CB54" s="375"/>
      <c r="CC54" s="375"/>
      <c r="CD54" s="375"/>
      <c r="CE54" s="375"/>
      <c r="CF54" s="375"/>
      <c r="CG54" s="375"/>
      <c r="CH54" s="375"/>
      <c r="CI54" s="375"/>
      <c r="CJ54" s="375"/>
      <c r="CK54" s="375"/>
      <c r="CL54" s="375"/>
      <c r="CM54" s="375"/>
      <c r="CN54" s="376"/>
      <c r="CO54" s="232"/>
    </row>
    <row r="55" spans="1:93" ht="33" customHeight="1">
      <c r="A55" s="377" t="s">
        <v>30</v>
      </c>
      <c r="B55" s="378"/>
      <c r="C55" s="345"/>
      <c r="D55" s="345"/>
      <c r="E55" s="345"/>
      <c r="F55" s="345"/>
      <c r="G55" s="345"/>
      <c r="H55" s="345"/>
      <c r="I55" s="345"/>
      <c r="J55" s="345"/>
      <c r="K55" s="346"/>
      <c r="L55" s="349" t="s">
        <v>35</v>
      </c>
      <c r="M55" s="342"/>
      <c r="N55" s="269"/>
      <c r="O55" s="269"/>
      <c r="P55" s="269"/>
      <c r="Q55" s="269"/>
      <c r="R55" s="269"/>
      <c r="S55" s="269"/>
      <c r="T55" s="269"/>
      <c r="U55" s="269"/>
      <c r="V55" s="269"/>
      <c r="W55" s="342" t="s">
        <v>98</v>
      </c>
      <c r="X55" s="342"/>
      <c r="Y55" s="269"/>
      <c r="Z55" s="269"/>
      <c r="AA55" s="269"/>
      <c r="AB55" s="269"/>
      <c r="AC55" s="269"/>
      <c r="AD55" s="269"/>
      <c r="AE55" s="269"/>
      <c r="AF55" s="269"/>
      <c r="AG55" s="269"/>
      <c r="AH55" s="342" t="s">
        <v>99</v>
      </c>
      <c r="AI55" s="342"/>
      <c r="AJ55" s="269"/>
      <c r="AK55" s="269"/>
      <c r="AL55" s="269"/>
      <c r="AM55" s="269"/>
      <c r="AN55" s="269"/>
      <c r="AO55" s="269"/>
      <c r="AP55" s="269"/>
      <c r="AQ55" s="269"/>
      <c r="AR55" s="270"/>
      <c r="AS55" s="351" t="s">
        <v>31</v>
      </c>
      <c r="AT55" s="352"/>
      <c r="AU55" s="352"/>
      <c r="AV55" s="352"/>
      <c r="AW55" s="352"/>
      <c r="AX55" s="352"/>
      <c r="AY55" s="352"/>
      <c r="AZ55" s="352"/>
      <c r="BA55" s="352"/>
      <c r="BB55" s="352"/>
      <c r="BC55" s="353"/>
      <c r="BD55" s="349" t="s">
        <v>35</v>
      </c>
      <c r="BE55" s="342"/>
      <c r="BF55" s="270"/>
      <c r="BG55" s="343"/>
      <c r="BH55" s="343"/>
      <c r="BI55" s="343"/>
      <c r="BJ55" s="343"/>
      <c r="BK55" s="343"/>
      <c r="BL55" s="343"/>
      <c r="BM55" s="343"/>
      <c r="BN55" s="354"/>
      <c r="BO55" s="282" t="s">
        <v>101</v>
      </c>
      <c r="BP55" s="282"/>
      <c r="BQ55" s="270"/>
      <c r="BR55" s="343"/>
      <c r="BS55" s="343"/>
      <c r="BT55" s="343"/>
      <c r="BU55" s="343"/>
      <c r="BV55" s="343"/>
      <c r="BW55" s="343"/>
      <c r="BX55" s="343"/>
      <c r="BY55" s="343"/>
      <c r="BZ55" s="354"/>
      <c r="CA55" s="342" t="s">
        <v>99</v>
      </c>
      <c r="CB55" s="342"/>
      <c r="CC55" s="270"/>
      <c r="CD55" s="343"/>
      <c r="CE55" s="343"/>
      <c r="CF55" s="343"/>
      <c r="CG55" s="343"/>
      <c r="CH55" s="343"/>
      <c r="CI55" s="343"/>
      <c r="CJ55" s="343"/>
      <c r="CK55" s="343"/>
      <c r="CL55" s="343"/>
      <c r="CM55" s="343"/>
      <c r="CN55" s="343"/>
    </row>
    <row r="56" spans="1:93" ht="18" customHeight="1">
      <c r="A56" s="146"/>
      <c r="B56" s="146"/>
      <c r="C56" s="147"/>
      <c r="D56" s="147"/>
      <c r="E56" s="147"/>
      <c r="F56" s="147"/>
      <c r="G56" s="147"/>
      <c r="H56" s="147"/>
      <c r="I56" s="147"/>
      <c r="J56" s="147"/>
      <c r="K56" s="147"/>
      <c r="L56" s="148"/>
      <c r="M56" s="148"/>
      <c r="N56" s="149"/>
      <c r="O56" s="149"/>
      <c r="P56" s="149"/>
      <c r="Q56" s="149"/>
      <c r="R56" s="149"/>
      <c r="S56" s="149"/>
      <c r="T56" s="149"/>
      <c r="U56" s="149"/>
      <c r="V56" s="149"/>
      <c r="W56" s="148"/>
      <c r="X56" s="148"/>
      <c r="Y56" s="149"/>
      <c r="Z56" s="149"/>
      <c r="AA56" s="149"/>
      <c r="AB56" s="149"/>
      <c r="AC56" s="149"/>
      <c r="AD56" s="149"/>
      <c r="AE56" s="149"/>
      <c r="AF56" s="149"/>
      <c r="AG56" s="149"/>
      <c r="AH56" s="148"/>
      <c r="AI56" s="148"/>
      <c r="AJ56" s="149"/>
      <c r="AK56" s="149"/>
      <c r="AL56" s="149"/>
      <c r="AM56" s="149"/>
      <c r="AN56" s="149"/>
      <c r="AO56" s="149"/>
      <c r="AP56" s="149"/>
      <c r="AQ56" s="149"/>
      <c r="AR56" s="149"/>
      <c r="AS56" s="147"/>
      <c r="AT56" s="147"/>
      <c r="AU56" s="147"/>
      <c r="AV56" s="147"/>
      <c r="AW56" s="147"/>
      <c r="AX56" s="147"/>
      <c r="AY56" s="147"/>
      <c r="AZ56" s="147"/>
      <c r="BA56" s="147"/>
      <c r="BB56" s="147"/>
      <c r="BC56" s="147"/>
      <c r="BD56" s="150"/>
      <c r="BE56" s="148"/>
      <c r="BF56" s="148"/>
      <c r="BG56" s="149"/>
      <c r="BH56" s="149"/>
      <c r="BI56" s="149"/>
      <c r="BJ56" s="149"/>
      <c r="BK56" s="149"/>
      <c r="BL56" s="149"/>
      <c r="BM56" s="149"/>
      <c r="BN56" s="149"/>
      <c r="BO56" s="149"/>
      <c r="BP56" s="148"/>
      <c r="BQ56" s="148"/>
      <c r="BR56" s="149"/>
      <c r="BS56" s="149"/>
      <c r="BT56" s="149"/>
      <c r="BU56" s="149"/>
      <c r="BV56" s="149"/>
      <c r="BW56" s="149"/>
      <c r="BX56" s="149"/>
      <c r="BY56" s="149"/>
      <c r="BZ56" s="149"/>
      <c r="CA56" s="149"/>
      <c r="CB56" s="148"/>
      <c r="CC56" s="148"/>
      <c r="CD56" s="149"/>
      <c r="CE56" s="149"/>
      <c r="CF56" s="149"/>
      <c r="CG56" s="149"/>
      <c r="CH56" s="149"/>
      <c r="CI56" s="149"/>
      <c r="CJ56" s="149"/>
      <c r="CK56" s="149"/>
      <c r="CL56" s="149"/>
      <c r="CM56" s="149"/>
      <c r="CN56" s="149"/>
    </row>
    <row r="57" spans="1:93" ht="18" customHeight="1">
      <c r="A57" s="146"/>
      <c r="B57" s="146"/>
      <c r="C57" s="147"/>
      <c r="D57" s="147"/>
      <c r="E57" s="147"/>
      <c r="F57" s="147"/>
      <c r="G57" s="147"/>
      <c r="H57" s="147"/>
      <c r="I57" s="147"/>
      <c r="J57" s="147"/>
      <c r="K57" s="147"/>
      <c r="L57" s="148"/>
      <c r="M57" s="148"/>
      <c r="N57" s="149"/>
      <c r="O57" s="149"/>
      <c r="P57" s="149"/>
      <c r="Q57" s="149"/>
      <c r="R57" s="149"/>
      <c r="S57" s="149"/>
      <c r="T57" s="149"/>
      <c r="U57" s="149"/>
      <c r="V57" s="149"/>
      <c r="W57" s="148"/>
      <c r="X57" s="148"/>
      <c r="Y57" s="149"/>
      <c r="Z57" s="149"/>
      <c r="AA57" s="149"/>
      <c r="AB57" s="149"/>
      <c r="AC57" s="149"/>
      <c r="AD57" s="149"/>
      <c r="AE57" s="149"/>
      <c r="AF57" s="149"/>
      <c r="AG57" s="149"/>
      <c r="AH57" s="148"/>
      <c r="AI57" s="148"/>
      <c r="AJ57" s="149"/>
      <c r="AK57" s="149"/>
      <c r="AL57" s="149"/>
      <c r="AM57" s="149"/>
      <c r="AN57" s="149"/>
      <c r="AO57" s="149"/>
      <c r="AP57" s="149"/>
      <c r="AQ57" s="149"/>
      <c r="AR57" s="149"/>
      <c r="AS57" s="147"/>
      <c r="AT57" s="147"/>
      <c r="AU57" s="147"/>
      <c r="AV57" s="147"/>
      <c r="AW57" s="147"/>
      <c r="AX57" s="147"/>
      <c r="AY57" s="147"/>
      <c r="AZ57" s="147"/>
      <c r="BA57" s="147"/>
      <c r="BB57" s="147"/>
      <c r="BC57" s="147"/>
      <c r="BD57" s="150"/>
      <c r="BE57" s="148"/>
      <c r="BF57" s="148"/>
      <c r="BG57" s="149"/>
      <c r="BH57" s="149"/>
      <c r="BI57" s="149"/>
      <c r="BJ57" s="149"/>
      <c r="BK57" s="149"/>
      <c r="BL57" s="149"/>
      <c r="BM57" s="149"/>
      <c r="BN57" s="149"/>
      <c r="BO57" s="149"/>
      <c r="BP57" s="148"/>
      <c r="BQ57" s="148"/>
      <c r="BR57" s="149"/>
      <c r="BS57" s="149"/>
      <c r="BT57" s="149"/>
      <c r="BU57" s="149"/>
      <c r="BV57" s="149"/>
      <c r="BW57" s="149"/>
      <c r="BX57" s="149"/>
      <c r="BY57" s="149"/>
      <c r="BZ57" s="149"/>
      <c r="CA57" s="149"/>
      <c r="CB57" s="148"/>
      <c r="CC57" s="148"/>
      <c r="CD57" s="149"/>
      <c r="CE57" s="149"/>
      <c r="CF57" s="149"/>
      <c r="CG57" s="149"/>
      <c r="CH57" s="149"/>
      <c r="CI57" s="149"/>
      <c r="CJ57" s="149"/>
      <c r="CK57" s="149"/>
      <c r="CL57" s="149"/>
      <c r="CM57" s="149"/>
      <c r="CN57" s="149"/>
    </row>
    <row r="58" spans="1:93" ht="18" customHeight="1">
      <c r="A58" s="146"/>
      <c r="B58" s="146"/>
      <c r="C58" s="147"/>
      <c r="D58" s="147"/>
      <c r="E58" s="147"/>
      <c r="F58" s="147"/>
      <c r="G58" s="147"/>
      <c r="H58" s="147"/>
      <c r="I58" s="147"/>
      <c r="J58" s="147"/>
      <c r="K58" s="147"/>
      <c r="L58" s="148"/>
      <c r="M58" s="148"/>
      <c r="N58" s="149"/>
      <c r="O58" s="149"/>
      <c r="P58" s="149"/>
      <c r="Q58" s="149"/>
      <c r="R58" s="149"/>
      <c r="S58" s="149"/>
      <c r="T58" s="149"/>
      <c r="U58" s="149"/>
      <c r="V58" s="149"/>
      <c r="W58" s="148"/>
      <c r="X58" s="148"/>
      <c r="Y58" s="149"/>
      <c r="Z58" s="149"/>
      <c r="AA58" s="149"/>
      <c r="AB58" s="149"/>
      <c r="AC58" s="149"/>
      <c r="AD58" s="149"/>
      <c r="AE58" s="149"/>
      <c r="AF58" s="149"/>
      <c r="AG58" s="149"/>
      <c r="AH58" s="148"/>
      <c r="AI58" s="148"/>
      <c r="AJ58" s="149"/>
      <c r="AK58" s="149"/>
      <c r="AL58" s="149"/>
      <c r="AM58" s="149"/>
      <c r="AN58" s="149"/>
      <c r="AO58" s="149"/>
      <c r="AP58" s="149"/>
      <c r="AQ58" s="149"/>
      <c r="AR58" s="149"/>
      <c r="AS58" s="147"/>
      <c r="AT58" s="147"/>
      <c r="AU58" s="147"/>
      <c r="AV58" s="147"/>
      <c r="AW58" s="147"/>
      <c r="AX58" s="147"/>
      <c r="AY58" s="147"/>
      <c r="AZ58" s="147"/>
      <c r="BA58" s="147"/>
      <c r="BB58" s="147"/>
      <c r="BC58" s="147"/>
      <c r="BD58" s="150"/>
      <c r="BE58" s="148"/>
      <c r="BF58" s="148"/>
      <c r="BG58" s="149"/>
      <c r="BH58" s="149"/>
      <c r="BI58" s="149"/>
      <c r="BJ58" s="149"/>
      <c r="BK58" s="149"/>
      <c r="BL58" s="149"/>
      <c r="BM58" s="149"/>
      <c r="BN58" s="149"/>
      <c r="BO58" s="149"/>
      <c r="BP58" s="148"/>
      <c r="BQ58" s="148"/>
      <c r="BR58" s="149"/>
      <c r="BS58" s="149"/>
      <c r="BT58" s="149"/>
      <c r="BU58" s="149"/>
      <c r="BV58" s="149"/>
      <c r="BW58" s="149"/>
      <c r="BX58" s="149"/>
      <c r="BY58" s="149"/>
      <c r="BZ58" s="149"/>
      <c r="CA58" s="149"/>
      <c r="CB58" s="148"/>
      <c r="CC58" s="148"/>
      <c r="CD58" s="149"/>
      <c r="CE58" s="149"/>
      <c r="CF58" s="149"/>
      <c r="CG58" s="149"/>
      <c r="CH58" s="149"/>
      <c r="CI58" s="149"/>
      <c r="CJ58" s="149"/>
      <c r="CK58" s="149"/>
      <c r="CL58" s="149"/>
      <c r="CM58" s="149"/>
      <c r="CN58" s="149"/>
    </row>
    <row r="59" spans="1:93" ht="42" customHeight="1">
      <c r="A59" s="362" t="s">
        <v>149</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288" t="s">
        <v>214</v>
      </c>
      <c r="Z59" s="288"/>
      <c r="AA59" s="288"/>
      <c r="AB59" s="288"/>
      <c r="AC59" s="288"/>
      <c r="AD59" s="288"/>
      <c r="AE59" s="288"/>
      <c r="AF59" s="288"/>
      <c r="AG59" s="288"/>
      <c r="AH59" s="288"/>
      <c r="AI59" s="288"/>
      <c r="AJ59" s="288"/>
      <c r="AK59" s="287" t="s">
        <v>8</v>
      </c>
      <c r="AL59" s="287"/>
      <c r="AM59" s="287"/>
      <c r="AN59" s="287"/>
      <c r="AO59" s="287"/>
      <c r="AP59" s="288"/>
      <c r="AQ59" s="288"/>
      <c r="AR59" s="288"/>
      <c r="AS59" s="288"/>
      <c r="AT59" s="288"/>
      <c r="AU59" s="288"/>
      <c r="AV59" s="287" t="s">
        <v>146</v>
      </c>
      <c r="AW59" s="287"/>
      <c r="AX59" s="287"/>
      <c r="AY59" s="287"/>
      <c r="AZ59" s="287"/>
      <c r="BA59" s="288"/>
      <c r="BB59" s="288"/>
      <c r="BC59" s="288"/>
      <c r="BD59" s="288"/>
      <c r="BE59" s="288"/>
      <c r="BF59" s="288"/>
      <c r="BG59" s="287" t="s">
        <v>124</v>
      </c>
      <c r="BH59" s="287"/>
      <c r="BI59" s="287"/>
      <c r="BJ59" s="287"/>
      <c r="BK59" s="287"/>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3" ht="18" customHeight="1">
      <c r="A60" s="151"/>
      <c r="B60" s="151"/>
      <c r="C60" s="151"/>
      <c r="D60" s="193"/>
      <c r="E60" s="193"/>
      <c r="F60" s="152"/>
      <c r="G60" s="152"/>
      <c r="H60" s="152"/>
      <c r="I60" s="193"/>
      <c r="J60" s="193"/>
      <c r="K60" s="123"/>
      <c r="L60" s="123"/>
      <c r="M60" s="123"/>
      <c r="N60" s="123"/>
      <c r="O60" s="123"/>
      <c r="P60" s="123"/>
      <c r="Q60" s="123"/>
      <c r="R60" s="123"/>
      <c r="S60" s="123"/>
      <c r="T60" s="123"/>
      <c r="U60" s="123"/>
      <c r="V60" s="123"/>
      <c r="W60" s="123"/>
      <c r="X60" s="123"/>
      <c r="Y60" s="123"/>
      <c r="Z60" s="123"/>
      <c r="AA60" s="123"/>
      <c r="AB60" s="123"/>
      <c r="AC60" s="123"/>
      <c r="AP60" s="123"/>
      <c r="AQ60" s="123"/>
      <c r="AR60" s="123"/>
      <c r="BI60" s="153"/>
      <c r="BJ60" s="153"/>
      <c r="BK60" s="153"/>
      <c r="BL60" s="153"/>
      <c r="BM60" s="153"/>
      <c r="BN60" s="153"/>
      <c r="BP60" s="153"/>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row>
    <row r="61" spans="1:93" ht="18" customHeight="1">
      <c r="A61" s="151"/>
      <c r="B61" s="151"/>
      <c r="C61" s="151"/>
      <c r="D61" s="193"/>
      <c r="E61" s="193"/>
      <c r="F61" s="152"/>
      <c r="G61" s="152"/>
      <c r="H61" s="152"/>
      <c r="I61" s="193"/>
      <c r="J61" s="193"/>
      <c r="K61" s="123"/>
      <c r="L61" s="123"/>
      <c r="M61" s="123"/>
      <c r="N61" s="123"/>
      <c r="O61" s="123"/>
      <c r="P61" s="123"/>
      <c r="Q61" s="123"/>
      <c r="R61" s="123"/>
      <c r="S61" s="123"/>
      <c r="T61" s="123"/>
      <c r="U61" s="123"/>
      <c r="V61" s="123"/>
      <c r="W61" s="123"/>
      <c r="X61" s="123"/>
      <c r="Y61" s="123"/>
      <c r="Z61" s="123"/>
      <c r="AA61" s="123"/>
      <c r="AB61" s="123"/>
      <c r="AC61" s="123"/>
      <c r="AP61" s="123"/>
      <c r="AQ61" s="123"/>
      <c r="AR61" s="123"/>
      <c r="BI61" s="153"/>
      <c r="BJ61" s="153"/>
      <c r="BK61" s="153"/>
      <c r="BL61" s="153"/>
      <c r="BM61" s="153"/>
      <c r="BN61" s="153"/>
      <c r="BP61" s="153"/>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row>
    <row r="62" spans="1:93" ht="18" customHeight="1">
      <c r="A62" s="155"/>
      <c r="B62" s="155"/>
      <c r="C62" s="155"/>
      <c r="D62" s="155"/>
      <c r="E62" s="155"/>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7"/>
      <c r="AT62" s="156"/>
      <c r="AU62" s="156"/>
      <c r="AV62" s="156"/>
      <c r="AW62" s="158"/>
      <c r="AX62" s="158"/>
      <c r="AY62" s="158"/>
      <c r="AZ62" s="158"/>
      <c r="BA62" s="158"/>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211"/>
      <c r="CE62" s="211"/>
      <c r="CF62" s="211"/>
      <c r="CG62" s="211"/>
      <c r="CH62" s="211"/>
      <c r="CI62" s="211"/>
      <c r="CJ62" s="211"/>
      <c r="CK62" s="211"/>
      <c r="CL62" s="211"/>
      <c r="CM62" s="211"/>
      <c r="CN62" s="211"/>
    </row>
    <row r="63" spans="1:93" ht="45" customHeight="1">
      <c r="A63" s="316" t="s">
        <v>187</v>
      </c>
      <c r="B63" s="316"/>
      <c r="C63" s="316"/>
      <c r="D63" s="316"/>
      <c r="E63" s="316"/>
      <c r="F63" s="316"/>
      <c r="G63" s="316"/>
      <c r="H63" s="316"/>
      <c r="I63" s="316"/>
      <c r="J63" s="316"/>
      <c r="K63" s="316"/>
      <c r="L63" s="316"/>
      <c r="M63" s="316"/>
      <c r="N63" s="316"/>
      <c r="O63" s="316"/>
      <c r="P63" s="316"/>
      <c r="Q63" s="316"/>
      <c r="R63" s="316"/>
      <c r="S63" s="316"/>
      <c r="T63" s="316"/>
      <c r="U63" s="316"/>
      <c r="V63" s="316"/>
      <c r="W63" s="316"/>
      <c r="X63" s="317"/>
      <c r="Y63" s="318" t="str">
        <f>IF('定型様式5｜総括表'!V39=0,"",'定型様式5｜総括表'!V39)</f>
        <v/>
      </c>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20"/>
      <c r="BP63" s="321" t="s">
        <v>96</v>
      </c>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row>
    <row r="64" spans="1:93" ht="22.5" customHeight="1">
      <c r="A64" s="151"/>
      <c r="B64" s="151"/>
      <c r="C64" s="151"/>
      <c r="D64" s="193"/>
      <c r="E64" s="193"/>
      <c r="F64" s="214"/>
      <c r="G64" s="214"/>
      <c r="H64" s="214"/>
      <c r="I64" s="193"/>
      <c r="J64" s="193"/>
      <c r="K64" s="123"/>
      <c r="L64" s="123"/>
      <c r="M64" s="123"/>
      <c r="N64" s="123"/>
      <c r="O64" s="123"/>
      <c r="P64" s="123"/>
      <c r="Q64" s="123"/>
      <c r="R64" s="123"/>
      <c r="S64" s="123"/>
      <c r="T64" s="123"/>
      <c r="U64" s="123"/>
      <c r="V64" s="123"/>
      <c r="W64" s="123"/>
      <c r="X64" s="123"/>
      <c r="Y64" s="123"/>
      <c r="Z64" s="123"/>
      <c r="AA64" s="123"/>
      <c r="AB64" s="123"/>
      <c r="AC64" s="123"/>
      <c r="AP64" s="123"/>
      <c r="AQ64" s="123"/>
      <c r="AR64" s="123"/>
      <c r="BI64" s="153"/>
      <c r="BJ64" s="153"/>
      <c r="BK64" s="153"/>
      <c r="BL64" s="153"/>
      <c r="BM64" s="153"/>
      <c r="BN64" s="153"/>
      <c r="BP64" s="15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row>
    <row r="65" spans="1:92" ht="22.5" customHeight="1">
      <c r="A65" s="151"/>
      <c r="B65" s="151"/>
      <c r="C65" s="151"/>
      <c r="D65" s="193"/>
      <c r="E65" s="193"/>
      <c r="F65" s="214"/>
      <c r="G65" s="214"/>
      <c r="H65" s="214"/>
      <c r="I65" s="193"/>
      <c r="J65" s="193"/>
      <c r="K65" s="123"/>
      <c r="L65" s="123"/>
      <c r="M65" s="123"/>
      <c r="N65" s="123"/>
      <c r="O65" s="123"/>
      <c r="P65" s="123"/>
      <c r="Q65" s="123"/>
      <c r="R65" s="123"/>
      <c r="S65" s="123"/>
      <c r="T65" s="123"/>
      <c r="U65" s="123"/>
      <c r="V65" s="123"/>
      <c r="W65" s="123"/>
      <c r="X65" s="123"/>
      <c r="Y65" s="123"/>
      <c r="Z65" s="123"/>
      <c r="AA65" s="123"/>
      <c r="AB65" s="123"/>
      <c r="AC65" s="123"/>
      <c r="AP65" s="123"/>
      <c r="AQ65" s="123"/>
      <c r="AR65" s="123"/>
      <c r="BI65" s="153"/>
      <c r="BJ65" s="153"/>
      <c r="BK65" s="153"/>
      <c r="BL65" s="153"/>
      <c r="BM65" s="153"/>
      <c r="BN65" s="153"/>
      <c r="BP65" s="153"/>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row>
    <row r="66" spans="1:92" ht="22.5" customHeight="1">
      <c r="A66" s="151"/>
      <c r="B66" s="151"/>
      <c r="C66" s="151"/>
      <c r="D66" s="193"/>
      <c r="E66" s="193"/>
      <c r="F66" s="214"/>
      <c r="G66" s="214"/>
      <c r="H66" s="214"/>
      <c r="I66" s="193"/>
      <c r="J66" s="193"/>
      <c r="K66" s="123"/>
      <c r="L66" s="123"/>
      <c r="M66" s="123"/>
      <c r="N66" s="123"/>
      <c r="O66" s="123"/>
      <c r="P66" s="123"/>
      <c r="Q66" s="123"/>
      <c r="R66" s="123"/>
      <c r="S66" s="123"/>
      <c r="T66" s="123"/>
      <c r="U66" s="123"/>
      <c r="V66" s="123"/>
      <c r="W66" s="123"/>
      <c r="X66" s="123"/>
      <c r="Y66" s="123"/>
      <c r="Z66" s="123"/>
      <c r="AA66" s="123"/>
      <c r="AB66" s="123"/>
      <c r="AC66" s="123"/>
      <c r="AP66" s="123"/>
      <c r="AQ66" s="123"/>
      <c r="AR66" s="123"/>
      <c r="BI66" s="153"/>
      <c r="BJ66" s="153"/>
      <c r="BK66" s="153"/>
      <c r="BL66" s="153"/>
      <c r="BM66" s="153"/>
      <c r="BN66" s="153"/>
      <c r="BP66" s="153"/>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row>
    <row r="67" spans="1:92" ht="36" customHeight="1">
      <c r="A67" s="316" t="s">
        <v>150</v>
      </c>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63" t="s">
        <v>4</v>
      </c>
      <c r="Z67" s="364"/>
      <c r="AA67" s="364"/>
      <c r="AB67" s="365" t="s">
        <v>151</v>
      </c>
      <c r="AC67" s="365"/>
      <c r="AD67" s="365"/>
      <c r="AE67" s="365"/>
      <c r="AF67" s="365"/>
      <c r="AG67" s="365"/>
      <c r="AH67" s="365"/>
      <c r="AI67" s="365"/>
      <c r="AJ67" s="366"/>
      <c r="AK67" s="367" t="s">
        <v>4</v>
      </c>
      <c r="AL67" s="367"/>
      <c r="AM67" s="367"/>
      <c r="AN67" s="368" t="s">
        <v>152</v>
      </c>
      <c r="AO67" s="368"/>
      <c r="AP67" s="368"/>
      <c r="AQ67" s="368"/>
      <c r="AR67" s="368"/>
      <c r="AS67" s="368"/>
      <c r="AT67" s="368"/>
      <c r="AU67" s="368"/>
      <c r="AV67" s="368"/>
      <c r="AW67" s="369"/>
      <c r="AX67" s="370" t="s">
        <v>4</v>
      </c>
      <c r="AY67" s="367"/>
      <c r="AZ67" s="367"/>
      <c r="BA67" s="368" t="s">
        <v>153</v>
      </c>
      <c r="BB67" s="368"/>
      <c r="BC67" s="368"/>
      <c r="BD67" s="368"/>
      <c r="BE67" s="368"/>
      <c r="BF67" s="368"/>
      <c r="BG67" s="368"/>
      <c r="BH67" s="368"/>
      <c r="BI67" s="368"/>
      <c r="BJ67" s="368"/>
      <c r="BK67" s="368"/>
      <c r="BL67" s="368"/>
      <c r="BM67" s="368"/>
      <c r="BN67" s="368"/>
      <c r="BO67" s="369"/>
      <c r="BP67" s="194"/>
      <c r="BQ67" s="194"/>
      <c r="BR67" s="194"/>
      <c r="BS67" s="194"/>
      <c r="BT67" s="194"/>
      <c r="BU67" s="194"/>
      <c r="BV67" s="194"/>
      <c r="BW67" s="194"/>
      <c r="BX67" s="194"/>
      <c r="BY67" s="194"/>
      <c r="BZ67" s="194"/>
      <c r="CA67" s="194"/>
      <c r="CB67" s="194"/>
      <c r="CC67" s="194"/>
      <c r="CD67" s="194"/>
      <c r="CE67" s="194"/>
      <c r="CF67" s="194"/>
      <c r="CG67" s="194"/>
      <c r="CH67" s="194"/>
      <c r="CI67" s="194"/>
      <c r="CJ67" s="194"/>
    </row>
    <row r="68" spans="1:92" ht="15" customHeight="1">
      <c r="E68" s="206"/>
      <c r="F68" s="206"/>
      <c r="G68" s="206"/>
      <c r="H68" s="206"/>
      <c r="Y68" s="142"/>
      <c r="Z68" s="142"/>
      <c r="AA68" s="142"/>
      <c r="AB68" s="142"/>
    </row>
    <row r="69" spans="1:92" ht="15" customHeight="1">
      <c r="A69" s="151"/>
      <c r="B69" s="151"/>
      <c r="C69" s="151"/>
      <c r="D69" s="193"/>
      <c r="E69" s="193"/>
      <c r="F69" s="214"/>
      <c r="G69" s="214"/>
      <c r="H69" s="214"/>
      <c r="I69" s="193"/>
      <c r="J69" s="193"/>
      <c r="K69" s="123"/>
      <c r="L69" s="123"/>
      <c r="M69" s="123"/>
      <c r="N69" s="123"/>
      <c r="O69" s="123"/>
      <c r="P69" s="123"/>
      <c r="Q69" s="123"/>
      <c r="R69" s="123"/>
      <c r="S69" s="123"/>
      <c r="T69" s="123"/>
      <c r="U69" s="123"/>
      <c r="V69" s="123"/>
      <c r="W69" s="123"/>
      <c r="X69" s="123"/>
      <c r="Y69" s="123"/>
      <c r="Z69" s="123"/>
      <c r="AA69" s="123"/>
      <c r="AB69" s="123"/>
      <c r="AC69" s="123"/>
      <c r="AP69" s="123"/>
      <c r="AQ69" s="123"/>
      <c r="AR69" s="123"/>
      <c r="BI69" s="153"/>
      <c r="BJ69" s="153"/>
      <c r="BK69" s="153"/>
      <c r="BL69" s="153"/>
      <c r="BM69" s="153"/>
      <c r="BN69" s="153"/>
      <c r="BP69" s="153"/>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row>
    <row r="70" spans="1:92" ht="15" customHeight="1">
      <c r="A70" s="151"/>
      <c r="B70" s="151"/>
      <c r="C70" s="151"/>
      <c r="D70" s="193"/>
      <c r="E70" s="193"/>
      <c r="F70" s="214"/>
      <c r="G70" s="214"/>
      <c r="H70" s="214"/>
      <c r="I70" s="193"/>
      <c r="J70" s="193"/>
      <c r="K70" s="123"/>
      <c r="L70" s="123"/>
      <c r="M70" s="123"/>
      <c r="N70" s="123"/>
      <c r="O70" s="123"/>
      <c r="P70" s="123"/>
      <c r="Q70" s="123"/>
      <c r="R70" s="123"/>
      <c r="S70" s="123"/>
      <c r="T70" s="123"/>
      <c r="U70" s="123"/>
      <c r="V70" s="123"/>
      <c r="W70" s="123"/>
      <c r="X70" s="123"/>
      <c r="Y70" s="123"/>
      <c r="Z70" s="123"/>
      <c r="AA70" s="123"/>
      <c r="AB70" s="123"/>
      <c r="AC70" s="123"/>
      <c r="AP70" s="123"/>
      <c r="AQ70" s="123"/>
      <c r="AR70" s="123"/>
      <c r="BI70" s="153"/>
      <c r="BJ70" s="153"/>
      <c r="BK70" s="153"/>
      <c r="BL70" s="153"/>
      <c r="BM70" s="153"/>
      <c r="BN70" s="153"/>
      <c r="BP70" s="153"/>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row>
    <row r="71" spans="1:92" ht="23.25" customHeight="1">
      <c r="A71" s="324" t="s">
        <v>127</v>
      </c>
      <c r="B71" s="324"/>
      <c r="C71" s="324"/>
      <c r="D71" s="324"/>
      <c r="E71" s="324"/>
      <c r="F71" s="324"/>
      <c r="G71" s="324"/>
      <c r="H71" s="324"/>
      <c r="I71" s="324"/>
      <c r="J71" s="324"/>
      <c r="K71" s="324"/>
      <c r="L71" s="324"/>
      <c r="M71" s="324"/>
      <c r="N71" s="324"/>
      <c r="O71" s="324"/>
      <c r="P71" s="324"/>
      <c r="Q71" s="324"/>
      <c r="R71" s="324"/>
      <c r="S71" s="324"/>
      <c r="T71" s="324"/>
      <c r="U71" s="324"/>
      <c r="V71" s="324"/>
      <c r="W71" s="324"/>
      <c r="X71" s="324"/>
      <c r="Y71" s="144"/>
      <c r="Z71" s="144"/>
      <c r="AA71" s="144"/>
      <c r="AB71" s="144"/>
    </row>
    <row r="72" spans="1:92" ht="33" customHeight="1">
      <c r="A72" s="283" t="s">
        <v>27</v>
      </c>
      <c r="B72" s="279"/>
      <c r="C72" s="279"/>
      <c r="D72" s="279"/>
      <c r="E72" s="279"/>
      <c r="F72" s="279"/>
      <c r="G72" s="279"/>
      <c r="H72" s="279"/>
      <c r="I72" s="279"/>
      <c r="J72" s="279"/>
      <c r="K72" s="280"/>
      <c r="L72" s="309"/>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1"/>
      <c r="AS72" s="325" t="s">
        <v>32</v>
      </c>
      <c r="AT72" s="326"/>
      <c r="AU72" s="326"/>
      <c r="AV72" s="326"/>
      <c r="AW72" s="326"/>
      <c r="AX72" s="326"/>
      <c r="AY72" s="326"/>
      <c r="AZ72" s="326"/>
      <c r="BA72" s="326"/>
      <c r="BB72" s="326"/>
      <c r="BC72" s="327"/>
      <c r="BD72" s="309"/>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1"/>
    </row>
    <row r="73" spans="1:92" ht="33" customHeight="1">
      <c r="A73" s="283" t="s">
        <v>33</v>
      </c>
      <c r="B73" s="279"/>
      <c r="C73" s="279"/>
      <c r="D73" s="279"/>
      <c r="E73" s="279"/>
      <c r="F73" s="279"/>
      <c r="G73" s="279"/>
      <c r="H73" s="279"/>
      <c r="I73" s="279"/>
      <c r="J73" s="279"/>
      <c r="K73" s="280"/>
      <c r="L73" s="309"/>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1"/>
      <c r="AS73" s="325" t="s">
        <v>100</v>
      </c>
      <c r="AT73" s="326"/>
      <c r="AU73" s="326"/>
      <c r="AV73" s="326"/>
      <c r="AW73" s="326"/>
      <c r="AX73" s="326"/>
      <c r="AY73" s="326"/>
      <c r="AZ73" s="326"/>
      <c r="BA73" s="326"/>
      <c r="BB73" s="326"/>
      <c r="BC73" s="327"/>
      <c r="BD73" s="312"/>
      <c r="BE73" s="313"/>
      <c r="BF73" s="313"/>
      <c r="BG73" s="313"/>
      <c r="BH73" s="313"/>
      <c r="BI73" s="313"/>
      <c r="BJ73" s="313"/>
      <c r="BK73" s="313"/>
      <c r="BL73" s="313"/>
      <c r="BM73" s="313"/>
      <c r="BN73" s="313"/>
      <c r="BO73" s="313"/>
      <c r="BP73" s="313"/>
      <c r="BQ73" s="313"/>
      <c r="BR73" s="313"/>
      <c r="BS73" s="314" t="s">
        <v>230</v>
      </c>
      <c r="BT73" s="314"/>
      <c r="BU73" s="313"/>
      <c r="BV73" s="313"/>
      <c r="BW73" s="313"/>
      <c r="BX73" s="313"/>
      <c r="BY73" s="313"/>
      <c r="BZ73" s="313"/>
      <c r="CA73" s="313"/>
      <c r="CB73" s="313"/>
      <c r="CC73" s="313"/>
      <c r="CD73" s="313"/>
      <c r="CE73" s="313"/>
      <c r="CF73" s="313"/>
      <c r="CG73" s="313"/>
      <c r="CH73" s="313"/>
      <c r="CI73" s="313"/>
      <c r="CJ73" s="313"/>
      <c r="CK73" s="313"/>
      <c r="CL73" s="313"/>
      <c r="CM73" s="313"/>
      <c r="CN73" s="315"/>
    </row>
    <row r="74" spans="1:92" ht="23.25" customHeight="1">
      <c r="A74" s="289" t="s">
        <v>34</v>
      </c>
      <c r="B74" s="290"/>
      <c r="C74" s="290"/>
      <c r="D74" s="290"/>
      <c r="E74" s="290"/>
      <c r="F74" s="290"/>
      <c r="G74" s="290"/>
      <c r="H74" s="290"/>
      <c r="I74" s="290"/>
      <c r="J74" s="290"/>
      <c r="K74" s="291"/>
      <c r="L74" s="295" t="s">
        <v>114</v>
      </c>
      <c r="M74" s="296"/>
      <c r="N74" s="296"/>
      <c r="O74" s="297"/>
      <c r="P74" s="297"/>
      <c r="Q74" s="297"/>
      <c r="R74" s="297"/>
      <c r="S74" s="297"/>
      <c r="T74" s="297"/>
      <c r="U74" s="297"/>
      <c r="V74" s="297"/>
      <c r="W74" s="297"/>
      <c r="X74" s="297"/>
      <c r="Y74" s="296" t="s">
        <v>115</v>
      </c>
      <c r="Z74" s="296"/>
      <c r="AA74" s="296"/>
      <c r="AB74" s="297"/>
      <c r="AC74" s="297"/>
      <c r="AD74" s="297"/>
      <c r="AE74" s="297"/>
      <c r="AF74" s="297"/>
      <c r="AG74" s="297"/>
      <c r="AH74" s="297"/>
      <c r="AI74" s="297"/>
      <c r="AJ74" s="297"/>
      <c r="AK74" s="297"/>
      <c r="AL74" s="215"/>
      <c r="AM74" s="215"/>
      <c r="AN74" s="215"/>
      <c r="AO74" s="215"/>
      <c r="AP74" s="215"/>
      <c r="AQ74" s="215"/>
      <c r="AR74" s="215"/>
      <c r="AS74" s="215"/>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7"/>
      <c r="CH74" s="217"/>
      <c r="CI74" s="217"/>
      <c r="CJ74" s="217"/>
      <c r="CK74" s="217"/>
      <c r="CL74" s="217"/>
      <c r="CM74" s="217"/>
      <c r="CN74" s="218"/>
    </row>
    <row r="75" spans="1:92" ht="45" customHeight="1">
      <c r="A75" s="292"/>
      <c r="B75" s="293"/>
      <c r="C75" s="293"/>
      <c r="D75" s="293"/>
      <c r="E75" s="293"/>
      <c r="F75" s="293"/>
      <c r="G75" s="293"/>
      <c r="H75" s="293"/>
      <c r="I75" s="293"/>
      <c r="J75" s="293"/>
      <c r="K75" s="294"/>
      <c r="L75" s="298"/>
      <c r="M75" s="299"/>
      <c r="N75" s="299"/>
      <c r="O75" s="299"/>
      <c r="P75" s="299"/>
      <c r="Q75" s="299"/>
      <c r="R75" s="299"/>
      <c r="S75" s="299"/>
      <c r="T75" s="299"/>
      <c r="U75" s="299"/>
      <c r="V75" s="299"/>
      <c r="W75" s="299"/>
      <c r="X75" s="299"/>
      <c r="Y75" s="299"/>
      <c r="Z75" s="299"/>
      <c r="AA75" s="299"/>
      <c r="AB75" s="300"/>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9"/>
      <c r="BE75" s="360"/>
      <c r="BF75" s="358"/>
      <c r="BG75" s="358"/>
      <c r="BH75" s="358"/>
      <c r="BI75" s="358"/>
      <c r="BJ75" s="358"/>
      <c r="BK75" s="358"/>
      <c r="BL75" s="358"/>
      <c r="BM75" s="358"/>
      <c r="BN75" s="358"/>
      <c r="BO75" s="358"/>
      <c r="BP75" s="358"/>
      <c r="BQ75" s="358"/>
      <c r="BR75" s="358"/>
      <c r="BS75" s="358"/>
      <c r="BT75" s="358"/>
      <c r="BU75" s="358"/>
      <c r="BV75" s="358"/>
      <c r="BW75" s="358"/>
      <c r="BX75" s="358"/>
      <c r="BY75" s="358"/>
      <c r="BZ75" s="358"/>
      <c r="CA75" s="358"/>
      <c r="CB75" s="358"/>
      <c r="CC75" s="358"/>
      <c r="CD75" s="358"/>
      <c r="CE75" s="358"/>
      <c r="CF75" s="358"/>
      <c r="CG75" s="358"/>
      <c r="CH75" s="358"/>
      <c r="CI75" s="358"/>
      <c r="CJ75" s="358"/>
      <c r="CK75" s="358"/>
      <c r="CL75" s="358"/>
      <c r="CM75" s="358"/>
      <c r="CN75" s="361"/>
    </row>
    <row r="76" spans="1:92" ht="33" customHeight="1">
      <c r="A76" s="283" t="s">
        <v>29</v>
      </c>
      <c r="B76" s="279"/>
      <c r="C76" s="279"/>
      <c r="D76" s="279"/>
      <c r="E76" s="279"/>
      <c r="F76" s="279"/>
      <c r="G76" s="279"/>
      <c r="H76" s="279"/>
      <c r="I76" s="279"/>
      <c r="J76" s="279"/>
      <c r="K76" s="280"/>
      <c r="L76" s="281" t="s">
        <v>97</v>
      </c>
      <c r="M76" s="282"/>
      <c r="N76" s="269"/>
      <c r="O76" s="269"/>
      <c r="P76" s="269"/>
      <c r="Q76" s="269"/>
      <c r="R76" s="269"/>
      <c r="S76" s="269"/>
      <c r="T76" s="269"/>
      <c r="U76" s="269"/>
      <c r="V76" s="269"/>
      <c r="W76" s="282" t="s">
        <v>98</v>
      </c>
      <c r="X76" s="282"/>
      <c r="Y76" s="269"/>
      <c r="Z76" s="269"/>
      <c r="AA76" s="269"/>
      <c r="AB76" s="269"/>
      <c r="AC76" s="269"/>
      <c r="AD76" s="269"/>
      <c r="AE76" s="269"/>
      <c r="AF76" s="269"/>
      <c r="AG76" s="269"/>
      <c r="AH76" s="282" t="s">
        <v>99</v>
      </c>
      <c r="AI76" s="282"/>
      <c r="AJ76" s="269"/>
      <c r="AK76" s="269"/>
      <c r="AL76" s="269"/>
      <c r="AM76" s="269"/>
      <c r="AN76" s="269"/>
      <c r="AO76" s="269"/>
      <c r="AP76" s="269"/>
      <c r="AQ76" s="269"/>
      <c r="AR76" s="270"/>
      <c r="AS76" s="271" t="s">
        <v>31</v>
      </c>
      <c r="AT76" s="272"/>
      <c r="AU76" s="272"/>
      <c r="AV76" s="272"/>
      <c r="AW76" s="272"/>
      <c r="AX76" s="272"/>
      <c r="AY76" s="272"/>
      <c r="AZ76" s="272"/>
      <c r="BA76" s="272"/>
      <c r="BB76" s="272"/>
      <c r="BC76" s="273"/>
      <c r="BD76" s="219"/>
      <c r="BE76" s="267" t="s">
        <v>97</v>
      </c>
      <c r="BF76" s="267"/>
      <c r="BG76" s="301"/>
      <c r="BH76" s="301"/>
      <c r="BI76" s="301"/>
      <c r="BJ76" s="301"/>
      <c r="BK76" s="301"/>
      <c r="BL76" s="301"/>
      <c r="BM76" s="301"/>
      <c r="BN76" s="301"/>
      <c r="BO76" s="301"/>
      <c r="BP76" s="267" t="s">
        <v>98</v>
      </c>
      <c r="BQ76" s="267"/>
      <c r="BR76" s="301"/>
      <c r="BS76" s="301"/>
      <c r="BT76" s="301"/>
      <c r="BU76" s="301"/>
      <c r="BV76" s="301"/>
      <c r="BW76" s="301"/>
      <c r="BX76" s="301"/>
      <c r="BY76" s="301"/>
      <c r="BZ76" s="301"/>
      <c r="CA76" s="301"/>
      <c r="CB76" s="267" t="s">
        <v>99</v>
      </c>
      <c r="CC76" s="267"/>
      <c r="CD76" s="301"/>
      <c r="CE76" s="301"/>
      <c r="CF76" s="301"/>
      <c r="CG76" s="301"/>
      <c r="CH76" s="301"/>
      <c r="CI76" s="301"/>
      <c r="CJ76" s="301"/>
      <c r="CK76" s="301"/>
      <c r="CL76" s="301"/>
      <c r="CM76" s="301"/>
      <c r="CN76" s="305"/>
    </row>
    <row r="77" spans="1:92" ht="33" customHeight="1">
      <c r="A77" s="277" t="s">
        <v>30</v>
      </c>
      <c r="B77" s="278"/>
      <c r="C77" s="279"/>
      <c r="D77" s="279"/>
      <c r="E77" s="279"/>
      <c r="F77" s="279"/>
      <c r="G77" s="279"/>
      <c r="H77" s="279"/>
      <c r="I77" s="279"/>
      <c r="J77" s="279"/>
      <c r="K77" s="280"/>
      <c r="L77" s="281" t="s">
        <v>97</v>
      </c>
      <c r="M77" s="282"/>
      <c r="N77" s="269"/>
      <c r="O77" s="269"/>
      <c r="P77" s="269"/>
      <c r="Q77" s="269"/>
      <c r="R77" s="269"/>
      <c r="S77" s="269"/>
      <c r="T77" s="269"/>
      <c r="U77" s="269"/>
      <c r="V77" s="269"/>
      <c r="W77" s="282" t="s">
        <v>98</v>
      </c>
      <c r="X77" s="282"/>
      <c r="Y77" s="269"/>
      <c r="Z77" s="269"/>
      <c r="AA77" s="269"/>
      <c r="AB77" s="269"/>
      <c r="AC77" s="269"/>
      <c r="AD77" s="269"/>
      <c r="AE77" s="269"/>
      <c r="AF77" s="269"/>
      <c r="AG77" s="269"/>
      <c r="AH77" s="282" t="s">
        <v>99</v>
      </c>
      <c r="AI77" s="282"/>
      <c r="AJ77" s="269"/>
      <c r="AK77" s="269"/>
      <c r="AL77" s="269"/>
      <c r="AM77" s="269"/>
      <c r="AN77" s="269"/>
      <c r="AO77" s="269"/>
      <c r="AP77" s="269"/>
      <c r="AQ77" s="269"/>
      <c r="AR77" s="270"/>
      <c r="AS77" s="274"/>
      <c r="AT77" s="275"/>
      <c r="AU77" s="275"/>
      <c r="AV77" s="275"/>
      <c r="AW77" s="275"/>
      <c r="AX77" s="275"/>
      <c r="AY77" s="275"/>
      <c r="AZ77" s="275"/>
      <c r="BA77" s="275"/>
      <c r="BB77" s="275"/>
      <c r="BC77" s="276"/>
      <c r="BD77" s="220"/>
      <c r="BE77" s="268"/>
      <c r="BF77" s="268"/>
      <c r="BG77" s="302"/>
      <c r="BH77" s="302"/>
      <c r="BI77" s="302"/>
      <c r="BJ77" s="302"/>
      <c r="BK77" s="302"/>
      <c r="BL77" s="302"/>
      <c r="BM77" s="302"/>
      <c r="BN77" s="302"/>
      <c r="BO77" s="302"/>
      <c r="BP77" s="268"/>
      <c r="BQ77" s="268"/>
      <c r="BR77" s="302"/>
      <c r="BS77" s="302"/>
      <c r="BT77" s="302"/>
      <c r="BU77" s="302"/>
      <c r="BV77" s="302"/>
      <c r="BW77" s="302"/>
      <c r="BX77" s="302"/>
      <c r="BY77" s="302"/>
      <c r="BZ77" s="302"/>
      <c r="CA77" s="302"/>
      <c r="CB77" s="268"/>
      <c r="CC77" s="268"/>
      <c r="CD77" s="302"/>
      <c r="CE77" s="302"/>
      <c r="CF77" s="302"/>
      <c r="CG77" s="302"/>
      <c r="CH77" s="302"/>
      <c r="CI77" s="302"/>
      <c r="CJ77" s="302"/>
      <c r="CK77" s="302"/>
      <c r="CL77" s="302"/>
      <c r="CM77" s="302"/>
      <c r="CN77" s="306"/>
    </row>
    <row r="78" spans="1:92" ht="18" customHeight="1">
      <c r="A78" s="207"/>
      <c r="B78" s="207"/>
      <c r="C78" s="207"/>
      <c r="D78" s="221"/>
      <c r="E78" s="221"/>
      <c r="F78" s="221"/>
      <c r="G78" s="221"/>
      <c r="H78" s="221"/>
      <c r="I78" s="221"/>
      <c r="J78" s="221"/>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row>
    <row r="79" spans="1:92" ht="18" customHeight="1">
      <c r="A79" s="207"/>
      <c r="B79" s="207"/>
      <c r="C79" s="207"/>
      <c r="D79" s="221"/>
      <c r="E79" s="221"/>
      <c r="F79" s="221"/>
      <c r="G79" s="221"/>
      <c r="H79" s="221"/>
      <c r="I79" s="221"/>
      <c r="J79" s="221"/>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row>
    <row r="80" spans="1:92" ht="18" customHeight="1">
      <c r="A80" s="207"/>
      <c r="B80" s="207"/>
      <c r="C80" s="207"/>
      <c r="D80" s="221"/>
      <c r="E80" s="221"/>
      <c r="F80" s="221"/>
      <c r="G80" s="221"/>
      <c r="H80" s="221"/>
      <c r="I80" s="221"/>
      <c r="J80" s="221"/>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row>
    <row r="81" spans="1:92" ht="18" customHeight="1">
      <c r="A81" s="303" t="s">
        <v>154</v>
      </c>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row>
    <row r="82" spans="1:92" ht="8.25" customHeight="1">
      <c r="A82" s="207"/>
      <c r="B82" s="207"/>
      <c r="C82" s="207"/>
      <c r="D82" s="221"/>
      <c r="E82" s="221"/>
      <c r="F82" s="221"/>
      <c r="G82" s="221"/>
      <c r="H82" s="221"/>
      <c r="I82" s="221"/>
      <c r="J82" s="221"/>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row>
    <row r="83" spans="1:92" ht="18" customHeight="1">
      <c r="A83" s="304" t="s">
        <v>155</v>
      </c>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304"/>
      <c r="BU83" s="304"/>
      <c r="BV83" s="304"/>
      <c r="BW83" s="304"/>
      <c r="BX83" s="304"/>
      <c r="BY83" s="304"/>
      <c r="BZ83" s="304"/>
      <c r="CA83" s="304"/>
      <c r="CB83" s="304"/>
      <c r="CC83" s="304"/>
      <c r="CD83" s="304"/>
      <c r="CE83" s="304"/>
      <c r="CF83" s="304"/>
      <c r="CG83" s="304"/>
      <c r="CH83" s="304"/>
      <c r="CI83" s="304"/>
      <c r="CJ83" s="304"/>
      <c r="CK83" s="304"/>
      <c r="CL83" s="304"/>
      <c r="CM83" s="304"/>
      <c r="CN83" s="304"/>
    </row>
    <row r="84" spans="1:92" ht="18" customHeight="1">
      <c r="A84" s="207"/>
      <c r="B84" s="207"/>
      <c r="C84" s="284" t="s">
        <v>4</v>
      </c>
      <c r="D84" s="284"/>
      <c r="E84" s="284"/>
      <c r="F84" s="285" t="s">
        <v>156</v>
      </c>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row>
    <row r="85" spans="1:92" ht="18" customHeight="1">
      <c r="A85" s="207"/>
      <c r="B85" s="207"/>
      <c r="C85" s="207"/>
      <c r="D85" s="221"/>
      <c r="E85" s="221"/>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row>
    <row r="86" spans="1:92" ht="18" customHeight="1">
      <c r="A86" s="207"/>
      <c r="B86" s="207"/>
      <c r="C86" s="207"/>
      <c r="D86" s="221"/>
      <c r="E86" s="221"/>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row>
    <row r="87" spans="1:92" ht="18.75" customHeight="1">
      <c r="A87" s="226"/>
      <c r="B87" s="226"/>
      <c r="C87" s="226"/>
      <c r="D87" s="226"/>
      <c r="E87" s="226"/>
      <c r="F87" s="226"/>
      <c r="G87" s="207"/>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row>
  </sheetData>
  <sheetProtection algorithmName="SHA-512" hashValue="gxS+tZn4SLDFvhZvHprNnA0WhXmD8+AK8infOLcqnRcrJm2WHvbu+rVnpPyf21obuGgzLn00Xj1Q3HiDhlnAaA==" saltValue="wpkSxgtUgy2knLnS5OyLDQ=="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3"/>
  <conditionalFormatting sqref="BD12:BK12">
    <cfRule type="expression" dxfId="155" priority="73">
      <formula>$BD$12=""</formula>
    </cfRule>
  </conditionalFormatting>
  <conditionalFormatting sqref="BL12:CL12">
    <cfRule type="expression" dxfId="154" priority="72">
      <formula>$BL$12=""</formula>
    </cfRule>
  </conditionalFormatting>
  <conditionalFormatting sqref="BD13:CL13">
    <cfRule type="expression" dxfId="153" priority="71" stopIfTrue="1">
      <formula>$BL$12=""</formula>
    </cfRule>
  </conditionalFormatting>
  <conditionalFormatting sqref="BD14:CJ14">
    <cfRule type="expression" dxfId="152" priority="44" stopIfTrue="1">
      <formula>$BD$14=""</formula>
    </cfRule>
  </conditionalFormatting>
  <conditionalFormatting sqref="BD15:CJ15">
    <cfRule type="expression" dxfId="151" priority="43" stopIfTrue="1">
      <formula>$BD$15=""</formula>
    </cfRule>
  </conditionalFormatting>
  <conditionalFormatting sqref="L53:AR53">
    <cfRule type="expression" dxfId="150" priority="37">
      <formula>$L$53=""</formula>
    </cfRule>
  </conditionalFormatting>
  <conditionalFormatting sqref="N54:V54">
    <cfRule type="expression" dxfId="149" priority="36" stopIfTrue="1">
      <formula>$N$54=""</formula>
    </cfRule>
  </conditionalFormatting>
  <conditionalFormatting sqref="Y54:AG54">
    <cfRule type="expression" dxfId="148" priority="35" stopIfTrue="1">
      <formula>$Y$54=""</formula>
    </cfRule>
  </conditionalFormatting>
  <conditionalFormatting sqref="AJ54:AR54">
    <cfRule type="expression" dxfId="147" priority="34" stopIfTrue="1">
      <formula>$AJ$54=""</formula>
    </cfRule>
  </conditionalFormatting>
  <conditionalFormatting sqref="BD11:BH11">
    <cfRule type="expression" dxfId="146" priority="33" stopIfTrue="1">
      <formula>$BD$11=""</formula>
    </cfRule>
  </conditionalFormatting>
  <conditionalFormatting sqref="BK11:BO11">
    <cfRule type="expression" dxfId="145" priority="32" stopIfTrue="1">
      <formula>$BK$11=""</formula>
    </cfRule>
  </conditionalFormatting>
  <conditionalFormatting sqref="AP59">
    <cfRule type="expression" dxfId="144" priority="22">
      <formula>$AP$59=""</formula>
    </cfRule>
  </conditionalFormatting>
  <conditionalFormatting sqref="BA59:BF59">
    <cfRule type="expression" dxfId="143" priority="21">
      <formula>$BA$59=""</formula>
    </cfRule>
  </conditionalFormatting>
  <conditionalFormatting sqref="Y67:AA67">
    <cfRule type="expression" dxfId="142" priority="19">
      <formula>AND(NOT($Y$67="■"),NOT($AK$67="■"),NOT($AX$67="■"))</formula>
    </cfRule>
  </conditionalFormatting>
  <conditionalFormatting sqref="AK67:AM67">
    <cfRule type="expression" dxfId="141" priority="18">
      <formula>AND(NOT($Y$67="■"),NOT($AK$67="■"),NOT($AX$67="■"))</formula>
    </cfRule>
  </conditionalFormatting>
  <conditionalFormatting sqref="AX67:AZ67">
    <cfRule type="expression" dxfId="140" priority="17">
      <formula>AND(NOT($Y$67="■"),NOT($AK$67="■"),NOT($AX$67="■"))</formula>
    </cfRule>
  </conditionalFormatting>
  <conditionalFormatting sqref="C84:E84">
    <cfRule type="expression" dxfId="139" priority="16">
      <formula>$C$84="□"</formula>
    </cfRule>
  </conditionalFormatting>
  <conditionalFormatting sqref="CA2:CL2">
    <cfRule type="expression" dxfId="138" priority="14">
      <formula>$CA$2=""</formula>
    </cfRule>
  </conditionalFormatting>
  <conditionalFormatting sqref="AG59">
    <cfRule type="expression" dxfId="137" priority="9">
      <formula>$AG$59=""</formula>
    </cfRule>
    <cfRule type="expression" dxfId="136" priority="10">
      <formula>$Y$59=""</formula>
    </cfRule>
  </conditionalFormatting>
  <conditionalFormatting sqref="CA5:CE5">
    <cfRule type="expression" dxfId="135" priority="8" stopIfTrue="1">
      <formula>$CA$5=""</formula>
    </cfRule>
  </conditionalFormatting>
  <conditionalFormatting sqref="CH5:CL5">
    <cfRule type="expression" dxfId="134" priority="7">
      <formula>$CH$5=""</formula>
    </cfRule>
  </conditionalFormatting>
  <conditionalFormatting sqref="BV5:BX5">
    <cfRule type="expression" dxfId="133" priority="6">
      <formula>$BV$5=""</formula>
    </cfRule>
  </conditionalFormatting>
  <conditionalFormatting sqref="H34:K34">
    <cfRule type="expression" dxfId="132" priority="5">
      <formula>$H$34=""</formula>
    </cfRule>
  </conditionalFormatting>
  <conditionalFormatting sqref="O34:S34">
    <cfRule type="expression" dxfId="131" priority="4">
      <formula>$O$34=""</formula>
    </cfRule>
  </conditionalFormatting>
  <conditionalFormatting sqref="W34:AA34">
    <cfRule type="expression" dxfId="130" priority="3">
      <formula>$W$34=""</formula>
    </cfRule>
  </conditionalFormatting>
  <conditionalFormatting sqref="BF34">
    <cfRule type="expression" dxfId="129" priority="2">
      <formula>$BF$34=""</formula>
    </cfRule>
  </conditionalFormatting>
  <conditionalFormatting sqref="BQ34">
    <cfRule type="expression" dxfId="128" priority="1">
      <formula>$BQ$34=""</formula>
    </cfRule>
  </conditionalFormatting>
  <dataValidations xWindow="918" yWindow="475" count="19">
    <dataValidation type="list" imeMode="disabled" allowBlank="1" showInputMessage="1" showErrorMessage="1" sqref="CH5:CL5" xr:uid="{F104F3B2-F500-4EC1-9D55-F9B048167043}">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6DE3C4D1-728D-49CF-A43C-74DB9E560BC0}">
      <formula1>"1,2,3,4,5,6,7,8,9,10,11,12"</formula1>
    </dataValidation>
    <dataValidation imeMode="off" allowBlank="1" showInputMessage="1" showErrorMessage="1" sqref="CA3:CL3" xr:uid="{39BA2221-36AC-4BCE-9EB6-0AC2CD0615B3}"/>
    <dataValidation type="list" showInputMessage="1" showErrorMessage="1" sqref="W34:AA34" xr:uid="{8AFB6DD1-08D7-44B7-BFAC-2397B4FA1A09}">
      <formula1>"1,2,3,4,5,6,7,8,9,10,11,12,13,14,15,16,17,18,19,20,21,22,23,24,25,26,27,28,29,30,31"</formula1>
    </dataValidation>
    <dataValidation type="list" showInputMessage="1" showErrorMessage="1" sqref="O34:S34" xr:uid="{F7375D7F-C499-42DE-A0BE-836822597C0F}">
      <formula1>"1,2,3,4,5,6,7,8,9,10,11,12"</formula1>
    </dataValidation>
    <dataValidation type="list" allowBlank="1" showInputMessage="1" showErrorMessage="1" sqref="BA59:BF59" xr:uid="{6E27312C-9945-4B50-AEFD-6E7AC0882F43}">
      <formula1>"1,2,3,4,5,6,7,8,9,10,11,12,13,14,15,16,17,18,19,20,21,22,23,24,25,26,27,28,29,30,31"</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 type="list" allowBlank="1" showInputMessage="1" showErrorMessage="1" error="半角数字1桁を入力してください" sqref="AG59" xr:uid="{F1D2A40C-BDF9-4715-9CBA-87FFA9357B09}">
      <formula1>"3,4,5"</formula1>
    </dataValidation>
    <dataValidation type="list" allowBlank="1" showInputMessage="1" showErrorMessage="1" sqref="BV5:BX5 H34: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5"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9"/>
      <c r="AU1" s="179"/>
      <c r="AV1" s="179"/>
      <c r="AW1" s="178" t="s">
        <v>219</v>
      </c>
      <c r="AX1" s="445">
        <f>'様式第8｜完了実績報告書'!$CA$2</f>
        <v>0</v>
      </c>
      <c r="AY1" s="445"/>
      <c r="AZ1" s="445"/>
      <c r="BA1" s="445"/>
      <c r="BB1" s="445"/>
      <c r="BC1" s="445"/>
    </row>
    <row r="2" spans="1:58" s="1" customFormat="1" ht="18.75" customHeight="1">
      <c r="B2" s="2"/>
      <c r="C2" s="2"/>
      <c r="AW2" s="178" t="str">
        <f>'様式第8｜完了実績報告書'!$BZ$3</f>
        <v>補助事業者名</v>
      </c>
      <c r="AX2" s="445">
        <f>'様式第8｜完了実績報告書'!$BD$15</f>
        <v>0</v>
      </c>
      <c r="AY2" s="445"/>
      <c r="AZ2" s="445"/>
      <c r="BA2" s="445"/>
      <c r="BB2" s="445"/>
      <c r="BC2" s="445"/>
      <c r="BD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03" t="s">
        <v>43</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405" t="s">
        <v>121</v>
      </c>
      <c r="C6" s="405"/>
      <c r="D6" s="405"/>
      <c r="E6" s="405"/>
      <c r="F6" s="405"/>
      <c r="G6" s="405"/>
      <c r="H6" s="405"/>
      <c r="I6" s="405"/>
      <c r="J6" s="405"/>
      <c r="K6" s="405"/>
      <c r="L6" s="92"/>
      <c r="M6" s="406"/>
      <c r="N6" s="406"/>
      <c r="O6" s="406"/>
      <c r="P6" s="406"/>
      <c r="Q6" s="406"/>
      <c r="R6" s="406"/>
      <c r="S6" s="406"/>
      <c r="T6" s="406"/>
      <c r="U6" s="406"/>
      <c r="V6" s="406"/>
      <c r="W6" s="44" t="s">
        <v>112</v>
      </c>
      <c r="X6" s="44" t="s">
        <v>113</v>
      </c>
      <c r="Y6" s="44"/>
      <c r="Z6" s="44"/>
      <c r="AA6" s="44"/>
      <c r="AB6" s="44"/>
      <c r="AC6" s="44"/>
      <c r="AD6" s="44"/>
      <c r="AE6" s="44"/>
      <c r="AF6" s="44"/>
      <c r="AG6" s="44"/>
      <c r="AH6" s="44"/>
      <c r="AI6" s="120"/>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405" t="s">
        <v>45</v>
      </c>
      <c r="C8" s="405"/>
      <c r="D8" s="405"/>
      <c r="E8" s="405"/>
      <c r="F8" s="405"/>
      <c r="G8" s="405"/>
      <c r="H8" s="405"/>
      <c r="I8" s="405"/>
      <c r="J8" s="405"/>
      <c r="K8" s="405"/>
      <c r="L8" s="44"/>
      <c r="M8" s="404"/>
      <c r="N8" s="404"/>
      <c r="O8" s="404"/>
      <c r="P8" s="404"/>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398"/>
      <c r="BF9" s="398"/>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198</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3" t="s">
        <v>232</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2" t="s">
        <v>192</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233</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07" t="s">
        <v>86</v>
      </c>
      <c r="C18" s="408"/>
      <c r="D18" s="408"/>
      <c r="E18" s="408"/>
      <c r="F18" s="408"/>
      <c r="G18" s="408"/>
      <c r="H18" s="408"/>
      <c r="I18" s="408"/>
      <c r="J18" s="408"/>
      <c r="K18" s="408"/>
      <c r="L18" s="408"/>
      <c r="M18" s="408"/>
      <c r="N18" s="408"/>
      <c r="O18" s="408"/>
      <c r="P18" s="408"/>
      <c r="Q18" s="408"/>
      <c r="R18" s="408"/>
      <c r="S18" s="408"/>
      <c r="T18" s="407" t="s">
        <v>85</v>
      </c>
      <c r="U18" s="408"/>
      <c r="V18" s="408"/>
      <c r="W18" s="408"/>
      <c r="X18" s="408"/>
      <c r="Y18" s="408"/>
      <c r="Z18" s="408"/>
      <c r="AA18" s="408"/>
      <c r="AB18" s="408"/>
      <c r="AC18" s="408"/>
      <c r="AD18" s="408"/>
      <c r="AE18" s="408"/>
      <c r="AF18" s="408"/>
      <c r="AG18" s="408"/>
      <c r="AH18" s="408"/>
      <c r="AI18" s="408"/>
      <c r="AJ18" s="408"/>
      <c r="AK18" s="408"/>
      <c r="AL18" s="409"/>
      <c r="AM18" s="8"/>
      <c r="AN18" s="8"/>
      <c r="AO18" s="8"/>
      <c r="AP18" s="8"/>
      <c r="AQ18" s="8"/>
      <c r="AR18" s="8"/>
      <c r="AS18" s="8"/>
      <c r="AT18" s="8"/>
      <c r="AU18" s="8"/>
      <c r="AV18" s="8"/>
      <c r="AW18" s="8"/>
      <c r="AX18" s="8"/>
      <c r="AY18" s="8"/>
      <c r="AZ18" s="8"/>
      <c r="BA18" s="8"/>
      <c r="BB18" s="8"/>
      <c r="BC18" s="8"/>
      <c r="BD18" s="8"/>
    </row>
    <row r="19" spans="2:58" ht="64.5" customHeight="1" thickTop="1">
      <c r="B19" s="415" t="s">
        <v>46</v>
      </c>
      <c r="C19" s="416"/>
      <c r="D19" s="416"/>
      <c r="E19" s="416"/>
      <c r="F19" s="416"/>
      <c r="G19" s="416"/>
      <c r="H19" s="416"/>
      <c r="I19" s="416"/>
      <c r="J19" s="416"/>
      <c r="K19" s="416"/>
      <c r="L19" s="416"/>
      <c r="M19" s="416"/>
      <c r="N19" s="416"/>
      <c r="O19" s="416"/>
      <c r="P19" s="416"/>
      <c r="Q19" s="416"/>
      <c r="R19" s="416"/>
      <c r="S19" s="417"/>
      <c r="T19" s="432" t="s">
        <v>14</v>
      </c>
      <c r="U19" s="433"/>
      <c r="V19" s="412">
        <f>SUM(串刺用【先頭】:串刺用【末尾】!A150)</f>
        <v>0</v>
      </c>
      <c r="W19" s="413"/>
      <c r="X19" s="413"/>
      <c r="Y19" s="413"/>
      <c r="Z19" s="413"/>
      <c r="AA19" s="413"/>
      <c r="AB19" s="413"/>
      <c r="AC19" s="413"/>
      <c r="AD19" s="413"/>
      <c r="AE19" s="413"/>
      <c r="AF19" s="413"/>
      <c r="AG19" s="413"/>
      <c r="AH19" s="413"/>
      <c r="AI19" s="413"/>
      <c r="AJ19" s="413"/>
      <c r="AK19" s="401" t="s">
        <v>0</v>
      </c>
      <c r="AL19" s="402"/>
      <c r="AM19" s="8"/>
      <c r="AN19" s="8"/>
      <c r="AO19" s="8"/>
      <c r="AP19" s="8"/>
      <c r="AQ19" s="8"/>
      <c r="AR19" s="8"/>
      <c r="AS19" s="8"/>
      <c r="AT19" s="8"/>
      <c r="AU19" s="8"/>
      <c r="AV19" s="8"/>
      <c r="AW19" s="8"/>
      <c r="AX19" s="8"/>
      <c r="AY19" s="8"/>
      <c r="AZ19" s="8"/>
      <c r="BA19" s="8"/>
      <c r="BB19" s="8"/>
      <c r="BC19" s="8"/>
      <c r="BD19" s="8"/>
    </row>
    <row r="20" spans="2:58" ht="64.5" customHeight="1">
      <c r="B20" s="442" t="s">
        <v>55</v>
      </c>
      <c r="C20" s="443"/>
      <c r="D20" s="443"/>
      <c r="E20" s="443"/>
      <c r="F20" s="443"/>
      <c r="G20" s="443"/>
      <c r="H20" s="443"/>
      <c r="I20" s="443"/>
      <c r="J20" s="443"/>
      <c r="K20" s="443"/>
      <c r="L20" s="443"/>
      <c r="M20" s="443"/>
      <c r="N20" s="443"/>
      <c r="O20" s="443"/>
      <c r="P20" s="443"/>
      <c r="Q20" s="443"/>
      <c r="R20" s="443"/>
      <c r="S20" s="444"/>
      <c r="T20" s="420" t="s">
        <v>14</v>
      </c>
      <c r="U20" s="421"/>
      <c r="V20" s="410">
        <f>SUM(串刺用【先頭】:串刺用【末尾】!A151)</f>
        <v>0</v>
      </c>
      <c r="W20" s="411"/>
      <c r="X20" s="411"/>
      <c r="Y20" s="411"/>
      <c r="Z20" s="411"/>
      <c r="AA20" s="411"/>
      <c r="AB20" s="411"/>
      <c r="AC20" s="411"/>
      <c r="AD20" s="411"/>
      <c r="AE20" s="411"/>
      <c r="AF20" s="411"/>
      <c r="AG20" s="411"/>
      <c r="AH20" s="411"/>
      <c r="AI20" s="411"/>
      <c r="AJ20" s="411"/>
      <c r="AK20" s="399" t="s">
        <v>0</v>
      </c>
      <c r="AL20" s="400"/>
      <c r="AM20" s="8"/>
      <c r="AN20" s="8"/>
      <c r="AO20" s="8"/>
      <c r="AP20" s="8"/>
      <c r="AQ20" s="8"/>
      <c r="AR20" s="8"/>
      <c r="AS20" s="8"/>
      <c r="AT20" s="8"/>
      <c r="AU20" s="8"/>
      <c r="AV20" s="8"/>
      <c r="AW20" s="8"/>
      <c r="AX20" s="8"/>
      <c r="AY20" s="8"/>
      <c r="AZ20" s="8"/>
      <c r="BA20" s="8"/>
      <c r="BB20" s="8"/>
      <c r="BC20" s="8"/>
      <c r="BD20" s="8"/>
    </row>
    <row r="21" spans="2:58" ht="64.5" customHeight="1">
      <c r="B21" s="442" t="s">
        <v>54</v>
      </c>
      <c r="C21" s="443"/>
      <c r="D21" s="443"/>
      <c r="E21" s="443"/>
      <c r="F21" s="443"/>
      <c r="G21" s="443"/>
      <c r="H21" s="443"/>
      <c r="I21" s="443"/>
      <c r="J21" s="443"/>
      <c r="K21" s="443"/>
      <c r="L21" s="443"/>
      <c r="M21" s="443"/>
      <c r="N21" s="443"/>
      <c r="O21" s="443"/>
      <c r="P21" s="443"/>
      <c r="Q21" s="443"/>
      <c r="R21" s="443"/>
      <c r="S21" s="444"/>
      <c r="T21" s="420" t="s">
        <v>14</v>
      </c>
      <c r="U21" s="421"/>
      <c r="V21" s="410">
        <f>SUM(串刺用【先頭】:串刺用【末尾】!A152)</f>
        <v>0</v>
      </c>
      <c r="W21" s="411"/>
      <c r="X21" s="411"/>
      <c r="Y21" s="411"/>
      <c r="Z21" s="411"/>
      <c r="AA21" s="411"/>
      <c r="AB21" s="411"/>
      <c r="AC21" s="411"/>
      <c r="AD21" s="411"/>
      <c r="AE21" s="411"/>
      <c r="AF21" s="411"/>
      <c r="AG21" s="411"/>
      <c r="AH21" s="411"/>
      <c r="AI21" s="411"/>
      <c r="AJ21" s="411"/>
      <c r="AK21" s="399" t="s">
        <v>0</v>
      </c>
      <c r="AL21" s="400"/>
      <c r="AM21" s="8"/>
      <c r="AN21" s="8"/>
      <c r="AO21" s="8"/>
      <c r="AP21" s="8"/>
      <c r="AQ21" s="8"/>
      <c r="AR21" s="8"/>
      <c r="AS21" s="8"/>
      <c r="AT21" s="8"/>
      <c r="AU21" s="8"/>
      <c r="AV21" s="8"/>
      <c r="AW21" s="8"/>
      <c r="AX21" s="8"/>
      <c r="AY21" s="8"/>
      <c r="AZ21" s="8"/>
      <c r="BA21" s="8"/>
      <c r="BB21" s="8"/>
      <c r="BC21" s="8"/>
      <c r="BD21" s="8"/>
    </row>
    <row r="22" spans="2:58" ht="64.5" customHeight="1" thickBot="1">
      <c r="B22" s="439" t="s">
        <v>221</v>
      </c>
      <c r="C22" s="440"/>
      <c r="D22" s="440"/>
      <c r="E22" s="440"/>
      <c r="F22" s="440"/>
      <c r="G22" s="440"/>
      <c r="H22" s="440"/>
      <c r="I22" s="440"/>
      <c r="J22" s="440"/>
      <c r="K22" s="440"/>
      <c r="L22" s="440"/>
      <c r="M22" s="440"/>
      <c r="N22" s="440"/>
      <c r="O22" s="440"/>
      <c r="P22" s="440"/>
      <c r="Q22" s="440"/>
      <c r="R22" s="440"/>
      <c r="S22" s="441"/>
      <c r="T22" s="450" t="s">
        <v>14</v>
      </c>
      <c r="U22" s="451"/>
      <c r="V22" s="422">
        <f>SUM(串刺用【先頭】:串刺用【末尾】!A153)</f>
        <v>0</v>
      </c>
      <c r="W22" s="423"/>
      <c r="X22" s="423"/>
      <c r="Y22" s="423"/>
      <c r="Z22" s="423"/>
      <c r="AA22" s="423"/>
      <c r="AB22" s="423"/>
      <c r="AC22" s="423"/>
      <c r="AD22" s="423"/>
      <c r="AE22" s="423"/>
      <c r="AF22" s="423"/>
      <c r="AG22" s="423"/>
      <c r="AH22" s="423"/>
      <c r="AI22" s="423"/>
      <c r="AJ22" s="423"/>
      <c r="AK22" s="418" t="s">
        <v>0</v>
      </c>
      <c r="AL22" s="419"/>
      <c r="AM22" s="8"/>
      <c r="AN22" s="8"/>
      <c r="AO22" s="8"/>
      <c r="AP22" s="8"/>
      <c r="AQ22" s="8"/>
      <c r="AR22" s="8"/>
      <c r="AS22" s="8"/>
      <c r="AT22" s="8"/>
      <c r="AU22" s="8"/>
      <c r="AV22" s="8"/>
      <c r="AW22" s="8"/>
      <c r="AX22" s="8"/>
      <c r="AY22" s="8"/>
      <c r="AZ22" s="8"/>
      <c r="BA22" s="8"/>
      <c r="BB22" s="8"/>
      <c r="BC22" s="8"/>
      <c r="BD22" s="8"/>
    </row>
    <row r="23" spans="2:58" ht="64.5" customHeight="1" thickTop="1">
      <c r="B23" s="434" t="s">
        <v>193</v>
      </c>
      <c r="C23" s="435"/>
      <c r="D23" s="435"/>
      <c r="E23" s="435"/>
      <c r="F23" s="435"/>
      <c r="G23" s="435"/>
      <c r="H23" s="435"/>
      <c r="I23" s="435"/>
      <c r="J23" s="435"/>
      <c r="K23" s="435"/>
      <c r="L23" s="435"/>
      <c r="M23" s="435"/>
      <c r="N23" s="435"/>
      <c r="O23" s="435"/>
      <c r="P23" s="435"/>
      <c r="Q23" s="435"/>
      <c r="R23" s="435"/>
      <c r="S23" s="436"/>
      <c r="T23" s="448" t="s">
        <v>14</v>
      </c>
      <c r="U23" s="449"/>
      <c r="V23" s="437">
        <f>SUM(V19:AJ22)</f>
        <v>0</v>
      </c>
      <c r="W23" s="438"/>
      <c r="X23" s="438"/>
      <c r="Y23" s="438"/>
      <c r="Z23" s="438"/>
      <c r="AA23" s="438"/>
      <c r="AB23" s="438"/>
      <c r="AC23" s="438"/>
      <c r="AD23" s="438"/>
      <c r="AE23" s="438"/>
      <c r="AF23" s="438"/>
      <c r="AG23" s="438"/>
      <c r="AH23" s="438"/>
      <c r="AI23" s="438"/>
      <c r="AJ23" s="438"/>
      <c r="AK23" s="446" t="s">
        <v>0</v>
      </c>
      <c r="AL23" s="447"/>
      <c r="AM23" s="8"/>
      <c r="AN23" s="8"/>
      <c r="AO23" s="8"/>
      <c r="AP23" s="8"/>
      <c r="AQ23" s="8"/>
      <c r="AR23" s="8"/>
      <c r="AS23" s="8"/>
      <c r="AT23" s="8"/>
      <c r="AU23" s="8"/>
      <c r="AV23" s="8"/>
      <c r="AW23" s="8"/>
      <c r="AX23" s="8"/>
      <c r="AY23" s="8"/>
      <c r="AZ23" s="8"/>
      <c r="BA23" s="8"/>
      <c r="BB23" s="8"/>
      <c r="BC23" s="8"/>
      <c r="BD23" s="8"/>
    </row>
    <row r="24" spans="2:58" ht="64.5" customHeight="1">
      <c r="B24" s="429" t="s">
        <v>194</v>
      </c>
      <c r="C24" s="430"/>
      <c r="D24" s="430"/>
      <c r="E24" s="430"/>
      <c r="F24" s="430"/>
      <c r="G24" s="430"/>
      <c r="H24" s="430"/>
      <c r="I24" s="430"/>
      <c r="J24" s="430"/>
      <c r="K24" s="430"/>
      <c r="L24" s="430"/>
      <c r="M24" s="430"/>
      <c r="N24" s="430"/>
      <c r="O24" s="430"/>
      <c r="P24" s="430"/>
      <c r="Q24" s="430"/>
      <c r="R24" s="430"/>
      <c r="S24" s="431"/>
      <c r="T24" s="420" t="s">
        <v>14</v>
      </c>
      <c r="U24" s="421"/>
      <c r="V24" s="427">
        <f>IF(V23="","",ROUNDDOWN(V23/3,-3))</f>
        <v>0</v>
      </c>
      <c r="W24" s="428"/>
      <c r="X24" s="428"/>
      <c r="Y24" s="428"/>
      <c r="Z24" s="428"/>
      <c r="AA24" s="428"/>
      <c r="AB24" s="428"/>
      <c r="AC24" s="428"/>
      <c r="AD24" s="428"/>
      <c r="AE24" s="428"/>
      <c r="AF24" s="428"/>
      <c r="AG24" s="428"/>
      <c r="AH24" s="428"/>
      <c r="AI24" s="428"/>
      <c r="AJ24" s="428"/>
      <c r="AK24" s="399" t="s">
        <v>0</v>
      </c>
      <c r="AL24" s="400"/>
      <c r="AM24" s="86"/>
      <c r="AN24" s="8"/>
      <c r="AO24" s="8"/>
      <c r="AP24" s="8"/>
      <c r="AQ24" s="8"/>
      <c r="AR24" s="8"/>
      <c r="AS24" s="8"/>
      <c r="AT24" s="8"/>
      <c r="AU24" s="8"/>
      <c r="AV24" s="8"/>
      <c r="AW24" s="8"/>
      <c r="AX24" s="8"/>
      <c r="AY24" s="8"/>
      <c r="AZ24" s="8"/>
      <c r="BA24" s="8"/>
      <c r="BB24" s="8"/>
      <c r="BC24" s="8"/>
      <c r="BD24" s="8"/>
    </row>
    <row r="25" spans="2:58" ht="64.5" customHeight="1">
      <c r="B25" s="429" t="s">
        <v>195</v>
      </c>
      <c r="C25" s="430"/>
      <c r="D25" s="430"/>
      <c r="E25" s="430"/>
      <c r="F25" s="430"/>
      <c r="G25" s="430"/>
      <c r="H25" s="430"/>
      <c r="I25" s="430"/>
      <c r="J25" s="430"/>
      <c r="K25" s="430"/>
      <c r="L25" s="430"/>
      <c r="M25" s="430"/>
      <c r="N25" s="430"/>
      <c r="O25" s="430"/>
      <c r="P25" s="430"/>
      <c r="Q25" s="430"/>
      <c r="R25" s="430"/>
      <c r="S25" s="431"/>
      <c r="T25" s="420" t="s">
        <v>14</v>
      </c>
      <c r="U25" s="421"/>
      <c r="V25" s="427">
        <f>IF(V24="","",MIN(V24,150000))</f>
        <v>0</v>
      </c>
      <c r="W25" s="428"/>
      <c r="X25" s="428"/>
      <c r="Y25" s="428"/>
      <c r="Z25" s="428"/>
      <c r="AA25" s="428"/>
      <c r="AB25" s="428"/>
      <c r="AC25" s="428"/>
      <c r="AD25" s="428"/>
      <c r="AE25" s="428"/>
      <c r="AF25" s="428"/>
      <c r="AG25" s="428"/>
      <c r="AH25" s="428"/>
      <c r="AI25" s="428"/>
      <c r="AJ25" s="428"/>
      <c r="AK25" s="399" t="s">
        <v>0</v>
      </c>
      <c r="AL25" s="400"/>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9"/>
      <c r="H26" s="21"/>
      <c r="I26" s="21"/>
      <c r="J26" s="159"/>
      <c r="K26" s="159"/>
      <c r="L26" s="159"/>
      <c r="M26" s="159"/>
      <c r="N26" s="159"/>
      <c r="O26" s="159"/>
      <c r="P26" s="159"/>
      <c r="Q26" s="159"/>
      <c r="R26" s="159"/>
      <c r="S26" s="159"/>
      <c r="T26" s="159"/>
      <c r="U26" s="159"/>
      <c r="V26" s="159"/>
      <c r="W26" s="159"/>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1" t="s">
        <v>223</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234</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07" t="s">
        <v>224</v>
      </c>
      <c r="C29" s="408"/>
      <c r="D29" s="408"/>
      <c r="E29" s="408"/>
      <c r="F29" s="408"/>
      <c r="G29" s="408"/>
      <c r="H29" s="408"/>
      <c r="I29" s="408"/>
      <c r="J29" s="408"/>
      <c r="K29" s="408"/>
      <c r="L29" s="408"/>
      <c r="M29" s="408"/>
      <c r="N29" s="408"/>
      <c r="O29" s="408"/>
      <c r="P29" s="408"/>
      <c r="Q29" s="408"/>
      <c r="R29" s="408"/>
      <c r="S29" s="408"/>
      <c r="T29" s="407" t="s">
        <v>131</v>
      </c>
      <c r="U29" s="408"/>
      <c r="V29" s="408"/>
      <c r="W29" s="408"/>
      <c r="X29" s="408"/>
      <c r="Y29" s="408"/>
      <c r="Z29" s="408"/>
      <c r="AA29" s="408"/>
      <c r="AB29" s="408"/>
      <c r="AC29" s="408"/>
      <c r="AD29" s="408"/>
      <c r="AE29" s="408"/>
      <c r="AF29" s="408"/>
      <c r="AG29" s="408"/>
      <c r="AH29" s="408"/>
      <c r="AI29" s="408"/>
      <c r="AJ29" s="408"/>
      <c r="AK29" s="408"/>
      <c r="AL29" s="409"/>
      <c r="AM29" s="8"/>
      <c r="AN29" s="8"/>
      <c r="AO29" s="8"/>
      <c r="AP29" s="8"/>
      <c r="AQ29" s="8"/>
      <c r="AR29" s="8"/>
      <c r="AS29" s="8"/>
      <c r="AT29" s="8"/>
      <c r="AU29" s="8"/>
      <c r="AV29" s="8"/>
      <c r="AW29" s="8"/>
      <c r="AX29" s="8"/>
      <c r="AY29" s="8"/>
      <c r="AZ29" s="8"/>
      <c r="BA29" s="8"/>
      <c r="BB29" s="8"/>
      <c r="BC29" s="8"/>
      <c r="BD29" s="8"/>
    </row>
    <row r="30" spans="2:58" ht="64.5" customHeight="1" thickTop="1" thickBot="1">
      <c r="B30" s="452" t="s">
        <v>132</v>
      </c>
      <c r="C30" s="453"/>
      <c r="D30" s="453"/>
      <c r="E30" s="453"/>
      <c r="F30" s="453"/>
      <c r="G30" s="453"/>
      <c r="H30" s="453"/>
      <c r="I30" s="453"/>
      <c r="J30" s="453"/>
      <c r="K30" s="453"/>
      <c r="L30" s="453"/>
      <c r="M30" s="453"/>
      <c r="N30" s="453"/>
      <c r="O30" s="453"/>
      <c r="P30" s="453"/>
      <c r="Q30" s="453"/>
      <c r="R30" s="453"/>
      <c r="S30" s="454"/>
      <c r="T30" s="455" t="s">
        <v>14</v>
      </c>
      <c r="U30" s="456"/>
      <c r="V30" s="457">
        <f>SUM(串刺用【先頭】:串刺用【末尾】!A154)</f>
        <v>0</v>
      </c>
      <c r="W30" s="458"/>
      <c r="X30" s="458"/>
      <c r="Y30" s="458"/>
      <c r="Z30" s="458"/>
      <c r="AA30" s="458"/>
      <c r="AB30" s="458"/>
      <c r="AC30" s="458"/>
      <c r="AD30" s="458"/>
      <c r="AE30" s="458"/>
      <c r="AF30" s="458"/>
      <c r="AG30" s="458"/>
      <c r="AH30" s="458"/>
      <c r="AI30" s="458"/>
      <c r="AJ30" s="458"/>
      <c r="AK30" s="414" t="s">
        <v>0</v>
      </c>
      <c r="AL30" s="459"/>
      <c r="AM30" s="8"/>
      <c r="AN30" s="8"/>
      <c r="AO30" s="8"/>
      <c r="AP30" s="8"/>
      <c r="AQ30" s="8"/>
      <c r="AR30" s="8"/>
      <c r="AS30" s="8"/>
      <c r="AT30" s="8"/>
      <c r="AU30" s="8"/>
      <c r="AV30" s="8"/>
      <c r="AW30" s="8"/>
      <c r="AX30" s="8"/>
      <c r="AY30" s="8"/>
      <c r="AZ30" s="8"/>
      <c r="BA30" s="8"/>
      <c r="BB30" s="8"/>
      <c r="BC30" s="8"/>
      <c r="BD30" s="8"/>
    </row>
    <row r="31" spans="2:58" ht="64.5" customHeight="1" thickTop="1">
      <c r="B31" s="460" t="s">
        <v>225</v>
      </c>
      <c r="C31" s="461"/>
      <c r="D31" s="461"/>
      <c r="E31" s="461"/>
      <c r="F31" s="461"/>
      <c r="G31" s="461"/>
      <c r="H31" s="461"/>
      <c r="I31" s="461"/>
      <c r="J31" s="461"/>
      <c r="K31" s="461"/>
      <c r="L31" s="461"/>
      <c r="M31" s="461"/>
      <c r="N31" s="461"/>
      <c r="O31" s="461"/>
      <c r="P31" s="461"/>
      <c r="Q31" s="461"/>
      <c r="R31" s="461"/>
      <c r="S31" s="462"/>
      <c r="T31" s="432" t="s">
        <v>14</v>
      </c>
      <c r="U31" s="433"/>
      <c r="V31" s="463">
        <f>SUM(V30:AJ30)</f>
        <v>0</v>
      </c>
      <c r="W31" s="464"/>
      <c r="X31" s="464"/>
      <c r="Y31" s="464"/>
      <c r="Z31" s="464"/>
      <c r="AA31" s="464"/>
      <c r="AB31" s="464"/>
      <c r="AC31" s="464"/>
      <c r="AD31" s="464"/>
      <c r="AE31" s="464"/>
      <c r="AF31" s="464"/>
      <c r="AG31" s="464"/>
      <c r="AH31" s="464"/>
      <c r="AI31" s="464"/>
      <c r="AJ31" s="464"/>
      <c r="AK31" s="401" t="s">
        <v>0</v>
      </c>
      <c r="AL31" s="402"/>
      <c r="AM31" s="8"/>
      <c r="AN31" s="8"/>
      <c r="AO31" s="8"/>
      <c r="AP31" s="8"/>
      <c r="AQ31" s="8"/>
      <c r="AR31" s="8"/>
      <c r="AS31" s="8"/>
      <c r="AT31" s="8"/>
      <c r="AU31" s="8"/>
      <c r="AV31" s="8"/>
      <c r="AW31" s="8"/>
      <c r="AX31" s="8"/>
      <c r="AY31" s="8"/>
      <c r="AZ31" s="8"/>
      <c r="BA31" s="8"/>
      <c r="BB31" s="8"/>
      <c r="BC31" s="8"/>
      <c r="BD31" s="8"/>
    </row>
    <row r="32" spans="2:58" ht="64.5" customHeight="1">
      <c r="B32" s="429" t="s">
        <v>226</v>
      </c>
      <c r="C32" s="430"/>
      <c r="D32" s="430"/>
      <c r="E32" s="430"/>
      <c r="F32" s="430"/>
      <c r="G32" s="430"/>
      <c r="H32" s="430"/>
      <c r="I32" s="430"/>
      <c r="J32" s="430"/>
      <c r="K32" s="430"/>
      <c r="L32" s="430"/>
      <c r="M32" s="430"/>
      <c r="N32" s="430"/>
      <c r="O32" s="430"/>
      <c r="P32" s="430"/>
      <c r="Q32" s="430"/>
      <c r="R32" s="430"/>
      <c r="S32" s="431"/>
      <c r="T32" s="420" t="s">
        <v>14</v>
      </c>
      <c r="U32" s="421"/>
      <c r="V32" s="427">
        <f>IF(V25="","",MIN(V25,V31))</f>
        <v>0</v>
      </c>
      <c r="W32" s="428"/>
      <c r="X32" s="428"/>
      <c r="Y32" s="428"/>
      <c r="Z32" s="428"/>
      <c r="AA32" s="428"/>
      <c r="AB32" s="428"/>
      <c r="AC32" s="428"/>
      <c r="AD32" s="428"/>
      <c r="AE32" s="428"/>
      <c r="AF32" s="428"/>
      <c r="AG32" s="428"/>
      <c r="AH32" s="428"/>
      <c r="AI32" s="428"/>
      <c r="AJ32" s="428"/>
      <c r="AK32" s="399" t="s">
        <v>0</v>
      </c>
      <c r="AL32" s="400"/>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388" t="s">
        <v>183</v>
      </c>
      <c r="C34" s="389"/>
      <c r="D34" s="389"/>
      <c r="E34" s="389"/>
      <c r="F34" s="389"/>
      <c r="G34" s="389"/>
      <c r="H34" s="389"/>
      <c r="I34" s="389"/>
      <c r="J34" s="389"/>
      <c r="K34" s="389"/>
      <c r="L34" s="389"/>
      <c r="M34" s="389"/>
      <c r="N34" s="389"/>
      <c r="O34" s="389"/>
      <c r="P34" s="389"/>
      <c r="Q34" s="389"/>
      <c r="R34" s="389"/>
      <c r="S34" s="389"/>
      <c r="T34" s="389"/>
      <c r="U34" s="390"/>
      <c r="V34" s="391">
        <f>ROUNDDOWN(SUM(V25,V32), -3)</f>
        <v>0</v>
      </c>
      <c r="W34" s="391"/>
      <c r="X34" s="391"/>
      <c r="Y34" s="391"/>
      <c r="Z34" s="391"/>
      <c r="AA34" s="391"/>
      <c r="AB34" s="391"/>
      <c r="AC34" s="391"/>
      <c r="AD34" s="391"/>
      <c r="AE34" s="391"/>
      <c r="AF34" s="391"/>
      <c r="AG34" s="391"/>
      <c r="AH34" s="391"/>
      <c r="AI34" s="391"/>
      <c r="AJ34" s="391"/>
      <c r="AK34" s="392" t="s">
        <v>0</v>
      </c>
      <c r="AL34" s="393"/>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394" t="s">
        <v>184</v>
      </c>
      <c r="C36" s="395"/>
      <c r="D36" s="395"/>
      <c r="E36" s="395"/>
      <c r="F36" s="395"/>
      <c r="G36" s="395"/>
      <c r="H36" s="395"/>
      <c r="I36" s="395"/>
      <c r="J36" s="395"/>
      <c r="K36" s="395"/>
      <c r="L36" s="395"/>
      <c r="M36" s="395"/>
      <c r="N36" s="395"/>
      <c r="O36" s="395"/>
      <c r="P36" s="395"/>
      <c r="Q36" s="395"/>
      <c r="R36" s="395"/>
      <c r="S36" s="395"/>
      <c r="T36" s="395"/>
      <c r="U36" s="396"/>
      <c r="V36" s="397"/>
      <c r="W36" s="397"/>
      <c r="X36" s="397"/>
      <c r="Y36" s="397"/>
      <c r="Z36" s="397"/>
      <c r="AA36" s="397"/>
      <c r="AB36" s="397"/>
      <c r="AC36" s="397"/>
      <c r="AD36" s="397"/>
      <c r="AE36" s="397"/>
      <c r="AF36" s="397"/>
      <c r="AG36" s="397"/>
      <c r="AH36" s="397"/>
      <c r="AI36" s="397"/>
      <c r="AJ36" s="397"/>
      <c r="AK36" s="392" t="s">
        <v>0</v>
      </c>
      <c r="AL36" s="393"/>
      <c r="AM36" s="85"/>
      <c r="AN36" s="85"/>
      <c r="AO36" s="85"/>
      <c r="AP36" s="85"/>
      <c r="AQ36" s="85"/>
      <c r="AR36" s="85"/>
      <c r="AS36" s="85"/>
      <c r="AT36" s="85"/>
      <c r="AU36" s="85"/>
      <c r="AV36" s="85"/>
      <c r="AW36" s="85"/>
      <c r="AX36" s="85"/>
      <c r="AY36" s="85"/>
      <c r="AZ36" s="85"/>
      <c r="BA36" s="85"/>
      <c r="BB36" s="85"/>
      <c r="BC36" s="85"/>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185</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24" t="s">
        <v>186</v>
      </c>
      <c r="C39" s="425"/>
      <c r="D39" s="425"/>
      <c r="E39" s="425"/>
      <c r="F39" s="425"/>
      <c r="G39" s="425"/>
      <c r="H39" s="425"/>
      <c r="I39" s="425"/>
      <c r="J39" s="425"/>
      <c r="K39" s="425"/>
      <c r="L39" s="425"/>
      <c r="M39" s="425"/>
      <c r="N39" s="425"/>
      <c r="O39" s="425"/>
      <c r="P39" s="425"/>
      <c r="Q39" s="425"/>
      <c r="R39" s="425"/>
      <c r="S39" s="425"/>
      <c r="T39" s="425"/>
      <c r="U39" s="426"/>
      <c r="V39" s="391">
        <f>IF(V34="","",MIN(V34,V36))</f>
        <v>0</v>
      </c>
      <c r="W39" s="391"/>
      <c r="X39" s="391"/>
      <c r="Y39" s="391"/>
      <c r="Z39" s="391"/>
      <c r="AA39" s="391"/>
      <c r="AB39" s="391"/>
      <c r="AC39" s="391"/>
      <c r="AD39" s="391"/>
      <c r="AE39" s="391"/>
      <c r="AF39" s="391"/>
      <c r="AG39" s="391"/>
      <c r="AH39" s="391"/>
      <c r="AI39" s="391"/>
      <c r="AJ39" s="391"/>
      <c r="AK39" s="392" t="s">
        <v>0</v>
      </c>
      <c r="AL39" s="393"/>
      <c r="AM39" s="87"/>
      <c r="AN39" s="88"/>
      <c r="AO39" s="88"/>
      <c r="AP39" s="88"/>
      <c r="AQ39" s="88"/>
      <c r="AR39" s="88"/>
      <c r="AS39" s="88"/>
      <c r="AT39" s="88"/>
      <c r="AU39" s="88"/>
      <c r="AV39" s="414"/>
      <c r="AW39" s="414"/>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vtbas7u2z67gFbiKICH0dEP9Yr8aE81JQVEaafLOY2xNQ3vDE/6/8TGFlegnsdD7LYG5QY4xyCZtxkKqKajjGg==" saltValue="vqecbVQ9gh6kCHsWubgPEA==" spinCount="100000" sheet="1" objects="1" scenarios="1"/>
  <mergeCells count="62">
    <mergeCell ref="AK25:AL25"/>
    <mergeCell ref="B25:S25"/>
    <mergeCell ref="T25:U25"/>
    <mergeCell ref="V25:AJ25"/>
    <mergeCell ref="B21:S21"/>
    <mergeCell ref="T21:U21"/>
    <mergeCell ref="V21:AJ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X1:BC1"/>
    <mergeCell ref="AK23:AL23"/>
    <mergeCell ref="T23:U23"/>
    <mergeCell ref="T20:U20"/>
    <mergeCell ref="T22:U22"/>
    <mergeCell ref="AX2:BC2"/>
    <mergeCell ref="AK21:AL21"/>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BE9:BF9"/>
    <mergeCell ref="AK20:AL20"/>
    <mergeCell ref="AK19:AL19"/>
    <mergeCell ref="A3:BD3"/>
    <mergeCell ref="M8:P8"/>
    <mergeCell ref="B6:K6"/>
    <mergeCell ref="M6:V6"/>
    <mergeCell ref="B8:K8"/>
    <mergeCell ref="T18:AL18"/>
    <mergeCell ref="V20:AJ20"/>
    <mergeCell ref="B18:S18"/>
    <mergeCell ref="V19:AJ19"/>
    <mergeCell ref="B34:U34"/>
    <mergeCell ref="V34:AJ34"/>
    <mergeCell ref="AK34:AL34"/>
    <mergeCell ref="B36:U36"/>
    <mergeCell ref="V36:AJ36"/>
    <mergeCell ref="AK36:AL36"/>
  </mergeCells>
  <phoneticPr fontId="22"/>
  <conditionalFormatting sqref="M8:P8">
    <cfRule type="expression" dxfId="127" priority="10" stopIfTrue="1">
      <formula>$M$8=""</formula>
    </cfRule>
  </conditionalFormatting>
  <conditionalFormatting sqref="M6">
    <cfRule type="expression" dxfId="126" priority="8" stopIfTrue="1">
      <formula>M6=""</formula>
    </cfRule>
  </conditionalFormatting>
  <conditionalFormatting sqref="V36:AJ36">
    <cfRule type="expression" dxfId="125" priority="1">
      <formula>$V$36=""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45">
        <f>'様式第8｜完了実績報告書'!$CA$2</f>
        <v>0</v>
      </c>
      <c r="AX1" s="445"/>
      <c r="AY1" s="445"/>
      <c r="AZ1" s="445"/>
      <c r="BA1" s="445"/>
      <c r="BB1" s="445"/>
    </row>
    <row r="2" spans="1:55" ht="18.75" customHeight="1">
      <c r="AL2" s="3"/>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03" t="s">
        <v>119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2" t="s">
        <v>92</v>
      </c>
      <c r="AV6" s="586"/>
      <c r="AW6" s="586"/>
      <c r="AX6" s="26" t="s">
        <v>93</v>
      </c>
      <c r="AY6" s="586"/>
      <c r="AZ6" s="586"/>
      <c r="BA6" s="587" t="s">
        <v>94</v>
      </c>
      <c r="BB6" s="587"/>
      <c r="BC6" s="587"/>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480" t="s">
        <v>57</v>
      </c>
      <c r="B10" s="481"/>
      <c r="C10" s="481"/>
      <c r="D10" s="482"/>
      <c r="E10" s="483" t="s">
        <v>102</v>
      </c>
      <c r="F10" s="484"/>
      <c r="G10" s="484"/>
      <c r="H10" s="484"/>
      <c r="I10" s="484"/>
      <c r="J10" s="484"/>
      <c r="K10" s="484"/>
      <c r="L10" s="484"/>
      <c r="M10" s="484"/>
      <c r="N10" s="485"/>
      <c r="O10" s="115"/>
      <c r="P10" s="61"/>
      <c r="Q10" s="503" t="str">
        <f>IF(COUNTIF(AK16:AL30,"err")&gt;0,"グレードと一致しない型番があります。登録番号を確認して下さい。","")</f>
        <v/>
      </c>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79" t="s">
        <v>236</v>
      </c>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1"/>
      <c r="AM12" s="500" t="s">
        <v>4</v>
      </c>
      <c r="AN12" s="501"/>
      <c r="AO12" s="501"/>
      <c r="AP12" s="501"/>
      <c r="AQ12" s="501"/>
      <c r="AR12" s="501"/>
      <c r="AS12" s="502"/>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93" t="s">
        <v>56</v>
      </c>
      <c r="B14" s="594"/>
      <c r="C14" s="594"/>
      <c r="D14" s="594"/>
      <c r="E14" s="597" t="s">
        <v>129</v>
      </c>
      <c r="F14" s="594"/>
      <c r="G14" s="598"/>
      <c r="H14" s="516" t="s">
        <v>210</v>
      </c>
      <c r="I14" s="516"/>
      <c r="J14" s="516"/>
      <c r="K14" s="516"/>
      <c r="L14" s="516"/>
      <c r="M14" s="517"/>
      <c r="N14" s="515" t="s">
        <v>9</v>
      </c>
      <c r="O14" s="516"/>
      <c r="P14" s="516"/>
      <c r="Q14" s="516"/>
      <c r="R14" s="516"/>
      <c r="S14" s="516"/>
      <c r="T14" s="517"/>
      <c r="U14" s="515" t="s">
        <v>104</v>
      </c>
      <c r="V14" s="516"/>
      <c r="W14" s="516"/>
      <c r="X14" s="516"/>
      <c r="Y14" s="516"/>
      <c r="Z14" s="516"/>
      <c r="AA14" s="516"/>
      <c r="AB14" s="516"/>
      <c r="AC14" s="516"/>
      <c r="AD14" s="516"/>
      <c r="AE14" s="516"/>
      <c r="AF14" s="516"/>
      <c r="AG14" s="516"/>
      <c r="AH14" s="516"/>
      <c r="AI14" s="516"/>
      <c r="AJ14" s="517"/>
      <c r="AK14" s="639" t="s">
        <v>105</v>
      </c>
      <c r="AL14" s="640"/>
      <c r="AM14" s="643" t="s">
        <v>91</v>
      </c>
      <c r="AN14" s="644"/>
      <c r="AO14" s="644"/>
      <c r="AP14" s="644"/>
      <c r="AQ14" s="644"/>
      <c r="AR14" s="644"/>
      <c r="AS14" s="645"/>
      <c r="AT14" s="616" t="s">
        <v>20</v>
      </c>
      <c r="AU14" s="617"/>
      <c r="AV14" s="618"/>
      <c r="AW14" s="515" t="s">
        <v>123</v>
      </c>
      <c r="AX14" s="516"/>
      <c r="AY14" s="517"/>
      <c r="AZ14" s="604" t="s">
        <v>21</v>
      </c>
      <c r="BA14" s="605"/>
      <c r="BB14" s="605"/>
      <c r="BC14" s="606"/>
    </row>
    <row r="15" spans="1:55" ht="28.5" customHeight="1" thickBot="1">
      <c r="A15" s="595"/>
      <c r="B15" s="596"/>
      <c r="C15" s="596"/>
      <c r="D15" s="596"/>
      <c r="E15" s="599"/>
      <c r="F15" s="596"/>
      <c r="G15" s="600"/>
      <c r="H15" s="519"/>
      <c r="I15" s="519"/>
      <c r="J15" s="519"/>
      <c r="K15" s="519"/>
      <c r="L15" s="519"/>
      <c r="M15" s="520"/>
      <c r="N15" s="518"/>
      <c r="O15" s="519"/>
      <c r="P15" s="519"/>
      <c r="Q15" s="519"/>
      <c r="R15" s="519"/>
      <c r="S15" s="519"/>
      <c r="T15" s="520"/>
      <c r="U15" s="518"/>
      <c r="V15" s="519"/>
      <c r="W15" s="519"/>
      <c r="X15" s="519"/>
      <c r="Y15" s="519"/>
      <c r="Z15" s="519"/>
      <c r="AA15" s="519"/>
      <c r="AB15" s="519"/>
      <c r="AC15" s="519"/>
      <c r="AD15" s="519"/>
      <c r="AE15" s="519"/>
      <c r="AF15" s="519"/>
      <c r="AG15" s="519"/>
      <c r="AH15" s="519"/>
      <c r="AI15" s="519"/>
      <c r="AJ15" s="520"/>
      <c r="AK15" s="641"/>
      <c r="AL15" s="642"/>
      <c r="AM15" s="646" t="s">
        <v>11</v>
      </c>
      <c r="AN15" s="580"/>
      <c r="AO15" s="580"/>
      <c r="AP15" s="172" t="s">
        <v>12</v>
      </c>
      <c r="AQ15" s="580" t="s">
        <v>13</v>
      </c>
      <c r="AR15" s="580"/>
      <c r="AS15" s="581"/>
      <c r="AT15" s="619"/>
      <c r="AU15" s="620"/>
      <c r="AV15" s="621"/>
      <c r="AW15" s="518"/>
      <c r="AX15" s="519"/>
      <c r="AY15" s="520"/>
      <c r="AZ15" s="607"/>
      <c r="BA15" s="608"/>
      <c r="BB15" s="608"/>
      <c r="BC15" s="609"/>
    </row>
    <row r="16" spans="1:55" s="32" customFormat="1" ht="30" customHeight="1" thickTop="1">
      <c r="A16" s="588"/>
      <c r="B16" s="589"/>
      <c r="C16" s="589"/>
      <c r="D16" s="589"/>
      <c r="E16" s="494"/>
      <c r="F16" s="495"/>
      <c r="G16" s="496"/>
      <c r="H16" s="494"/>
      <c r="I16" s="495"/>
      <c r="J16" s="495"/>
      <c r="K16" s="495"/>
      <c r="L16" s="495"/>
      <c r="M16" s="496"/>
      <c r="N16" s="610"/>
      <c r="O16" s="611"/>
      <c r="P16" s="611"/>
      <c r="Q16" s="611"/>
      <c r="R16" s="611"/>
      <c r="S16" s="611"/>
      <c r="T16" s="612"/>
      <c r="U16" s="497"/>
      <c r="V16" s="498"/>
      <c r="W16" s="498"/>
      <c r="X16" s="498"/>
      <c r="Y16" s="498"/>
      <c r="Z16" s="498"/>
      <c r="AA16" s="498"/>
      <c r="AB16" s="498"/>
      <c r="AC16" s="498"/>
      <c r="AD16" s="498"/>
      <c r="AE16" s="498"/>
      <c r="AF16" s="498"/>
      <c r="AG16" s="498"/>
      <c r="AH16" s="498"/>
      <c r="AI16" s="498"/>
      <c r="AJ16" s="499"/>
      <c r="AK16" s="489" t="str">
        <f>IF(H16="","",IF(AND(LEFT(H16,1)&amp;RIGHT(H16,1)&lt;&gt;"G1",LEFT(H16,1)&amp;RIGHT(H16,1)&lt;&gt;"G2"),"err",LEFT(H16,1)&amp;RIGHT(H16,1)))</f>
        <v/>
      </c>
      <c r="AL16" s="490"/>
      <c r="AM16" s="491"/>
      <c r="AN16" s="492"/>
      <c r="AO16" s="492"/>
      <c r="AP16" s="160" t="s">
        <v>12</v>
      </c>
      <c r="AQ16" s="492"/>
      <c r="AR16" s="492"/>
      <c r="AS16" s="493"/>
      <c r="AT16" s="625" t="str">
        <f>IF(AND(AM16&lt;&gt;"",AQ16&lt;&gt;""),ROUNDDOWN(AM16*AQ16/1000000,2),"")</f>
        <v/>
      </c>
      <c r="AU16" s="626"/>
      <c r="AV16" s="627"/>
      <c r="AW16" s="590"/>
      <c r="AX16" s="591"/>
      <c r="AY16" s="592"/>
      <c r="AZ16" s="622" t="str">
        <f>IF(AT16&lt;&gt;"",AW16*AT16,"")</f>
        <v/>
      </c>
      <c r="BA16" s="623"/>
      <c r="BB16" s="623"/>
      <c r="BC16" s="624"/>
    </row>
    <row r="17" spans="1:55" s="32" customFormat="1" ht="30" customHeight="1">
      <c r="A17" s="478"/>
      <c r="B17" s="479"/>
      <c r="C17" s="479"/>
      <c r="D17" s="479"/>
      <c r="E17" s="474"/>
      <c r="F17" s="474"/>
      <c r="G17" s="474"/>
      <c r="H17" s="475"/>
      <c r="I17" s="476"/>
      <c r="J17" s="476"/>
      <c r="K17" s="476"/>
      <c r="L17" s="476"/>
      <c r="M17" s="477"/>
      <c r="N17" s="521"/>
      <c r="O17" s="522"/>
      <c r="P17" s="522"/>
      <c r="Q17" s="522"/>
      <c r="R17" s="522"/>
      <c r="S17" s="522"/>
      <c r="T17" s="523"/>
      <c r="U17" s="468"/>
      <c r="V17" s="469"/>
      <c r="W17" s="469"/>
      <c r="X17" s="469"/>
      <c r="Y17" s="469"/>
      <c r="Z17" s="469"/>
      <c r="AA17" s="469"/>
      <c r="AB17" s="469"/>
      <c r="AC17" s="469"/>
      <c r="AD17" s="469"/>
      <c r="AE17" s="469"/>
      <c r="AF17" s="469"/>
      <c r="AG17" s="469"/>
      <c r="AH17" s="469"/>
      <c r="AI17" s="469"/>
      <c r="AJ17" s="470"/>
      <c r="AK17" s="504" t="str">
        <f t="shared" ref="AK17:AK30" si="0">IF(H17="","",IF(AND(LEFT(H17,1)&amp;RIGHT(H17,1)&lt;&gt;"G1",LEFT(H17,1)&amp;RIGHT(H17,1)&lt;&gt;"G2"),"err",LEFT(H17,1)&amp;RIGHT(H17,1)))</f>
        <v/>
      </c>
      <c r="AL17" s="505"/>
      <c r="AM17" s="506"/>
      <c r="AN17" s="507"/>
      <c r="AO17" s="507"/>
      <c r="AP17" s="161" t="s">
        <v>12</v>
      </c>
      <c r="AQ17" s="507"/>
      <c r="AR17" s="507"/>
      <c r="AS17" s="508"/>
      <c r="AT17" s="509" t="str">
        <f>IF(AND(AM17&lt;&gt;"",AQ17&lt;&gt;""),ROUNDDOWN(AM17*AQ17/1000000,2),"")</f>
        <v/>
      </c>
      <c r="AU17" s="510"/>
      <c r="AV17" s="511"/>
      <c r="AW17" s="512"/>
      <c r="AX17" s="513"/>
      <c r="AY17" s="514"/>
      <c r="AZ17" s="552" t="str">
        <f>IF(AT17&lt;&gt;"",AW17*AT17,"")</f>
        <v/>
      </c>
      <c r="BA17" s="553"/>
      <c r="BB17" s="553"/>
      <c r="BC17" s="554"/>
    </row>
    <row r="18" spans="1:55" s="32" customFormat="1" ht="30" customHeight="1">
      <c r="A18" s="478"/>
      <c r="B18" s="479"/>
      <c r="C18" s="479"/>
      <c r="D18" s="479"/>
      <c r="E18" s="474"/>
      <c r="F18" s="474"/>
      <c r="G18" s="474"/>
      <c r="H18" s="475"/>
      <c r="I18" s="476"/>
      <c r="J18" s="476"/>
      <c r="K18" s="476"/>
      <c r="L18" s="476"/>
      <c r="M18" s="477"/>
      <c r="N18" s="521"/>
      <c r="O18" s="522"/>
      <c r="P18" s="522"/>
      <c r="Q18" s="522"/>
      <c r="R18" s="522"/>
      <c r="S18" s="522"/>
      <c r="T18" s="523"/>
      <c r="U18" s="468"/>
      <c r="V18" s="469"/>
      <c r="W18" s="469"/>
      <c r="X18" s="469"/>
      <c r="Y18" s="469"/>
      <c r="Z18" s="469"/>
      <c r="AA18" s="469"/>
      <c r="AB18" s="469"/>
      <c r="AC18" s="469"/>
      <c r="AD18" s="469"/>
      <c r="AE18" s="469"/>
      <c r="AF18" s="469"/>
      <c r="AG18" s="469"/>
      <c r="AH18" s="469"/>
      <c r="AI18" s="469"/>
      <c r="AJ18" s="470"/>
      <c r="AK18" s="504" t="str">
        <f t="shared" si="0"/>
        <v/>
      </c>
      <c r="AL18" s="505"/>
      <c r="AM18" s="506"/>
      <c r="AN18" s="507"/>
      <c r="AO18" s="507"/>
      <c r="AP18" s="161" t="s">
        <v>12</v>
      </c>
      <c r="AQ18" s="507"/>
      <c r="AR18" s="507"/>
      <c r="AS18" s="508"/>
      <c r="AT18" s="509" t="str">
        <f>IF(AND(AM18&lt;&gt;"",AQ18&lt;&gt;""),ROUNDDOWN(AM18*AQ18/1000000,2),"")</f>
        <v/>
      </c>
      <c r="AU18" s="510"/>
      <c r="AV18" s="511"/>
      <c r="AW18" s="512"/>
      <c r="AX18" s="513"/>
      <c r="AY18" s="514"/>
      <c r="AZ18" s="552" t="str">
        <f>IF(AT18&lt;&gt;"",AW18*AT18,"")</f>
        <v/>
      </c>
      <c r="BA18" s="553"/>
      <c r="BB18" s="553"/>
      <c r="BC18" s="554"/>
    </row>
    <row r="19" spans="1:55" s="32" customFormat="1" ht="30" customHeight="1">
      <c r="A19" s="478"/>
      <c r="B19" s="479"/>
      <c r="C19" s="479"/>
      <c r="D19" s="479"/>
      <c r="E19" s="474"/>
      <c r="F19" s="474"/>
      <c r="G19" s="474"/>
      <c r="H19" s="475"/>
      <c r="I19" s="476"/>
      <c r="J19" s="476"/>
      <c r="K19" s="476"/>
      <c r="L19" s="476"/>
      <c r="M19" s="477"/>
      <c r="N19" s="521"/>
      <c r="O19" s="522"/>
      <c r="P19" s="522"/>
      <c r="Q19" s="522"/>
      <c r="R19" s="522"/>
      <c r="S19" s="522"/>
      <c r="T19" s="523"/>
      <c r="U19" s="468"/>
      <c r="V19" s="469"/>
      <c r="W19" s="469"/>
      <c r="X19" s="469"/>
      <c r="Y19" s="469"/>
      <c r="Z19" s="469"/>
      <c r="AA19" s="469"/>
      <c r="AB19" s="469"/>
      <c r="AC19" s="469"/>
      <c r="AD19" s="469"/>
      <c r="AE19" s="469"/>
      <c r="AF19" s="469"/>
      <c r="AG19" s="469"/>
      <c r="AH19" s="469"/>
      <c r="AI19" s="469"/>
      <c r="AJ19" s="470"/>
      <c r="AK19" s="504" t="str">
        <f t="shared" si="0"/>
        <v/>
      </c>
      <c r="AL19" s="505"/>
      <c r="AM19" s="506"/>
      <c r="AN19" s="507"/>
      <c r="AO19" s="507"/>
      <c r="AP19" s="161" t="s">
        <v>12</v>
      </c>
      <c r="AQ19" s="507"/>
      <c r="AR19" s="507"/>
      <c r="AS19" s="508"/>
      <c r="AT19" s="509" t="str">
        <f>IF(AND(AM19&lt;&gt;"",AQ19&lt;&gt;""),ROUNDDOWN(AM19*AQ19/1000000,2),"")</f>
        <v/>
      </c>
      <c r="AU19" s="510"/>
      <c r="AV19" s="511"/>
      <c r="AW19" s="512"/>
      <c r="AX19" s="513"/>
      <c r="AY19" s="514"/>
      <c r="AZ19" s="552" t="str">
        <f>IF(AT19&lt;&gt;"",AW19*AT19,"")</f>
        <v/>
      </c>
      <c r="BA19" s="553"/>
      <c r="BB19" s="553"/>
      <c r="BC19" s="554"/>
    </row>
    <row r="20" spans="1:55" s="32" customFormat="1" ht="30" customHeight="1">
      <c r="A20" s="583"/>
      <c r="B20" s="584"/>
      <c r="C20" s="584"/>
      <c r="D20" s="584"/>
      <c r="E20" s="585"/>
      <c r="F20" s="585"/>
      <c r="G20" s="585"/>
      <c r="H20" s="475"/>
      <c r="I20" s="476"/>
      <c r="J20" s="476"/>
      <c r="K20" s="476"/>
      <c r="L20" s="476"/>
      <c r="M20" s="477"/>
      <c r="N20" s="577"/>
      <c r="O20" s="578"/>
      <c r="P20" s="578"/>
      <c r="Q20" s="578"/>
      <c r="R20" s="578"/>
      <c r="S20" s="578"/>
      <c r="T20" s="579"/>
      <c r="U20" s="468"/>
      <c r="V20" s="469"/>
      <c r="W20" s="469"/>
      <c r="X20" s="469"/>
      <c r="Y20" s="469"/>
      <c r="Z20" s="469"/>
      <c r="AA20" s="469"/>
      <c r="AB20" s="469"/>
      <c r="AC20" s="469"/>
      <c r="AD20" s="469"/>
      <c r="AE20" s="469"/>
      <c r="AF20" s="469"/>
      <c r="AG20" s="469"/>
      <c r="AH20" s="469"/>
      <c r="AI20" s="469"/>
      <c r="AJ20" s="470"/>
      <c r="AK20" s="555" t="str">
        <f t="shared" si="0"/>
        <v/>
      </c>
      <c r="AL20" s="556"/>
      <c r="AM20" s="562"/>
      <c r="AN20" s="563"/>
      <c r="AO20" s="563"/>
      <c r="AP20" s="162" t="s">
        <v>12</v>
      </c>
      <c r="AQ20" s="563"/>
      <c r="AR20" s="563"/>
      <c r="AS20" s="564"/>
      <c r="AT20" s="601" t="str">
        <f>IF(AND(AM20&lt;&gt;"",AQ20&lt;&gt;""),ROUNDDOWN(AM20*AQ20/1000000,2),"")</f>
        <v/>
      </c>
      <c r="AU20" s="602"/>
      <c r="AV20" s="603"/>
      <c r="AW20" s="565"/>
      <c r="AX20" s="566"/>
      <c r="AY20" s="567"/>
      <c r="AZ20" s="613" t="str">
        <f>IF(AT20&lt;&gt;"",AW20*AT20,"")</f>
        <v/>
      </c>
      <c r="BA20" s="614"/>
      <c r="BB20" s="614"/>
      <c r="BC20" s="615"/>
    </row>
    <row r="21" spans="1:55" s="32" customFormat="1" ht="30" customHeight="1">
      <c r="A21" s="478"/>
      <c r="B21" s="479"/>
      <c r="C21" s="479"/>
      <c r="D21" s="479"/>
      <c r="E21" s="474"/>
      <c r="F21" s="474"/>
      <c r="G21" s="474"/>
      <c r="H21" s="475"/>
      <c r="I21" s="476"/>
      <c r="J21" s="476"/>
      <c r="K21" s="476"/>
      <c r="L21" s="476"/>
      <c r="M21" s="477"/>
      <c r="N21" s="521"/>
      <c r="O21" s="522"/>
      <c r="P21" s="522"/>
      <c r="Q21" s="522"/>
      <c r="R21" s="522"/>
      <c r="S21" s="522"/>
      <c r="T21" s="523"/>
      <c r="U21" s="468"/>
      <c r="V21" s="469"/>
      <c r="W21" s="469"/>
      <c r="X21" s="469"/>
      <c r="Y21" s="469"/>
      <c r="Z21" s="469"/>
      <c r="AA21" s="469"/>
      <c r="AB21" s="469"/>
      <c r="AC21" s="469"/>
      <c r="AD21" s="469"/>
      <c r="AE21" s="469"/>
      <c r="AF21" s="469"/>
      <c r="AG21" s="469"/>
      <c r="AH21" s="469"/>
      <c r="AI21" s="469"/>
      <c r="AJ21" s="470"/>
      <c r="AK21" s="504" t="str">
        <f t="shared" si="0"/>
        <v/>
      </c>
      <c r="AL21" s="505"/>
      <c r="AM21" s="506"/>
      <c r="AN21" s="507"/>
      <c r="AO21" s="507"/>
      <c r="AP21" s="161" t="s">
        <v>12</v>
      </c>
      <c r="AQ21" s="507"/>
      <c r="AR21" s="507"/>
      <c r="AS21" s="508"/>
      <c r="AT21" s="509" t="str">
        <f t="shared" ref="AT21:AT30" si="1">IF(AND(AM21&lt;&gt;"",AQ21&lt;&gt;""),ROUNDDOWN(AM21*AQ21/1000000,2),"")</f>
        <v/>
      </c>
      <c r="AU21" s="510"/>
      <c r="AV21" s="511"/>
      <c r="AW21" s="512"/>
      <c r="AX21" s="513"/>
      <c r="AY21" s="514"/>
      <c r="AZ21" s="552" t="str">
        <f t="shared" ref="AZ21:AZ30" si="2">IF(AT21&lt;&gt;"",AW21*AT21,"")</f>
        <v/>
      </c>
      <c r="BA21" s="553"/>
      <c r="BB21" s="553"/>
      <c r="BC21" s="554"/>
    </row>
    <row r="22" spans="1:55" s="32" customFormat="1" ht="30" customHeight="1">
      <c r="A22" s="478"/>
      <c r="B22" s="479"/>
      <c r="C22" s="479"/>
      <c r="D22" s="479"/>
      <c r="E22" s="474"/>
      <c r="F22" s="474"/>
      <c r="G22" s="474"/>
      <c r="H22" s="475"/>
      <c r="I22" s="476"/>
      <c r="J22" s="476"/>
      <c r="K22" s="476"/>
      <c r="L22" s="476"/>
      <c r="M22" s="477"/>
      <c r="N22" s="521"/>
      <c r="O22" s="522"/>
      <c r="P22" s="522"/>
      <c r="Q22" s="522"/>
      <c r="R22" s="522"/>
      <c r="S22" s="522"/>
      <c r="T22" s="523"/>
      <c r="U22" s="468"/>
      <c r="V22" s="469"/>
      <c r="W22" s="469"/>
      <c r="X22" s="469"/>
      <c r="Y22" s="469"/>
      <c r="Z22" s="469"/>
      <c r="AA22" s="469"/>
      <c r="AB22" s="469"/>
      <c r="AC22" s="469"/>
      <c r="AD22" s="469"/>
      <c r="AE22" s="469"/>
      <c r="AF22" s="469"/>
      <c r="AG22" s="469"/>
      <c r="AH22" s="469"/>
      <c r="AI22" s="469"/>
      <c r="AJ22" s="470"/>
      <c r="AK22" s="504" t="str">
        <f t="shared" si="0"/>
        <v/>
      </c>
      <c r="AL22" s="505"/>
      <c r="AM22" s="506"/>
      <c r="AN22" s="507"/>
      <c r="AO22" s="507"/>
      <c r="AP22" s="161" t="s">
        <v>12</v>
      </c>
      <c r="AQ22" s="507"/>
      <c r="AR22" s="507"/>
      <c r="AS22" s="508"/>
      <c r="AT22" s="509" t="str">
        <f t="shared" si="1"/>
        <v/>
      </c>
      <c r="AU22" s="510"/>
      <c r="AV22" s="511"/>
      <c r="AW22" s="512"/>
      <c r="AX22" s="513"/>
      <c r="AY22" s="514"/>
      <c r="AZ22" s="552" t="str">
        <f t="shared" si="2"/>
        <v/>
      </c>
      <c r="BA22" s="553"/>
      <c r="BB22" s="553"/>
      <c r="BC22" s="554"/>
    </row>
    <row r="23" spans="1:55" s="32" customFormat="1" ht="30" customHeight="1">
      <c r="A23" s="478"/>
      <c r="B23" s="479"/>
      <c r="C23" s="479"/>
      <c r="D23" s="479"/>
      <c r="E23" s="474"/>
      <c r="F23" s="474"/>
      <c r="G23" s="474"/>
      <c r="H23" s="475"/>
      <c r="I23" s="476"/>
      <c r="J23" s="476"/>
      <c r="K23" s="476"/>
      <c r="L23" s="476"/>
      <c r="M23" s="477"/>
      <c r="N23" s="521"/>
      <c r="O23" s="522"/>
      <c r="P23" s="522"/>
      <c r="Q23" s="522"/>
      <c r="R23" s="522"/>
      <c r="S23" s="522"/>
      <c r="T23" s="523"/>
      <c r="U23" s="468"/>
      <c r="V23" s="469"/>
      <c r="W23" s="469"/>
      <c r="X23" s="469"/>
      <c r="Y23" s="469"/>
      <c r="Z23" s="469"/>
      <c r="AA23" s="469"/>
      <c r="AB23" s="469"/>
      <c r="AC23" s="469"/>
      <c r="AD23" s="469"/>
      <c r="AE23" s="469"/>
      <c r="AF23" s="469"/>
      <c r="AG23" s="469"/>
      <c r="AH23" s="469"/>
      <c r="AI23" s="469"/>
      <c r="AJ23" s="470"/>
      <c r="AK23" s="504" t="str">
        <f t="shared" si="0"/>
        <v/>
      </c>
      <c r="AL23" s="505"/>
      <c r="AM23" s="506"/>
      <c r="AN23" s="507"/>
      <c r="AO23" s="507"/>
      <c r="AP23" s="161" t="s">
        <v>12</v>
      </c>
      <c r="AQ23" s="507"/>
      <c r="AR23" s="507"/>
      <c r="AS23" s="508"/>
      <c r="AT23" s="509" t="str">
        <f t="shared" si="1"/>
        <v/>
      </c>
      <c r="AU23" s="510"/>
      <c r="AV23" s="511"/>
      <c r="AW23" s="512"/>
      <c r="AX23" s="513"/>
      <c r="AY23" s="514"/>
      <c r="AZ23" s="552" t="str">
        <f t="shared" si="2"/>
        <v/>
      </c>
      <c r="BA23" s="553"/>
      <c r="BB23" s="553"/>
      <c r="BC23" s="554"/>
    </row>
    <row r="24" spans="1:55" s="32" customFormat="1" ht="30" customHeight="1">
      <c r="A24" s="478"/>
      <c r="B24" s="479"/>
      <c r="C24" s="479"/>
      <c r="D24" s="479"/>
      <c r="E24" s="474"/>
      <c r="F24" s="474"/>
      <c r="G24" s="474"/>
      <c r="H24" s="475"/>
      <c r="I24" s="476"/>
      <c r="J24" s="476"/>
      <c r="K24" s="476"/>
      <c r="L24" s="476"/>
      <c r="M24" s="477"/>
      <c r="N24" s="521"/>
      <c r="O24" s="522"/>
      <c r="P24" s="522"/>
      <c r="Q24" s="522"/>
      <c r="R24" s="522"/>
      <c r="S24" s="522"/>
      <c r="T24" s="523"/>
      <c r="U24" s="468"/>
      <c r="V24" s="469"/>
      <c r="W24" s="469"/>
      <c r="X24" s="469"/>
      <c r="Y24" s="469"/>
      <c r="Z24" s="469"/>
      <c r="AA24" s="469"/>
      <c r="AB24" s="469"/>
      <c r="AC24" s="469"/>
      <c r="AD24" s="469"/>
      <c r="AE24" s="469"/>
      <c r="AF24" s="469"/>
      <c r="AG24" s="469"/>
      <c r="AH24" s="469"/>
      <c r="AI24" s="469"/>
      <c r="AJ24" s="470"/>
      <c r="AK24" s="504" t="str">
        <f t="shared" si="0"/>
        <v/>
      </c>
      <c r="AL24" s="505"/>
      <c r="AM24" s="506"/>
      <c r="AN24" s="507"/>
      <c r="AO24" s="507"/>
      <c r="AP24" s="161" t="s">
        <v>12</v>
      </c>
      <c r="AQ24" s="507"/>
      <c r="AR24" s="507"/>
      <c r="AS24" s="508"/>
      <c r="AT24" s="509" t="str">
        <f t="shared" si="1"/>
        <v/>
      </c>
      <c r="AU24" s="510"/>
      <c r="AV24" s="511"/>
      <c r="AW24" s="512"/>
      <c r="AX24" s="513"/>
      <c r="AY24" s="514"/>
      <c r="AZ24" s="552" t="str">
        <f t="shared" si="2"/>
        <v/>
      </c>
      <c r="BA24" s="553"/>
      <c r="BB24" s="553"/>
      <c r="BC24" s="554"/>
    </row>
    <row r="25" spans="1:55" s="32" customFormat="1" ht="30" customHeight="1">
      <c r="A25" s="478"/>
      <c r="B25" s="479"/>
      <c r="C25" s="479"/>
      <c r="D25" s="479"/>
      <c r="E25" s="474"/>
      <c r="F25" s="474"/>
      <c r="G25" s="474"/>
      <c r="H25" s="475"/>
      <c r="I25" s="476"/>
      <c r="J25" s="476"/>
      <c r="K25" s="476"/>
      <c r="L25" s="476"/>
      <c r="M25" s="477"/>
      <c r="N25" s="521"/>
      <c r="O25" s="522"/>
      <c r="P25" s="522"/>
      <c r="Q25" s="522"/>
      <c r="R25" s="522"/>
      <c r="S25" s="522"/>
      <c r="T25" s="523"/>
      <c r="U25" s="468"/>
      <c r="V25" s="469"/>
      <c r="W25" s="469"/>
      <c r="X25" s="469"/>
      <c r="Y25" s="469"/>
      <c r="Z25" s="469"/>
      <c r="AA25" s="469"/>
      <c r="AB25" s="469"/>
      <c r="AC25" s="469"/>
      <c r="AD25" s="469"/>
      <c r="AE25" s="469"/>
      <c r="AF25" s="469"/>
      <c r="AG25" s="469"/>
      <c r="AH25" s="469"/>
      <c r="AI25" s="469"/>
      <c r="AJ25" s="470"/>
      <c r="AK25" s="504" t="str">
        <f t="shared" si="0"/>
        <v/>
      </c>
      <c r="AL25" s="505"/>
      <c r="AM25" s="506"/>
      <c r="AN25" s="507"/>
      <c r="AO25" s="507"/>
      <c r="AP25" s="161" t="s">
        <v>12</v>
      </c>
      <c r="AQ25" s="507"/>
      <c r="AR25" s="507"/>
      <c r="AS25" s="508"/>
      <c r="AT25" s="509" t="str">
        <f t="shared" si="1"/>
        <v/>
      </c>
      <c r="AU25" s="510"/>
      <c r="AV25" s="511"/>
      <c r="AW25" s="512"/>
      <c r="AX25" s="513"/>
      <c r="AY25" s="514"/>
      <c r="AZ25" s="552" t="str">
        <f t="shared" si="2"/>
        <v/>
      </c>
      <c r="BA25" s="553"/>
      <c r="BB25" s="553"/>
      <c r="BC25" s="554"/>
    </row>
    <row r="26" spans="1:55" s="32" customFormat="1" ht="30" customHeight="1">
      <c r="A26" s="478"/>
      <c r="B26" s="479"/>
      <c r="C26" s="479"/>
      <c r="D26" s="479"/>
      <c r="E26" s="474"/>
      <c r="F26" s="474"/>
      <c r="G26" s="474"/>
      <c r="H26" s="475"/>
      <c r="I26" s="476"/>
      <c r="J26" s="476"/>
      <c r="K26" s="476"/>
      <c r="L26" s="476"/>
      <c r="M26" s="477"/>
      <c r="N26" s="521"/>
      <c r="O26" s="522"/>
      <c r="P26" s="522"/>
      <c r="Q26" s="522"/>
      <c r="R26" s="522"/>
      <c r="S26" s="522"/>
      <c r="T26" s="523"/>
      <c r="U26" s="468"/>
      <c r="V26" s="469"/>
      <c r="W26" s="469"/>
      <c r="X26" s="469"/>
      <c r="Y26" s="469"/>
      <c r="Z26" s="469"/>
      <c r="AA26" s="469"/>
      <c r="AB26" s="469"/>
      <c r="AC26" s="469"/>
      <c r="AD26" s="469"/>
      <c r="AE26" s="469"/>
      <c r="AF26" s="469"/>
      <c r="AG26" s="469"/>
      <c r="AH26" s="469"/>
      <c r="AI26" s="469"/>
      <c r="AJ26" s="470"/>
      <c r="AK26" s="504" t="str">
        <f t="shared" si="0"/>
        <v/>
      </c>
      <c r="AL26" s="505"/>
      <c r="AM26" s="506"/>
      <c r="AN26" s="507"/>
      <c r="AO26" s="507"/>
      <c r="AP26" s="161" t="s">
        <v>12</v>
      </c>
      <c r="AQ26" s="507"/>
      <c r="AR26" s="507"/>
      <c r="AS26" s="508"/>
      <c r="AT26" s="509" t="str">
        <f t="shared" si="1"/>
        <v/>
      </c>
      <c r="AU26" s="510"/>
      <c r="AV26" s="511"/>
      <c r="AW26" s="512"/>
      <c r="AX26" s="513"/>
      <c r="AY26" s="514"/>
      <c r="AZ26" s="552" t="str">
        <f t="shared" si="2"/>
        <v/>
      </c>
      <c r="BA26" s="553"/>
      <c r="BB26" s="553"/>
      <c r="BC26" s="554"/>
    </row>
    <row r="27" spans="1:55" s="32" customFormat="1" ht="30" customHeight="1">
      <c r="A27" s="478"/>
      <c r="B27" s="479"/>
      <c r="C27" s="479"/>
      <c r="D27" s="479"/>
      <c r="E27" s="474"/>
      <c r="F27" s="474"/>
      <c r="G27" s="474"/>
      <c r="H27" s="475"/>
      <c r="I27" s="476"/>
      <c r="J27" s="476"/>
      <c r="K27" s="476"/>
      <c r="L27" s="476"/>
      <c r="M27" s="477"/>
      <c r="N27" s="521"/>
      <c r="O27" s="522"/>
      <c r="P27" s="522"/>
      <c r="Q27" s="522"/>
      <c r="R27" s="522"/>
      <c r="S27" s="522"/>
      <c r="T27" s="523"/>
      <c r="U27" s="468"/>
      <c r="V27" s="469"/>
      <c r="W27" s="469"/>
      <c r="X27" s="469"/>
      <c r="Y27" s="469"/>
      <c r="Z27" s="469"/>
      <c r="AA27" s="469"/>
      <c r="AB27" s="469"/>
      <c r="AC27" s="469"/>
      <c r="AD27" s="469"/>
      <c r="AE27" s="469"/>
      <c r="AF27" s="469"/>
      <c r="AG27" s="469"/>
      <c r="AH27" s="469"/>
      <c r="AI27" s="469"/>
      <c r="AJ27" s="470"/>
      <c r="AK27" s="504" t="str">
        <f t="shared" si="0"/>
        <v/>
      </c>
      <c r="AL27" s="505"/>
      <c r="AM27" s="506"/>
      <c r="AN27" s="507"/>
      <c r="AO27" s="507"/>
      <c r="AP27" s="161" t="s">
        <v>12</v>
      </c>
      <c r="AQ27" s="507"/>
      <c r="AR27" s="507"/>
      <c r="AS27" s="508"/>
      <c r="AT27" s="509" t="str">
        <f t="shared" si="1"/>
        <v/>
      </c>
      <c r="AU27" s="510"/>
      <c r="AV27" s="511"/>
      <c r="AW27" s="512"/>
      <c r="AX27" s="513"/>
      <c r="AY27" s="514"/>
      <c r="AZ27" s="552" t="str">
        <f t="shared" si="2"/>
        <v/>
      </c>
      <c r="BA27" s="553"/>
      <c r="BB27" s="553"/>
      <c r="BC27" s="554"/>
    </row>
    <row r="28" spans="1:55" s="32" customFormat="1" ht="30" customHeight="1">
      <c r="A28" s="478"/>
      <c r="B28" s="479"/>
      <c r="C28" s="479"/>
      <c r="D28" s="479"/>
      <c r="E28" s="474"/>
      <c r="F28" s="474"/>
      <c r="G28" s="474"/>
      <c r="H28" s="475"/>
      <c r="I28" s="476"/>
      <c r="J28" s="476"/>
      <c r="K28" s="476"/>
      <c r="L28" s="476"/>
      <c r="M28" s="477"/>
      <c r="N28" s="521"/>
      <c r="O28" s="522"/>
      <c r="P28" s="522"/>
      <c r="Q28" s="522"/>
      <c r="R28" s="522"/>
      <c r="S28" s="522"/>
      <c r="T28" s="523"/>
      <c r="U28" s="468"/>
      <c r="V28" s="469"/>
      <c r="W28" s="469"/>
      <c r="X28" s="469"/>
      <c r="Y28" s="469"/>
      <c r="Z28" s="469"/>
      <c r="AA28" s="469"/>
      <c r="AB28" s="469"/>
      <c r="AC28" s="469"/>
      <c r="AD28" s="469"/>
      <c r="AE28" s="469"/>
      <c r="AF28" s="469"/>
      <c r="AG28" s="469"/>
      <c r="AH28" s="469"/>
      <c r="AI28" s="469"/>
      <c r="AJ28" s="470"/>
      <c r="AK28" s="504" t="str">
        <f t="shared" si="0"/>
        <v/>
      </c>
      <c r="AL28" s="505"/>
      <c r="AM28" s="506"/>
      <c r="AN28" s="507"/>
      <c r="AO28" s="507"/>
      <c r="AP28" s="161" t="s">
        <v>12</v>
      </c>
      <c r="AQ28" s="507"/>
      <c r="AR28" s="507"/>
      <c r="AS28" s="508"/>
      <c r="AT28" s="509" t="str">
        <f t="shared" si="1"/>
        <v/>
      </c>
      <c r="AU28" s="510"/>
      <c r="AV28" s="511"/>
      <c r="AW28" s="512"/>
      <c r="AX28" s="513"/>
      <c r="AY28" s="514"/>
      <c r="AZ28" s="552" t="str">
        <f t="shared" si="2"/>
        <v/>
      </c>
      <c r="BA28" s="553"/>
      <c r="BB28" s="553"/>
      <c r="BC28" s="554"/>
    </row>
    <row r="29" spans="1:55" s="32" customFormat="1" ht="30" customHeight="1">
      <c r="A29" s="478"/>
      <c r="B29" s="479"/>
      <c r="C29" s="479"/>
      <c r="D29" s="479"/>
      <c r="E29" s="474"/>
      <c r="F29" s="474"/>
      <c r="G29" s="474"/>
      <c r="H29" s="475"/>
      <c r="I29" s="476"/>
      <c r="J29" s="476"/>
      <c r="K29" s="476"/>
      <c r="L29" s="476"/>
      <c r="M29" s="477"/>
      <c r="N29" s="521"/>
      <c r="O29" s="522"/>
      <c r="P29" s="522"/>
      <c r="Q29" s="522"/>
      <c r="R29" s="522"/>
      <c r="S29" s="522"/>
      <c r="T29" s="523"/>
      <c r="U29" s="468"/>
      <c r="V29" s="469"/>
      <c r="W29" s="469"/>
      <c r="X29" s="469"/>
      <c r="Y29" s="469"/>
      <c r="Z29" s="469"/>
      <c r="AA29" s="469"/>
      <c r="AB29" s="469"/>
      <c r="AC29" s="469"/>
      <c r="AD29" s="469"/>
      <c r="AE29" s="469"/>
      <c r="AF29" s="469"/>
      <c r="AG29" s="469"/>
      <c r="AH29" s="469"/>
      <c r="AI29" s="469"/>
      <c r="AJ29" s="470"/>
      <c r="AK29" s="504" t="str">
        <f t="shared" si="0"/>
        <v/>
      </c>
      <c r="AL29" s="505"/>
      <c r="AM29" s="506"/>
      <c r="AN29" s="507"/>
      <c r="AO29" s="507"/>
      <c r="AP29" s="161" t="s">
        <v>12</v>
      </c>
      <c r="AQ29" s="507"/>
      <c r="AR29" s="507"/>
      <c r="AS29" s="508"/>
      <c r="AT29" s="509" t="str">
        <f t="shared" si="1"/>
        <v/>
      </c>
      <c r="AU29" s="510"/>
      <c r="AV29" s="511"/>
      <c r="AW29" s="512"/>
      <c r="AX29" s="513"/>
      <c r="AY29" s="514"/>
      <c r="AZ29" s="552" t="str">
        <f t="shared" si="2"/>
        <v/>
      </c>
      <c r="BA29" s="553"/>
      <c r="BB29" s="553"/>
      <c r="BC29" s="554"/>
    </row>
    <row r="30" spans="1:55" s="32" customFormat="1" ht="30" customHeight="1" thickBot="1">
      <c r="A30" s="478"/>
      <c r="B30" s="479"/>
      <c r="C30" s="479"/>
      <c r="D30" s="479"/>
      <c r="E30" s="474"/>
      <c r="F30" s="474"/>
      <c r="G30" s="474"/>
      <c r="H30" s="475"/>
      <c r="I30" s="476"/>
      <c r="J30" s="476"/>
      <c r="K30" s="476"/>
      <c r="L30" s="476"/>
      <c r="M30" s="477"/>
      <c r="N30" s="521"/>
      <c r="O30" s="522"/>
      <c r="P30" s="522"/>
      <c r="Q30" s="522"/>
      <c r="R30" s="522"/>
      <c r="S30" s="522"/>
      <c r="T30" s="523"/>
      <c r="U30" s="471"/>
      <c r="V30" s="472"/>
      <c r="W30" s="472"/>
      <c r="X30" s="472"/>
      <c r="Y30" s="472"/>
      <c r="Z30" s="472"/>
      <c r="AA30" s="472"/>
      <c r="AB30" s="472"/>
      <c r="AC30" s="472"/>
      <c r="AD30" s="472"/>
      <c r="AE30" s="472"/>
      <c r="AF30" s="472"/>
      <c r="AG30" s="472"/>
      <c r="AH30" s="472"/>
      <c r="AI30" s="472"/>
      <c r="AJ30" s="473"/>
      <c r="AK30" s="504" t="str">
        <f t="shared" si="0"/>
        <v/>
      </c>
      <c r="AL30" s="505"/>
      <c r="AM30" s="506"/>
      <c r="AN30" s="507"/>
      <c r="AO30" s="507"/>
      <c r="AP30" s="161" t="s">
        <v>12</v>
      </c>
      <c r="AQ30" s="507"/>
      <c r="AR30" s="507"/>
      <c r="AS30" s="508"/>
      <c r="AT30" s="509" t="str">
        <f t="shared" si="1"/>
        <v/>
      </c>
      <c r="AU30" s="510"/>
      <c r="AV30" s="511"/>
      <c r="AW30" s="512"/>
      <c r="AX30" s="513"/>
      <c r="AY30" s="514"/>
      <c r="AZ30" s="552" t="str">
        <f t="shared" si="2"/>
        <v/>
      </c>
      <c r="BA30" s="553"/>
      <c r="BB30" s="553"/>
      <c r="BC30" s="554"/>
    </row>
    <row r="31" spans="1:55" ht="30" customHeight="1" thickTop="1" thickBot="1">
      <c r="A31" s="486" t="s">
        <v>14</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c r="AW31" s="568">
        <f>SUM(AW16:AY30)</f>
        <v>0</v>
      </c>
      <c r="AX31" s="569"/>
      <c r="AY31" s="570"/>
      <c r="AZ31" s="636">
        <f>SUM(AZ16:BC30)</f>
        <v>0</v>
      </c>
      <c r="BA31" s="637"/>
      <c r="BB31" s="637"/>
      <c r="BC31" s="638"/>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480" t="s">
        <v>57</v>
      </c>
      <c r="B35" s="481"/>
      <c r="C35" s="481"/>
      <c r="D35" s="482"/>
      <c r="E35" s="483" t="s">
        <v>103</v>
      </c>
      <c r="F35" s="484"/>
      <c r="G35" s="484"/>
      <c r="H35" s="484"/>
      <c r="I35" s="484"/>
      <c r="J35" s="484"/>
      <c r="K35" s="484"/>
      <c r="L35" s="484"/>
      <c r="M35" s="484"/>
      <c r="N35" s="485"/>
      <c r="O35" s="115"/>
      <c r="P35" s="61"/>
      <c r="Q35" s="503" t="str">
        <f>IF(COUNTIF(AK41:AL55,"err")&gt;0,"グレードと一致しない型番があります。登録番号を確認して下さい。","")</f>
        <v/>
      </c>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79" t="s">
        <v>236</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1"/>
      <c r="AM37" s="500" t="s">
        <v>4</v>
      </c>
      <c r="AN37" s="501"/>
      <c r="AO37" s="501"/>
      <c r="AP37" s="501"/>
      <c r="AQ37" s="501"/>
      <c r="AR37" s="501"/>
      <c r="AS37" s="502"/>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93" t="s">
        <v>56</v>
      </c>
      <c r="B39" s="594"/>
      <c r="C39" s="594"/>
      <c r="D39" s="594"/>
      <c r="E39" s="594"/>
      <c r="F39" s="594"/>
      <c r="G39" s="598"/>
      <c r="H39" s="516" t="s">
        <v>210</v>
      </c>
      <c r="I39" s="516"/>
      <c r="J39" s="516"/>
      <c r="K39" s="516"/>
      <c r="L39" s="516"/>
      <c r="M39" s="517"/>
      <c r="N39" s="515" t="s">
        <v>9</v>
      </c>
      <c r="O39" s="516"/>
      <c r="P39" s="516"/>
      <c r="Q39" s="516"/>
      <c r="R39" s="516"/>
      <c r="S39" s="516"/>
      <c r="T39" s="517"/>
      <c r="U39" s="515" t="s">
        <v>104</v>
      </c>
      <c r="V39" s="516"/>
      <c r="W39" s="516"/>
      <c r="X39" s="516"/>
      <c r="Y39" s="516"/>
      <c r="Z39" s="516"/>
      <c r="AA39" s="516"/>
      <c r="AB39" s="516"/>
      <c r="AC39" s="516"/>
      <c r="AD39" s="516"/>
      <c r="AE39" s="516"/>
      <c r="AF39" s="516"/>
      <c r="AG39" s="516"/>
      <c r="AH39" s="516"/>
      <c r="AI39" s="516"/>
      <c r="AJ39" s="517"/>
      <c r="AK39" s="639" t="s">
        <v>105</v>
      </c>
      <c r="AL39" s="640"/>
      <c r="AM39" s="643" t="s">
        <v>22</v>
      </c>
      <c r="AN39" s="644"/>
      <c r="AO39" s="644"/>
      <c r="AP39" s="644"/>
      <c r="AQ39" s="644"/>
      <c r="AR39" s="644"/>
      <c r="AS39" s="645"/>
      <c r="AT39" s="616" t="s">
        <v>20</v>
      </c>
      <c r="AU39" s="617"/>
      <c r="AV39" s="618"/>
      <c r="AW39" s="515" t="s">
        <v>70</v>
      </c>
      <c r="AX39" s="516"/>
      <c r="AY39" s="517"/>
      <c r="AZ39" s="604" t="s">
        <v>21</v>
      </c>
      <c r="BA39" s="605"/>
      <c r="BB39" s="605"/>
      <c r="BC39" s="606"/>
    </row>
    <row r="40" spans="1:55" ht="28.5" customHeight="1" thickBot="1">
      <c r="A40" s="595"/>
      <c r="B40" s="596"/>
      <c r="C40" s="596"/>
      <c r="D40" s="596"/>
      <c r="E40" s="596"/>
      <c r="F40" s="596"/>
      <c r="G40" s="600"/>
      <c r="H40" s="519"/>
      <c r="I40" s="519"/>
      <c r="J40" s="519"/>
      <c r="K40" s="519"/>
      <c r="L40" s="519"/>
      <c r="M40" s="520"/>
      <c r="N40" s="518"/>
      <c r="O40" s="519"/>
      <c r="P40" s="519"/>
      <c r="Q40" s="519"/>
      <c r="R40" s="519"/>
      <c r="S40" s="519"/>
      <c r="T40" s="520"/>
      <c r="U40" s="518"/>
      <c r="V40" s="519"/>
      <c r="W40" s="519"/>
      <c r="X40" s="519"/>
      <c r="Y40" s="519"/>
      <c r="Z40" s="519"/>
      <c r="AA40" s="519"/>
      <c r="AB40" s="519"/>
      <c r="AC40" s="519"/>
      <c r="AD40" s="519"/>
      <c r="AE40" s="519"/>
      <c r="AF40" s="519"/>
      <c r="AG40" s="519"/>
      <c r="AH40" s="519"/>
      <c r="AI40" s="519"/>
      <c r="AJ40" s="520"/>
      <c r="AK40" s="641"/>
      <c r="AL40" s="642"/>
      <c r="AM40" s="646" t="s">
        <v>11</v>
      </c>
      <c r="AN40" s="580"/>
      <c r="AO40" s="580"/>
      <c r="AP40" s="172" t="s">
        <v>12</v>
      </c>
      <c r="AQ40" s="580" t="s">
        <v>13</v>
      </c>
      <c r="AR40" s="580"/>
      <c r="AS40" s="581"/>
      <c r="AT40" s="619"/>
      <c r="AU40" s="620"/>
      <c r="AV40" s="621"/>
      <c r="AW40" s="518"/>
      <c r="AX40" s="519"/>
      <c r="AY40" s="520"/>
      <c r="AZ40" s="607"/>
      <c r="BA40" s="608"/>
      <c r="BB40" s="608"/>
      <c r="BC40" s="609"/>
    </row>
    <row r="41" spans="1:55" s="32" customFormat="1" ht="30" customHeight="1" thickTop="1">
      <c r="A41" s="588"/>
      <c r="B41" s="589"/>
      <c r="C41" s="589"/>
      <c r="D41" s="589"/>
      <c r="E41" s="589"/>
      <c r="F41" s="589"/>
      <c r="G41" s="682"/>
      <c r="H41" s="494"/>
      <c r="I41" s="495"/>
      <c r="J41" s="495"/>
      <c r="K41" s="495"/>
      <c r="L41" s="495"/>
      <c r="M41" s="496"/>
      <c r="N41" s="497"/>
      <c r="O41" s="498"/>
      <c r="P41" s="498"/>
      <c r="Q41" s="498"/>
      <c r="R41" s="498"/>
      <c r="S41" s="498"/>
      <c r="T41" s="499"/>
      <c r="U41" s="497"/>
      <c r="V41" s="498"/>
      <c r="W41" s="498"/>
      <c r="X41" s="498"/>
      <c r="Y41" s="498"/>
      <c r="Z41" s="498"/>
      <c r="AA41" s="498"/>
      <c r="AB41" s="498"/>
      <c r="AC41" s="498"/>
      <c r="AD41" s="498"/>
      <c r="AE41" s="498"/>
      <c r="AF41" s="498"/>
      <c r="AG41" s="498"/>
      <c r="AH41" s="498"/>
      <c r="AI41" s="498"/>
      <c r="AJ41" s="499"/>
      <c r="AK41" s="489" t="str">
        <f t="shared" ref="AK41" si="3">IF(H41="","",IF(AND(LEFT(H41,1)&amp;RIGHT(H41,1)&lt;&gt;"G1",LEFT(H41,1)&amp;RIGHT(H41,1)&lt;&gt;"G2"),"err",LEFT(H41,1)&amp;RIGHT(H41,1)))</f>
        <v/>
      </c>
      <c r="AL41" s="490"/>
      <c r="AM41" s="491"/>
      <c r="AN41" s="492"/>
      <c r="AO41" s="492"/>
      <c r="AP41" s="160" t="s">
        <v>12</v>
      </c>
      <c r="AQ41" s="492"/>
      <c r="AR41" s="492"/>
      <c r="AS41" s="493"/>
      <c r="AT41" s="625" t="str">
        <f>IF(AND(AM41&lt;&gt;"",AQ41&lt;&gt;""),ROUNDDOWN(AM41*AQ41/1000000,2),"")</f>
        <v/>
      </c>
      <c r="AU41" s="626"/>
      <c r="AV41" s="627"/>
      <c r="AW41" s="590"/>
      <c r="AX41" s="591"/>
      <c r="AY41" s="592"/>
      <c r="AZ41" s="622" t="str">
        <f>IF(AT41&lt;&gt;"",AW41*AT41,"")</f>
        <v/>
      </c>
      <c r="BA41" s="623"/>
      <c r="BB41" s="623"/>
      <c r="BC41" s="624"/>
    </row>
    <row r="42" spans="1:55" s="32" customFormat="1" ht="30" customHeight="1">
      <c r="A42" s="465"/>
      <c r="B42" s="466"/>
      <c r="C42" s="466"/>
      <c r="D42" s="466"/>
      <c r="E42" s="466"/>
      <c r="F42" s="466"/>
      <c r="G42" s="467"/>
      <c r="H42" s="475"/>
      <c r="I42" s="476"/>
      <c r="J42" s="476"/>
      <c r="K42" s="476"/>
      <c r="L42" s="476"/>
      <c r="M42" s="477"/>
      <c r="N42" s="468"/>
      <c r="O42" s="469"/>
      <c r="P42" s="469"/>
      <c r="Q42" s="469"/>
      <c r="R42" s="469"/>
      <c r="S42" s="469"/>
      <c r="T42" s="470"/>
      <c r="U42" s="468"/>
      <c r="V42" s="469"/>
      <c r="W42" s="469"/>
      <c r="X42" s="469"/>
      <c r="Y42" s="469"/>
      <c r="Z42" s="469"/>
      <c r="AA42" s="469"/>
      <c r="AB42" s="469"/>
      <c r="AC42" s="469"/>
      <c r="AD42" s="469"/>
      <c r="AE42" s="469"/>
      <c r="AF42" s="469"/>
      <c r="AG42" s="469"/>
      <c r="AH42" s="469"/>
      <c r="AI42" s="469"/>
      <c r="AJ42" s="470"/>
      <c r="AK42" s="504" t="str">
        <f t="shared" ref="AK42:AK55" si="4">IF(H42="","",IF(AND(LEFT(H42,1)&amp;RIGHT(H42,1)&lt;&gt;"G1",LEFT(H42,1)&amp;RIGHT(H42,1)&lt;&gt;"G2"),"err",LEFT(H42,1)&amp;RIGHT(H42,1)))</f>
        <v/>
      </c>
      <c r="AL42" s="505"/>
      <c r="AM42" s="506"/>
      <c r="AN42" s="507"/>
      <c r="AO42" s="507"/>
      <c r="AP42" s="161" t="s">
        <v>12</v>
      </c>
      <c r="AQ42" s="507"/>
      <c r="AR42" s="507"/>
      <c r="AS42" s="508"/>
      <c r="AT42" s="509" t="str">
        <f>IF(AND(AM42&lt;&gt;"",AQ42&lt;&gt;""),ROUNDDOWN(AM42*AQ42/1000000,2),"")</f>
        <v/>
      </c>
      <c r="AU42" s="510"/>
      <c r="AV42" s="511"/>
      <c r="AW42" s="512"/>
      <c r="AX42" s="513"/>
      <c r="AY42" s="514"/>
      <c r="AZ42" s="552" t="str">
        <f>IF(AT42&lt;&gt;"",AW42*AT42,"")</f>
        <v/>
      </c>
      <c r="BA42" s="553"/>
      <c r="BB42" s="553"/>
      <c r="BC42" s="554"/>
    </row>
    <row r="43" spans="1:55" s="32" customFormat="1" ht="30" customHeight="1">
      <c r="A43" s="465"/>
      <c r="B43" s="466"/>
      <c r="C43" s="466"/>
      <c r="D43" s="466"/>
      <c r="E43" s="466"/>
      <c r="F43" s="466"/>
      <c r="G43" s="467"/>
      <c r="H43" s="475"/>
      <c r="I43" s="476"/>
      <c r="J43" s="476"/>
      <c r="K43" s="476"/>
      <c r="L43" s="476"/>
      <c r="M43" s="477"/>
      <c r="N43" s="468"/>
      <c r="O43" s="469"/>
      <c r="P43" s="469"/>
      <c r="Q43" s="469"/>
      <c r="R43" s="469"/>
      <c r="S43" s="469"/>
      <c r="T43" s="470"/>
      <c r="U43" s="468"/>
      <c r="V43" s="469"/>
      <c r="W43" s="469"/>
      <c r="X43" s="469"/>
      <c r="Y43" s="469"/>
      <c r="Z43" s="469"/>
      <c r="AA43" s="469"/>
      <c r="AB43" s="469"/>
      <c r="AC43" s="469"/>
      <c r="AD43" s="469"/>
      <c r="AE43" s="469"/>
      <c r="AF43" s="469"/>
      <c r="AG43" s="469"/>
      <c r="AH43" s="469"/>
      <c r="AI43" s="469"/>
      <c r="AJ43" s="470"/>
      <c r="AK43" s="504" t="str">
        <f t="shared" si="4"/>
        <v/>
      </c>
      <c r="AL43" s="505"/>
      <c r="AM43" s="506"/>
      <c r="AN43" s="507"/>
      <c r="AO43" s="507"/>
      <c r="AP43" s="161" t="s">
        <v>12</v>
      </c>
      <c r="AQ43" s="507"/>
      <c r="AR43" s="507"/>
      <c r="AS43" s="508"/>
      <c r="AT43" s="509" t="str">
        <f>IF(AND(AM43&lt;&gt;"",AQ43&lt;&gt;""),ROUNDDOWN(AM43*AQ43/1000000,2),"")</f>
        <v/>
      </c>
      <c r="AU43" s="510"/>
      <c r="AV43" s="511"/>
      <c r="AW43" s="512"/>
      <c r="AX43" s="513"/>
      <c r="AY43" s="514"/>
      <c r="AZ43" s="552" t="str">
        <f>IF(AT43&lt;&gt;"",AW43*AT43,"")</f>
        <v/>
      </c>
      <c r="BA43" s="553"/>
      <c r="BB43" s="553"/>
      <c r="BC43" s="554"/>
    </row>
    <row r="44" spans="1:55" s="32" customFormat="1" ht="30" customHeight="1">
      <c r="A44" s="465"/>
      <c r="B44" s="466"/>
      <c r="C44" s="466"/>
      <c r="D44" s="466"/>
      <c r="E44" s="466"/>
      <c r="F44" s="466"/>
      <c r="G44" s="467"/>
      <c r="H44" s="475"/>
      <c r="I44" s="476"/>
      <c r="J44" s="476"/>
      <c r="K44" s="476"/>
      <c r="L44" s="476"/>
      <c r="M44" s="477"/>
      <c r="N44" s="468"/>
      <c r="O44" s="469"/>
      <c r="P44" s="469"/>
      <c r="Q44" s="469"/>
      <c r="R44" s="469"/>
      <c r="S44" s="469"/>
      <c r="T44" s="470"/>
      <c r="U44" s="468"/>
      <c r="V44" s="469"/>
      <c r="W44" s="469"/>
      <c r="X44" s="469"/>
      <c r="Y44" s="469"/>
      <c r="Z44" s="469"/>
      <c r="AA44" s="469"/>
      <c r="AB44" s="469"/>
      <c r="AC44" s="469"/>
      <c r="AD44" s="469"/>
      <c r="AE44" s="469"/>
      <c r="AF44" s="469"/>
      <c r="AG44" s="469"/>
      <c r="AH44" s="469"/>
      <c r="AI44" s="469"/>
      <c r="AJ44" s="470"/>
      <c r="AK44" s="504" t="str">
        <f t="shared" si="4"/>
        <v/>
      </c>
      <c r="AL44" s="505"/>
      <c r="AM44" s="506"/>
      <c r="AN44" s="507"/>
      <c r="AO44" s="507"/>
      <c r="AP44" s="161" t="s">
        <v>12</v>
      </c>
      <c r="AQ44" s="507"/>
      <c r="AR44" s="507"/>
      <c r="AS44" s="508"/>
      <c r="AT44" s="509" t="str">
        <f>IF(AND(AM44&lt;&gt;"",AQ44&lt;&gt;""),ROUNDDOWN(AM44*AQ44/1000000,2),"")</f>
        <v/>
      </c>
      <c r="AU44" s="510"/>
      <c r="AV44" s="511"/>
      <c r="AW44" s="512"/>
      <c r="AX44" s="513"/>
      <c r="AY44" s="514"/>
      <c r="AZ44" s="552" t="str">
        <f>IF(AT44&lt;&gt;"",AW44*AT44,"")</f>
        <v/>
      </c>
      <c r="BA44" s="553"/>
      <c r="BB44" s="553"/>
      <c r="BC44" s="554"/>
    </row>
    <row r="45" spans="1:55" s="32" customFormat="1" ht="30" customHeight="1">
      <c r="A45" s="465"/>
      <c r="B45" s="466"/>
      <c r="C45" s="466"/>
      <c r="D45" s="466"/>
      <c r="E45" s="466"/>
      <c r="F45" s="466"/>
      <c r="G45" s="467"/>
      <c r="H45" s="475"/>
      <c r="I45" s="476"/>
      <c r="J45" s="476"/>
      <c r="K45" s="476"/>
      <c r="L45" s="476"/>
      <c r="M45" s="477"/>
      <c r="N45" s="683"/>
      <c r="O45" s="684"/>
      <c r="P45" s="684"/>
      <c r="Q45" s="684"/>
      <c r="R45" s="684"/>
      <c r="S45" s="684"/>
      <c r="T45" s="685"/>
      <c r="U45" s="468"/>
      <c r="V45" s="469"/>
      <c r="W45" s="469"/>
      <c r="X45" s="469"/>
      <c r="Y45" s="469"/>
      <c r="Z45" s="469"/>
      <c r="AA45" s="469"/>
      <c r="AB45" s="469"/>
      <c r="AC45" s="469"/>
      <c r="AD45" s="469"/>
      <c r="AE45" s="469"/>
      <c r="AF45" s="469"/>
      <c r="AG45" s="469"/>
      <c r="AH45" s="469"/>
      <c r="AI45" s="469"/>
      <c r="AJ45" s="470"/>
      <c r="AK45" s="555" t="str">
        <f t="shared" si="4"/>
        <v/>
      </c>
      <c r="AL45" s="556"/>
      <c r="AM45" s="562"/>
      <c r="AN45" s="563"/>
      <c r="AO45" s="563"/>
      <c r="AP45" s="162" t="s">
        <v>12</v>
      </c>
      <c r="AQ45" s="563"/>
      <c r="AR45" s="563"/>
      <c r="AS45" s="564"/>
      <c r="AT45" s="601" t="str">
        <f>IF(AND(AM45&lt;&gt;"",AQ45&lt;&gt;""),ROUNDDOWN(AM45*AQ45/1000000,2),"")</f>
        <v/>
      </c>
      <c r="AU45" s="602"/>
      <c r="AV45" s="603"/>
      <c r="AW45" s="565"/>
      <c r="AX45" s="566"/>
      <c r="AY45" s="567"/>
      <c r="AZ45" s="613" t="str">
        <f>IF(AT45&lt;&gt;"",AW45*AT45,"")</f>
        <v/>
      </c>
      <c r="BA45" s="614"/>
      <c r="BB45" s="614"/>
      <c r="BC45" s="615"/>
    </row>
    <row r="46" spans="1:55" s="32" customFormat="1" ht="30" customHeight="1">
      <c r="A46" s="465"/>
      <c r="B46" s="466"/>
      <c r="C46" s="466"/>
      <c r="D46" s="466"/>
      <c r="E46" s="466"/>
      <c r="F46" s="466"/>
      <c r="G46" s="467"/>
      <c r="H46" s="475"/>
      <c r="I46" s="476"/>
      <c r="J46" s="476"/>
      <c r="K46" s="476"/>
      <c r="L46" s="476"/>
      <c r="M46" s="477"/>
      <c r="N46" s="468"/>
      <c r="O46" s="469"/>
      <c r="P46" s="469"/>
      <c r="Q46" s="469"/>
      <c r="R46" s="469"/>
      <c r="S46" s="469"/>
      <c r="T46" s="470"/>
      <c r="U46" s="468"/>
      <c r="V46" s="469"/>
      <c r="W46" s="469"/>
      <c r="X46" s="469"/>
      <c r="Y46" s="469"/>
      <c r="Z46" s="469"/>
      <c r="AA46" s="469"/>
      <c r="AB46" s="469"/>
      <c r="AC46" s="469"/>
      <c r="AD46" s="469"/>
      <c r="AE46" s="469"/>
      <c r="AF46" s="469"/>
      <c r="AG46" s="469"/>
      <c r="AH46" s="469"/>
      <c r="AI46" s="469"/>
      <c r="AJ46" s="470"/>
      <c r="AK46" s="504" t="str">
        <f t="shared" si="4"/>
        <v/>
      </c>
      <c r="AL46" s="505"/>
      <c r="AM46" s="506"/>
      <c r="AN46" s="507"/>
      <c r="AO46" s="507"/>
      <c r="AP46" s="161" t="s">
        <v>12</v>
      </c>
      <c r="AQ46" s="507"/>
      <c r="AR46" s="507"/>
      <c r="AS46" s="508"/>
      <c r="AT46" s="509" t="str">
        <f t="shared" ref="AT46:AT55" si="5">IF(AND(AM46&lt;&gt;"",AQ46&lt;&gt;""),ROUNDDOWN(AM46*AQ46/1000000,2),"")</f>
        <v/>
      </c>
      <c r="AU46" s="510"/>
      <c r="AV46" s="511"/>
      <c r="AW46" s="512"/>
      <c r="AX46" s="513"/>
      <c r="AY46" s="514"/>
      <c r="AZ46" s="552" t="str">
        <f t="shared" ref="AZ46:AZ55" si="6">IF(AT46&lt;&gt;"",AW46*AT46,"")</f>
        <v/>
      </c>
      <c r="BA46" s="553"/>
      <c r="BB46" s="553"/>
      <c r="BC46" s="554"/>
    </row>
    <row r="47" spans="1:55" s="32" customFormat="1" ht="30" customHeight="1">
      <c r="A47" s="465"/>
      <c r="B47" s="466"/>
      <c r="C47" s="466"/>
      <c r="D47" s="466"/>
      <c r="E47" s="466"/>
      <c r="F47" s="466"/>
      <c r="G47" s="467"/>
      <c r="H47" s="475"/>
      <c r="I47" s="476"/>
      <c r="J47" s="476"/>
      <c r="K47" s="476"/>
      <c r="L47" s="476"/>
      <c r="M47" s="477"/>
      <c r="N47" s="468"/>
      <c r="O47" s="469"/>
      <c r="P47" s="469"/>
      <c r="Q47" s="469"/>
      <c r="R47" s="469"/>
      <c r="S47" s="469"/>
      <c r="T47" s="470"/>
      <c r="U47" s="468"/>
      <c r="V47" s="469"/>
      <c r="W47" s="469"/>
      <c r="X47" s="469"/>
      <c r="Y47" s="469"/>
      <c r="Z47" s="469"/>
      <c r="AA47" s="469"/>
      <c r="AB47" s="469"/>
      <c r="AC47" s="469"/>
      <c r="AD47" s="469"/>
      <c r="AE47" s="469"/>
      <c r="AF47" s="469"/>
      <c r="AG47" s="469"/>
      <c r="AH47" s="469"/>
      <c r="AI47" s="469"/>
      <c r="AJ47" s="470"/>
      <c r="AK47" s="504" t="str">
        <f t="shared" si="4"/>
        <v/>
      </c>
      <c r="AL47" s="505"/>
      <c r="AM47" s="506"/>
      <c r="AN47" s="507"/>
      <c r="AO47" s="507"/>
      <c r="AP47" s="161" t="s">
        <v>12</v>
      </c>
      <c r="AQ47" s="507"/>
      <c r="AR47" s="507"/>
      <c r="AS47" s="508"/>
      <c r="AT47" s="509" t="str">
        <f t="shared" si="5"/>
        <v/>
      </c>
      <c r="AU47" s="510"/>
      <c r="AV47" s="511"/>
      <c r="AW47" s="512"/>
      <c r="AX47" s="513"/>
      <c r="AY47" s="514"/>
      <c r="AZ47" s="552" t="str">
        <f t="shared" si="6"/>
        <v/>
      </c>
      <c r="BA47" s="553"/>
      <c r="BB47" s="553"/>
      <c r="BC47" s="554"/>
    </row>
    <row r="48" spans="1:55" s="32" customFormat="1" ht="30" customHeight="1">
      <c r="A48" s="465"/>
      <c r="B48" s="466"/>
      <c r="C48" s="466"/>
      <c r="D48" s="466"/>
      <c r="E48" s="466"/>
      <c r="F48" s="466"/>
      <c r="G48" s="467"/>
      <c r="H48" s="475"/>
      <c r="I48" s="476"/>
      <c r="J48" s="476"/>
      <c r="K48" s="476"/>
      <c r="L48" s="476"/>
      <c r="M48" s="477"/>
      <c r="N48" s="468"/>
      <c r="O48" s="469"/>
      <c r="P48" s="469"/>
      <c r="Q48" s="469"/>
      <c r="R48" s="469"/>
      <c r="S48" s="469"/>
      <c r="T48" s="470"/>
      <c r="U48" s="468"/>
      <c r="V48" s="469"/>
      <c r="W48" s="469"/>
      <c r="X48" s="469"/>
      <c r="Y48" s="469"/>
      <c r="Z48" s="469"/>
      <c r="AA48" s="469"/>
      <c r="AB48" s="469"/>
      <c r="AC48" s="469"/>
      <c r="AD48" s="469"/>
      <c r="AE48" s="469"/>
      <c r="AF48" s="469"/>
      <c r="AG48" s="469"/>
      <c r="AH48" s="469"/>
      <c r="AI48" s="469"/>
      <c r="AJ48" s="470"/>
      <c r="AK48" s="504" t="str">
        <f t="shared" si="4"/>
        <v/>
      </c>
      <c r="AL48" s="505"/>
      <c r="AM48" s="506"/>
      <c r="AN48" s="507"/>
      <c r="AO48" s="507"/>
      <c r="AP48" s="161" t="s">
        <v>12</v>
      </c>
      <c r="AQ48" s="507"/>
      <c r="AR48" s="507"/>
      <c r="AS48" s="508"/>
      <c r="AT48" s="509" t="str">
        <f t="shared" si="5"/>
        <v/>
      </c>
      <c r="AU48" s="510"/>
      <c r="AV48" s="511"/>
      <c r="AW48" s="512"/>
      <c r="AX48" s="513"/>
      <c r="AY48" s="514"/>
      <c r="AZ48" s="552" t="str">
        <f t="shared" si="6"/>
        <v/>
      </c>
      <c r="BA48" s="553"/>
      <c r="BB48" s="553"/>
      <c r="BC48" s="554"/>
    </row>
    <row r="49" spans="1:55" s="32" customFormat="1" ht="30" customHeight="1">
      <c r="A49" s="465"/>
      <c r="B49" s="466"/>
      <c r="C49" s="466"/>
      <c r="D49" s="466"/>
      <c r="E49" s="466"/>
      <c r="F49" s="466"/>
      <c r="G49" s="467"/>
      <c r="H49" s="475"/>
      <c r="I49" s="476"/>
      <c r="J49" s="476"/>
      <c r="K49" s="476"/>
      <c r="L49" s="476"/>
      <c r="M49" s="477"/>
      <c r="N49" s="468"/>
      <c r="O49" s="469"/>
      <c r="P49" s="469"/>
      <c r="Q49" s="469"/>
      <c r="R49" s="469"/>
      <c r="S49" s="469"/>
      <c r="T49" s="470"/>
      <c r="U49" s="468"/>
      <c r="V49" s="469"/>
      <c r="W49" s="469"/>
      <c r="X49" s="469"/>
      <c r="Y49" s="469"/>
      <c r="Z49" s="469"/>
      <c r="AA49" s="469"/>
      <c r="AB49" s="469"/>
      <c r="AC49" s="469"/>
      <c r="AD49" s="469"/>
      <c r="AE49" s="469"/>
      <c r="AF49" s="469"/>
      <c r="AG49" s="469"/>
      <c r="AH49" s="469"/>
      <c r="AI49" s="469"/>
      <c r="AJ49" s="470"/>
      <c r="AK49" s="504" t="str">
        <f t="shared" si="4"/>
        <v/>
      </c>
      <c r="AL49" s="505"/>
      <c r="AM49" s="506"/>
      <c r="AN49" s="507"/>
      <c r="AO49" s="507"/>
      <c r="AP49" s="161" t="s">
        <v>12</v>
      </c>
      <c r="AQ49" s="507"/>
      <c r="AR49" s="507"/>
      <c r="AS49" s="508"/>
      <c r="AT49" s="509" t="str">
        <f t="shared" si="5"/>
        <v/>
      </c>
      <c r="AU49" s="510"/>
      <c r="AV49" s="511"/>
      <c r="AW49" s="512"/>
      <c r="AX49" s="513"/>
      <c r="AY49" s="514"/>
      <c r="AZ49" s="552" t="str">
        <f t="shared" si="6"/>
        <v/>
      </c>
      <c r="BA49" s="553"/>
      <c r="BB49" s="553"/>
      <c r="BC49" s="554"/>
    </row>
    <row r="50" spans="1:55" s="32" customFormat="1" ht="30" customHeight="1">
      <c r="A50" s="465"/>
      <c r="B50" s="466"/>
      <c r="C50" s="466"/>
      <c r="D50" s="466"/>
      <c r="E50" s="466"/>
      <c r="F50" s="466"/>
      <c r="G50" s="467"/>
      <c r="H50" s="475"/>
      <c r="I50" s="476"/>
      <c r="J50" s="476"/>
      <c r="K50" s="476"/>
      <c r="L50" s="476"/>
      <c r="M50" s="477"/>
      <c r="N50" s="468"/>
      <c r="O50" s="469"/>
      <c r="P50" s="469"/>
      <c r="Q50" s="469"/>
      <c r="R50" s="469"/>
      <c r="S50" s="469"/>
      <c r="T50" s="470"/>
      <c r="U50" s="468"/>
      <c r="V50" s="469"/>
      <c r="W50" s="469"/>
      <c r="X50" s="469"/>
      <c r="Y50" s="469"/>
      <c r="Z50" s="469"/>
      <c r="AA50" s="469"/>
      <c r="AB50" s="469"/>
      <c r="AC50" s="469"/>
      <c r="AD50" s="469"/>
      <c r="AE50" s="469"/>
      <c r="AF50" s="469"/>
      <c r="AG50" s="469"/>
      <c r="AH50" s="469"/>
      <c r="AI50" s="469"/>
      <c r="AJ50" s="470"/>
      <c r="AK50" s="504" t="str">
        <f t="shared" si="4"/>
        <v/>
      </c>
      <c r="AL50" s="505"/>
      <c r="AM50" s="506"/>
      <c r="AN50" s="507"/>
      <c r="AO50" s="507"/>
      <c r="AP50" s="161" t="s">
        <v>12</v>
      </c>
      <c r="AQ50" s="507"/>
      <c r="AR50" s="507"/>
      <c r="AS50" s="508"/>
      <c r="AT50" s="509" t="str">
        <f t="shared" si="5"/>
        <v/>
      </c>
      <c r="AU50" s="510"/>
      <c r="AV50" s="511"/>
      <c r="AW50" s="512"/>
      <c r="AX50" s="513"/>
      <c r="AY50" s="514"/>
      <c r="AZ50" s="552" t="str">
        <f t="shared" si="6"/>
        <v/>
      </c>
      <c r="BA50" s="553"/>
      <c r="BB50" s="553"/>
      <c r="BC50" s="554"/>
    </row>
    <row r="51" spans="1:55" s="32" customFormat="1" ht="30" customHeight="1">
      <c r="A51" s="465"/>
      <c r="B51" s="466"/>
      <c r="C51" s="466"/>
      <c r="D51" s="466"/>
      <c r="E51" s="466"/>
      <c r="F51" s="466"/>
      <c r="G51" s="467"/>
      <c r="H51" s="475"/>
      <c r="I51" s="476"/>
      <c r="J51" s="476"/>
      <c r="K51" s="476"/>
      <c r="L51" s="476"/>
      <c r="M51" s="477"/>
      <c r="N51" s="468"/>
      <c r="O51" s="469"/>
      <c r="P51" s="469"/>
      <c r="Q51" s="469"/>
      <c r="R51" s="469"/>
      <c r="S51" s="469"/>
      <c r="T51" s="470"/>
      <c r="U51" s="468"/>
      <c r="V51" s="469"/>
      <c r="W51" s="469"/>
      <c r="X51" s="469"/>
      <c r="Y51" s="469"/>
      <c r="Z51" s="469"/>
      <c r="AA51" s="469"/>
      <c r="AB51" s="469"/>
      <c r="AC51" s="469"/>
      <c r="AD51" s="469"/>
      <c r="AE51" s="469"/>
      <c r="AF51" s="469"/>
      <c r="AG51" s="469"/>
      <c r="AH51" s="469"/>
      <c r="AI51" s="469"/>
      <c r="AJ51" s="470"/>
      <c r="AK51" s="504" t="str">
        <f t="shared" si="4"/>
        <v/>
      </c>
      <c r="AL51" s="505"/>
      <c r="AM51" s="506"/>
      <c r="AN51" s="507"/>
      <c r="AO51" s="507"/>
      <c r="AP51" s="161" t="s">
        <v>12</v>
      </c>
      <c r="AQ51" s="507"/>
      <c r="AR51" s="507"/>
      <c r="AS51" s="508"/>
      <c r="AT51" s="509" t="str">
        <f t="shared" si="5"/>
        <v/>
      </c>
      <c r="AU51" s="510"/>
      <c r="AV51" s="511"/>
      <c r="AW51" s="512"/>
      <c r="AX51" s="513"/>
      <c r="AY51" s="514"/>
      <c r="AZ51" s="552" t="str">
        <f t="shared" si="6"/>
        <v/>
      </c>
      <c r="BA51" s="553"/>
      <c r="BB51" s="553"/>
      <c r="BC51" s="554"/>
    </row>
    <row r="52" spans="1:55" s="32" customFormat="1" ht="30" customHeight="1">
      <c r="A52" s="465"/>
      <c r="B52" s="466"/>
      <c r="C52" s="466"/>
      <c r="D52" s="466"/>
      <c r="E52" s="466"/>
      <c r="F52" s="466"/>
      <c r="G52" s="467"/>
      <c r="H52" s="475"/>
      <c r="I52" s="476"/>
      <c r="J52" s="476"/>
      <c r="K52" s="476"/>
      <c r="L52" s="476"/>
      <c r="M52" s="477"/>
      <c r="N52" s="468"/>
      <c r="O52" s="469"/>
      <c r="P52" s="469"/>
      <c r="Q52" s="469"/>
      <c r="R52" s="469"/>
      <c r="S52" s="469"/>
      <c r="T52" s="470"/>
      <c r="U52" s="468"/>
      <c r="V52" s="469"/>
      <c r="W52" s="469"/>
      <c r="X52" s="469"/>
      <c r="Y52" s="469"/>
      <c r="Z52" s="469"/>
      <c r="AA52" s="469"/>
      <c r="AB52" s="469"/>
      <c r="AC52" s="469"/>
      <c r="AD52" s="469"/>
      <c r="AE52" s="469"/>
      <c r="AF52" s="469"/>
      <c r="AG52" s="469"/>
      <c r="AH52" s="469"/>
      <c r="AI52" s="469"/>
      <c r="AJ52" s="470"/>
      <c r="AK52" s="504" t="str">
        <f t="shared" si="4"/>
        <v/>
      </c>
      <c r="AL52" s="505"/>
      <c r="AM52" s="506"/>
      <c r="AN52" s="507"/>
      <c r="AO52" s="507"/>
      <c r="AP52" s="161" t="s">
        <v>12</v>
      </c>
      <c r="AQ52" s="507"/>
      <c r="AR52" s="507"/>
      <c r="AS52" s="508"/>
      <c r="AT52" s="509" t="str">
        <f t="shared" si="5"/>
        <v/>
      </c>
      <c r="AU52" s="510"/>
      <c r="AV52" s="511"/>
      <c r="AW52" s="512"/>
      <c r="AX52" s="513"/>
      <c r="AY52" s="514"/>
      <c r="AZ52" s="552" t="str">
        <f t="shared" si="6"/>
        <v/>
      </c>
      <c r="BA52" s="553"/>
      <c r="BB52" s="553"/>
      <c r="BC52" s="554"/>
    </row>
    <row r="53" spans="1:55" s="32" customFormat="1" ht="30" customHeight="1">
      <c r="A53" s="465"/>
      <c r="B53" s="466"/>
      <c r="C53" s="466"/>
      <c r="D53" s="466"/>
      <c r="E53" s="466"/>
      <c r="F53" s="466"/>
      <c r="G53" s="467"/>
      <c r="H53" s="475"/>
      <c r="I53" s="476"/>
      <c r="J53" s="476"/>
      <c r="K53" s="476"/>
      <c r="L53" s="476"/>
      <c r="M53" s="477"/>
      <c r="N53" s="468"/>
      <c r="O53" s="469"/>
      <c r="P53" s="469"/>
      <c r="Q53" s="469"/>
      <c r="R53" s="469"/>
      <c r="S53" s="469"/>
      <c r="T53" s="470"/>
      <c r="U53" s="468"/>
      <c r="V53" s="469"/>
      <c r="W53" s="469"/>
      <c r="X53" s="469"/>
      <c r="Y53" s="469"/>
      <c r="Z53" s="469"/>
      <c r="AA53" s="469"/>
      <c r="AB53" s="469"/>
      <c r="AC53" s="469"/>
      <c r="AD53" s="469"/>
      <c r="AE53" s="469"/>
      <c r="AF53" s="469"/>
      <c r="AG53" s="469"/>
      <c r="AH53" s="469"/>
      <c r="AI53" s="469"/>
      <c r="AJ53" s="470"/>
      <c r="AK53" s="504" t="str">
        <f t="shared" si="4"/>
        <v/>
      </c>
      <c r="AL53" s="505"/>
      <c r="AM53" s="506"/>
      <c r="AN53" s="507"/>
      <c r="AO53" s="507"/>
      <c r="AP53" s="161" t="s">
        <v>12</v>
      </c>
      <c r="AQ53" s="507"/>
      <c r="AR53" s="507"/>
      <c r="AS53" s="508"/>
      <c r="AT53" s="509" t="str">
        <f t="shared" si="5"/>
        <v/>
      </c>
      <c r="AU53" s="510"/>
      <c r="AV53" s="511"/>
      <c r="AW53" s="512"/>
      <c r="AX53" s="513"/>
      <c r="AY53" s="514"/>
      <c r="AZ53" s="552" t="str">
        <f t="shared" si="6"/>
        <v/>
      </c>
      <c r="BA53" s="553"/>
      <c r="BB53" s="553"/>
      <c r="BC53" s="554"/>
    </row>
    <row r="54" spans="1:55" s="32" customFormat="1" ht="30" customHeight="1">
      <c r="A54" s="465"/>
      <c r="B54" s="466"/>
      <c r="C54" s="466"/>
      <c r="D54" s="466"/>
      <c r="E54" s="466"/>
      <c r="F54" s="466"/>
      <c r="G54" s="467"/>
      <c r="H54" s="475"/>
      <c r="I54" s="476"/>
      <c r="J54" s="476"/>
      <c r="K54" s="476"/>
      <c r="L54" s="476"/>
      <c r="M54" s="477"/>
      <c r="N54" s="468"/>
      <c r="O54" s="469"/>
      <c r="P54" s="469"/>
      <c r="Q54" s="469"/>
      <c r="R54" s="469"/>
      <c r="S54" s="469"/>
      <c r="T54" s="470"/>
      <c r="U54" s="468"/>
      <c r="V54" s="469"/>
      <c r="W54" s="469"/>
      <c r="X54" s="469"/>
      <c r="Y54" s="469"/>
      <c r="Z54" s="469"/>
      <c r="AA54" s="469"/>
      <c r="AB54" s="469"/>
      <c r="AC54" s="469"/>
      <c r="AD54" s="469"/>
      <c r="AE54" s="469"/>
      <c r="AF54" s="469"/>
      <c r="AG54" s="469"/>
      <c r="AH54" s="469"/>
      <c r="AI54" s="469"/>
      <c r="AJ54" s="470"/>
      <c r="AK54" s="504" t="str">
        <f t="shared" si="4"/>
        <v/>
      </c>
      <c r="AL54" s="505"/>
      <c r="AM54" s="506"/>
      <c r="AN54" s="507"/>
      <c r="AO54" s="507"/>
      <c r="AP54" s="161" t="s">
        <v>12</v>
      </c>
      <c r="AQ54" s="507"/>
      <c r="AR54" s="507"/>
      <c r="AS54" s="508"/>
      <c r="AT54" s="509" t="str">
        <f t="shared" si="5"/>
        <v/>
      </c>
      <c r="AU54" s="510"/>
      <c r="AV54" s="511"/>
      <c r="AW54" s="512"/>
      <c r="AX54" s="513"/>
      <c r="AY54" s="514"/>
      <c r="AZ54" s="552" t="str">
        <f t="shared" si="6"/>
        <v/>
      </c>
      <c r="BA54" s="553"/>
      <c r="BB54" s="553"/>
      <c r="BC54" s="554"/>
    </row>
    <row r="55" spans="1:55" s="32" customFormat="1" ht="30" customHeight="1" thickBot="1">
      <c r="A55" s="524"/>
      <c r="B55" s="525"/>
      <c r="C55" s="525"/>
      <c r="D55" s="525"/>
      <c r="E55" s="525"/>
      <c r="F55" s="525"/>
      <c r="G55" s="526"/>
      <c r="H55" s="475"/>
      <c r="I55" s="476"/>
      <c r="J55" s="476"/>
      <c r="K55" s="476"/>
      <c r="L55" s="476"/>
      <c r="M55" s="477"/>
      <c r="N55" s="468"/>
      <c r="O55" s="469"/>
      <c r="P55" s="469"/>
      <c r="Q55" s="469"/>
      <c r="R55" s="469"/>
      <c r="S55" s="469"/>
      <c r="T55" s="470"/>
      <c r="U55" s="471"/>
      <c r="V55" s="472"/>
      <c r="W55" s="472"/>
      <c r="X55" s="472"/>
      <c r="Y55" s="472"/>
      <c r="Z55" s="472"/>
      <c r="AA55" s="472"/>
      <c r="AB55" s="472"/>
      <c r="AC55" s="472"/>
      <c r="AD55" s="472"/>
      <c r="AE55" s="472"/>
      <c r="AF55" s="472"/>
      <c r="AG55" s="472"/>
      <c r="AH55" s="472"/>
      <c r="AI55" s="472"/>
      <c r="AJ55" s="473"/>
      <c r="AK55" s="504" t="str">
        <f t="shared" si="4"/>
        <v/>
      </c>
      <c r="AL55" s="505"/>
      <c r="AM55" s="506"/>
      <c r="AN55" s="507"/>
      <c r="AO55" s="507"/>
      <c r="AP55" s="161" t="s">
        <v>12</v>
      </c>
      <c r="AQ55" s="507"/>
      <c r="AR55" s="507"/>
      <c r="AS55" s="508"/>
      <c r="AT55" s="509" t="str">
        <f t="shared" si="5"/>
        <v/>
      </c>
      <c r="AU55" s="510"/>
      <c r="AV55" s="511"/>
      <c r="AW55" s="512"/>
      <c r="AX55" s="513"/>
      <c r="AY55" s="514"/>
      <c r="AZ55" s="552" t="str">
        <f t="shared" si="6"/>
        <v/>
      </c>
      <c r="BA55" s="553"/>
      <c r="BB55" s="553"/>
      <c r="BC55" s="554"/>
    </row>
    <row r="56" spans="1:55" ht="30" customHeight="1" thickTop="1" thickBot="1">
      <c r="A56" s="486" t="s">
        <v>14</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8"/>
      <c r="AW56" s="568">
        <f>SUM(AW41:AY55)</f>
        <v>0</v>
      </c>
      <c r="AX56" s="569"/>
      <c r="AY56" s="570"/>
      <c r="AZ56" s="636">
        <f>SUM(AZ41:BC55)</f>
        <v>0</v>
      </c>
      <c r="BA56" s="637"/>
      <c r="BB56" s="637"/>
      <c r="BC56" s="638"/>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87</v>
      </c>
      <c r="B62" s="63"/>
      <c r="C62" s="63"/>
      <c r="D62" s="63"/>
      <c r="E62" s="63"/>
      <c r="F62" s="63"/>
      <c r="G62" s="63"/>
      <c r="H62" s="63"/>
      <c r="I62" s="63"/>
      <c r="J62" s="63"/>
      <c r="K62" s="63"/>
      <c r="L62" s="63"/>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63"/>
      <c r="AQ62" s="63"/>
      <c r="AR62" s="63"/>
      <c r="AS62" s="63"/>
      <c r="AT62" s="63"/>
      <c r="AU62" s="63"/>
      <c r="AV62" s="39"/>
      <c r="AW62" s="64"/>
      <c r="AX62" s="64"/>
    </row>
    <row r="63" spans="1:55" ht="52.5" customHeight="1" thickBot="1">
      <c r="A63" s="533" t="s">
        <v>57</v>
      </c>
      <c r="B63" s="534"/>
      <c r="C63" s="534"/>
      <c r="D63" s="535"/>
      <c r="E63" s="536" t="s">
        <v>37</v>
      </c>
      <c r="F63" s="534"/>
      <c r="G63" s="534"/>
      <c r="H63" s="534"/>
      <c r="I63" s="537" t="s">
        <v>62</v>
      </c>
      <c r="J63" s="538"/>
      <c r="K63" s="538"/>
      <c r="L63" s="538"/>
      <c r="M63" s="538"/>
      <c r="N63" s="538"/>
      <c r="O63" s="538"/>
      <c r="P63" s="539"/>
      <c r="Q63" s="540" t="s">
        <v>38</v>
      </c>
      <c r="R63" s="541"/>
      <c r="S63" s="542" t="s">
        <v>63</v>
      </c>
      <c r="T63" s="542"/>
      <c r="U63" s="542"/>
      <c r="V63" s="542"/>
      <c r="W63" s="542"/>
      <c r="X63" s="542"/>
      <c r="Y63" s="543"/>
      <c r="Z63" s="537" t="s">
        <v>88</v>
      </c>
      <c r="AA63" s="538"/>
      <c r="AB63" s="538"/>
      <c r="AC63" s="538"/>
      <c r="AD63" s="538"/>
      <c r="AE63" s="538"/>
      <c r="AF63" s="538"/>
      <c r="AG63" s="538"/>
      <c r="AH63" s="538"/>
      <c r="AI63" s="538"/>
      <c r="AJ63" s="538"/>
      <c r="AK63" s="538"/>
      <c r="AL63" s="538"/>
      <c r="AM63" s="538"/>
      <c r="AN63" s="544"/>
      <c r="AO63" s="537" t="s">
        <v>89</v>
      </c>
      <c r="AP63" s="538"/>
      <c r="AQ63" s="538"/>
      <c r="AR63" s="538"/>
      <c r="AS63" s="538"/>
      <c r="AT63" s="538"/>
      <c r="AU63" s="538"/>
      <c r="AV63" s="538"/>
      <c r="AW63" s="538"/>
      <c r="AX63" s="538"/>
      <c r="AY63" s="538"/>
      <c r="AZ63" s="538"/>
      <c r="BA63" s="538"/>
      <c r="BB63" s="538"/>
      <c r="BC63" s="545"/>
    </row>
    <row r="64" spans="1:55" ht="41.25" customHeight="1" thickTop="1">
      <c r="A64" s="527" t="s">
        <v>90</v>
      </c>
      <c r="B64" s="528"/>
      <c r="C64" s="528"/>
      <c r="D64" s="529"/>
      <c r="E64" s="571" t="s">
        <v>41</v>
      </c>
      <c r="F64" s="572"/>
      <c r="G64" s="572"/>
      <c r="H64" s="572"/>
      <c r="I64" s="573">
        <f>IF($AZ$31="","",SUMIF($AK$16:$AL$30,$E64,$AZ$16:$BC$30))</f>
        <v>0</v>
      </c>
      <c r="J64" s="574"/>
      <c r="K64" s="574"/>
      <c r="L64" s="574"/>
      <c r="M64" s="574"/>
      <c r="N64" s="574"/>
      <c r="O64" s="574"/>
      <c r="P64" s="106" t="s">
        <v>15</v>
      </c>
      <c r="Q64" s="575" t="s">
        <v>38</v>
      </c>
      <c r="R64" s="576"/>
      <c r="S64" s="582">
        <v>30000</v>
      </c>
      <c r="T64" s="582"/>
      <c r="U64" s="582"/>
      <c r="V64" s="582"/>
      <c r="W64" s="582"/>
      <c r="X64" s="582"/>
      <c r="Y64" s="68" t="s">
        <v>39</v>
      </c>
      <c r="Z64" s="546">
        <f>IF(I64="0","",I64*S64)</f>
        <v>0</v>
      </c>
      <c r="AA64" s="547"/>
      <c r="AB64" s="547"/>
      <c r="AC64" s="547"/>
      <c r="AD64" s="547"/>
      <c r="AE64" s="547"/>
      <c r="AF64" s="547"/>
      <c r="AG64" s="547"/>
      <c r="AH64" s="547"/>
      <c r="AI64" s="547"/>
      <c r="AJ64" s="547"/>
      <c r="AK64" s="547"/>
      <c r="AL64" s="547"/>
      <c r="AM64" s="547"/>
      <c r="AN64" s="74" t="s">
        <v>0</v>
      </c>
      <c r="AO64" s="628">
        <f>SUM(Z64:AM65)</f>
        <v>0</v>
      </c>
      <c r="AP64" s="629"/>
      <c r="AQ64" s="629"/>
      <c r="AR64" s="629"/>
      <c r="AS64" s="629"/>
      <c r="AT64" s="629"/>
      <c r="AU64" s="629"/>
      <c r="AV64" s="629"/>
      <c r="AW64" s="629"/>
      <c r="AX64" s="629"/>
      <c r="AY64" s="629"/>
      <c r="AZ64" s="629"/>
      <c r="BA64" s="629"/>
      <c r="BB64" s="629"/>
      <c r="BC64" s="632" t="s">
        <v>0</v>
      </c>
    </row>
    <row r="65" spans="1:55" ht="41.25" customHeight="1">
      <c r="A65" s="530"/>
      <c r="B65" s="531"/>
      <c r="C65" s="531"/>
      <c r="D65" s="532"/>
      <c r="E65" s="548" t="s">
        <v>42</v>
      </c>
      <c r="F65" s="549"/>
      <c r="G65" s="549"/>
      <c r="H65" s="549"/>
      <c r="I65" s="557">
        <f>IF($AZ$31="","",SUMIF($AK$16:$AL$30,$E65,$AZ$16:$BC$30))</f>
        <v>0</v>
      </c>
      <c r="J65" s="558"/>
      <c r="K65" s="558"/>
      <c r="L65" s="558"/>
      <c r="M65" s="558"/>
      <c r="N65" s="558"/>
      <c r="O65" s="558"/>
      <c r="P65" s="107" t="s">
        <v>15</v>
      </c>
      <c r="Q65" s="559" t="s">
        <v>38</v>
      </c>
      <c r="R65" s="560"/>
      <c r="S65" s="561">
        <v>20000</v>
      </c>
      <c r="T65" s="561"/>
      <c r="U65" s="561"/>
      <c r="V65" s="561"/>
      <c r="W65" s="561"/>
      <c r="X65" s="561"/>
      <c r="Y65" s="71" t="s">
        <v>39</v>
      </c>
      <c r="Z65" s="634">
        <f>IF(I65="0","",I65*S65)</f>
        <v>0</v>
      </c>
      <c r="AA65" s="635"/>
      <c r="AB65" s="635"/>
      <c r="AC65" s="635"/>
      <c r="AD65" s="635"/>
      <c r="AE65" s="635"/>
      <c r="AF65" s="635"/>
      <c r="AG65" s="635"/>
      <c r="AH65" s="635"/>
      <c r="AI65" s="635"/>
      <c r="AJ65" s="635"/>
      <c r="AK65" s="635"/>
      <c r="AL65" s="635"/>
      <c r="AM65" s="635"/>
      <c r="AN65" s="71" t="s">
        <v>0</v>
      </c>
      <c r="AO65" s="630"/>
      <c r="AP65" s="631"/>
      <c r="AQ65" s="631"/>
      <c r="AR65" s="631"/>
      <c r="AS65" s="631"/>
      <c r="AT65" s="631"/>
      <c r="AU65" s="631"/>
      <c r="AV65" s="631"/>
      <c r="AW65" s="631"/>
      <c r="AX65" s="631"/>
      <c r="AY65" s="631"/>
      <c r="AZ65" s="631"/>
      <c r="BA65" s="631"/>
      <c r="BB65" s="631"/>
      <c r="BC65" s="633"/>
    </row>
    <row r="66" spans="1:55" ht="41.25" customHeight="1">
      <c r="A66" s="667" t="s">
        <v>58</v>
      </c>
      <c r="B66" s="668"/>
      <c r="C66" s="668"/>
      <c r="D66" s="669"/>
      <c r="E66" s="673" t="s">
        <v>41</v>
      </c>
      <c r="F66" s="674"/>
      <c r="G66" s="674"/>
      <c r="H66" s="674"/>
      <c r="I66" s="675">
        <f>IF($AZ$56="","",SUMIF($AK$41:$AL$55,$E66,$AZ$41:$BC$55))</f>
        <v>0</v>
      </c>
      <c r="J66" s="676"/>
      <c r="K66" s="676"/>
      <c r="L66" s="676"/>
      <c r="M66" s="676"/>
      <c r="N66" s="676"/>
      <c r="O66" s="676"/>
      <c r="P66" s="108" t="s">
        <v>15</v>
      </c>
      <c r="Q66" s="677" t="s">
        <v>38</v>
      </c>
      <c r="R66" s="678"/>
      <c r="S66" s="659">
        <v>30000</v>
      </c>
      <c r="T66" s="659"/>
      <c r="U66" s="659"/>
      <c r="V66" s="659"/>
      <c r="W66" s="659"/>
      <c r="X66" s="659"/>
      <c r="Y66" s="73" t="s">
        <v>39</v>
      </c>
      <c r="Z66" s="665">
        <f>IF(I66="0","",I66*S66)</f>
        <v>0</v>
      </c>
      <c r="AA66" s="666"/>
      <c r="AB66" s="666"/>
      <c r="AC66" s="666"/>
      <c r="AD66" s="666"/>
      <c r="AE66" s="666"/>
      <c r="AF66" s="666"/>
      <c r="AG66" s="666"/>
      <c r="AH66" s="666"/>
      <c r="AI66" s="666"/>
      <c r="AJ66" s="666"/>
      <c r="AK66" s="666"/>
      <c r="AL66" s="666"/>
      <c r="AM66" s="666"/>
      <c r="AN66" s="73" t="s">
        <v>0</v>
      </c>
      <c r="AO66" s="660">
        <f>SUM(Z66:AM67)</f>
        <v>0</v>
      </c>
      <c r="AP66" s="661"/>
      <c r="AQ66" s="661"/>
      <c r="AR66" s="661"/>
      <c r="AS66" s="661"/>
      <c r="AT66" s="661"/>
      <c r="AU66" s="661"/>
      <c r="AV66" s="661"/>
      <c r="AW66" s="661"/>
      <c r="AX66" s="661"/>
      <c r="AY66" s="661"/>
      <c r="AZ66" s="661"/>
      <c r="BA66" s="661"/>
      <c r="BB66" s="661"/>
      <c r="BC66" s="651" t="s">
        <v>0</v>
      </c>
    </row>
    <row r="67" spans="1:55" ht="41.25" customHeight="1" thickBot="1">
      <c r="A67" s="670"/>
      <c r="B67" s="671"/>
      <c r="C67" s="671"/>
      <c r="D67" s="672"/>
      <c r="E67" s="655" t="s">
        <v>42</v>
      </c>
      <c r="F67" s="656"/>
      <c r="G67" s="656"/>
      <c r="H67" s="656"/>
      <c r="I67" s="657">
        <f>IF($AZ$56="","",SUMIF($AK$41:$AL$55,$E67,$AZ$41:$BC$55))</f>
        <v>0</v>
      </c>
      <c r="J67" s="658"/>
      <c r="K67" s="658"/>
      <c r="L67" s="658"/>
      <c r="M67" s="658"/>
      <c r="N67" s="658"/>
      <c r="O67" s="658"/>
      <c r="P67" s="109" t="s">
        <v>15</v>
      </c>
      <c r="Q67" s="550" t="s">
        <v>38</v>
      </c>
      <c r="R67" s="551"/>
      <c r="S67" s="664">
        <v>20000</v>
      </c>
      <c r="T67" s="664"/>
      <c r="U67" s="664"/>
      <c r="V67" s="664"/>
      <c r="W67" s="664"/>
      <c r="X67" s="664"/>
      <c r="Y67" s="66" t="s">
        <v>39</v>
      </c>
      <c r="Z67" s="653">
        <f>IF(I67="0","",I67*S67)</f>
        <v>0</v>
      </c>
      <c r="AA67" s="654"/>
      <c r="AB67" s="654"/>
      <c r="AC67" s="654"/>
      <c r="AD67" s="654"/>
      <c r="AE67" s="654"/>
      <c r="AF67" s="654"/>
      <c r="AG67" s="654"/>
      <c r="AH67" s="654"/>
      <c r="AI67" s="654"/>
      <c r="AJ67" s="654"/>
      <c r="AK67" s="654"/>
      <c r="AL67" s="654"/>
      <c r="AM67" s="654"/>
      <c r="AN67" s="66" t="s">
        <v>0</v>
      </c>
      <c r="AO67" s="662"/>
      <c r="AP67" s="663"/>
      <c r="AQ67" s="663"/>
      <c r="AR67" s="663"/>
      <c r="AS67" s="663"/>
      <c r="AT67" s="663"/>
      <c r="AU67" s="663"/>
      <c r="AV67" s="663"/>
      <c r="AW67" s="663"/>
      <c r="AX67" s="663"/>
      <c r="AY67" s="663"/>
      <c r="AZ67" s="663"/>
      <c r="BA67" s="663"/>
      <c r="BB67" s="663"/>
      <c r="BC67" s="652"/>
    </row>
    <row r="68" spans="1:55" ht="41.25" customHeight="1" thickTop="1" thickBot="1">
      <c r="A68" s="647" t="s">
        <v>80</v>
      </c>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9">
        <f>SUM(AO64:BB67)</f>
        <v>0</v>
      </c>
      <c r="AP68" s="650"/>
      <c r="AQ68" s="650"/>
      <c r="AR68" s="650"/>
      <c r="AS68" s="650"/>
      <c r="AT68" s="650"/>
      <c r="AU68" s="650"/>
      <c r="AV68" s="650"/>
      <c r="AW68" s="650"/>
      <c r="AX68" s="650"/>
      <c r="AY68" s="650"/>
      <c r="AZ68" s="650"/>
      <c r="BA68" s="650"/>
      <c r="BB68" s="650"/>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90"/>
    </row>
    <row r="150" spans="1:1">
      <c r="A150" s="245">
        <f>SUM(AO68)</f>
        <v>0</v>
      </c>
    </row>
  </sheetData>
  <sheetProtection algorithmName="SHA-512" hashValue="xV9FQeilRlTdrBTLwIix6IK1A1Tr3LQxJCJDwLtghS16A9ExBzeYBDBlSbhNxUUZV560CsvmOaiCloh4t7nyxg==" saltValue="MwwwgSBBD333/c5P7JwCo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46"/>
  <conditionalFormatting sqref="H16:M16">
    <cfRule type="expression" dxfId="124" priority="36" stopIfTrue="1">
      <formula>AND($AK16&lt;&gt;"",$AK16&lt;&gt;"G1",$AK16&lt;&gt;"G2")</formula>
    </cfRule>
  </conditionalFormatting>
  <conditionalFormatting sqref="H41:M41">
    <cfRule type="expression" dxfId="123" priority="34" stopIfTrue="1">
      <formula>AND($AK41&lt;&gt;"",$AK41&lt;&gt;"G1",$AK41&lt;&gt;"G2")</formula>
    </cfRule>
  </conditionalFormatting>
  <conditionalFormatting sqref="AM12:AS12">
    <cfRule type="expression" dxfId="122" priority="30" stopIfTrue="1">
      <formula>AND(COUNTA($H$16:$M$30)&gt;0,$AM$12="□")</formula>
    </cfRule>
  </conditionalFormatting>
  <conditionalFormatting sqref="AM37:AS37">
    <cfRule type="expression" dxfId="121" priority="29" stopIfTrue="1">
      <formula>AND(COUNTA($H$41:$M$55)&gt;0,$AM$37="□")</formula>
    </cfRule>
  </conditionalFormatting>
  <conditionalFormatting sqref="H17:M17">
    <cfRule type="expression" dxfId="120" priority="28">
      <formula>AND($AK17&lt;&gt;"",$AK17&lt;&gt;"G1",$AK17&lt;&gt;"G2")</formula>
    </cfRule>
  </conditionalFormatting>
  <conditionalFormatting sqref="H18:M18">
    <cfRule type="expression" dxfId="119" priority="27">
      <formula>AND($AK18&lt;&gt;"",$AK18&lt;&gt;"G1",$AK18&lt;&gt;"G2")</formula>
    </cfRule>
  </conditionalFormatting>
  <conditionalFormatting sqref="H19:M19">
    <cfRule type="expression" dxfId="118" priority="26">
      <formula>AND($AK19&lt;&gt;"",$AK19&lt;&gt;"G1",$AK19&lt;&gt;"G2")</formula>
    </cfRule>
  </conditionalFormatting>
  <conditionalFormatting sqref="H20:M20">
    <cfRule type="expression" dxfId="117" priority="25">
      <formula>AND($AK20&lt;&gt;"",$AK20&lt;&gt;"G1",$AK20&lt;&gt;"G2")</formula>
    </cfRule>
  </conditionalFormatting>
  <conditionalFormatting sqref="H21:M21">
    <cfRule type="expression" dxfId="116" priority="24">
      <formula>AND($AK21&lt;&gt;"",$AK21&lt;&gt;"G1",$AK21&lt;&gt;"G2")</formula>
    </cfRule>
  </conditionalFormatting>
  <conditionalFormatting sqref="H22:M22">
    <cfRule type="expression" dxfId="115" priority="23">
      <formula>AND($AK22&lt;&gt;"",$AK22&lt;&gt;"G1",$AK22&lt;&gt;"G2")</formula>
    </cfRule>
  </conditionalFormatting>
  <conditionalFormatting sqref="H23:M23">
    <cfRule type="expression" dxfId="114" priority="22">
      <formula>AND($AK23&lt;&gt;"",$AK23&lt;&gt;"G1",$AK23&lt;&gt;"G2")</formula>
    </cfRule>
  </conditionalFormatting>
  <conditionalFormatting sqref="H24:M24">
    <cfRule type="expression" dxfId="113" priority="21">
      <formula>AND($AK24&lt;&gt;"",$AK24&lt;&gt;"G1",$AK24&lt;&gt;"G2")</formula>
    </cfRule>
  </conditionalFormatting>
  <conditionalFormatting sqref="H25:M25">
    <cfRule type="expression" dxfId="112" priority="20">
      <formula>AND($AK25&lt;&gt;"",$AK25&lt;&gt;"G1",$AK25&lt;&gt;"G2")</formula>
    </cfRule>
  </conditionalFormatting>
  <conditionalFormatting sqref="H26:M26">
    <cfRule type="expression" dxfId="111" priority="19">
      <formula>AND($AK26&lt;&gt;"",$AK26&lt;&gt;"G1",$AK26&lt;&gt;"G2")</formula>
    </cfRule>
  </conditionalFormatting>
  <conditionalFormatting sqref="H27:M27">
    <cfRule type="expression" dxfId="110" priority="18">
      <formula>AND($AK27&lt;&gt;"",$AK27&lt;&gt;"G1",$AK27&lt;&gt;"G2")</formula>
    </cfRule>
  </conditionalFormatting>
  <conditionalFormatting sqref="H28:M28">
    <cfRule type="expression" dxfId="109" priority="17">
      <formula>AND($AK28&lt;&gt;"",$AK28&lt;&gt;"G1",$AK28&lt;&gt;"G2")</formula>
    </cfRule>
  </conditionalFormatting>
  <conditionalFormatting sqref="H29:M29">
    <cfRule type="expression" dxfId="108" priority="16">
      <formula>AND($AK29&lt;&gt;"",$AK29&lt;&gt;"G1",$AK29&lt;&gt;"G2")</formula>
    </cfRule>
  </conditionalFormatting>
  <conditionalFormatting sqref="H30:M30">
    <cfRule type="expression" dxfId="107" priority="15">
      <formula>AND($AK30&lt;&gt;"",$AK30&lt;&gt;"G1",$AK30&lt;&gt;"G2")</formula>
    </cfRule>
  </conditionalFormatting>
  <conditionalFormatting sqref="H42:M42">
    <cfRule type="expression" dxfId="106" priority="14">
      <formula>AND($AK42&lt;&gt;"",$AK42&lt;&gt;"G1",$AK42&lt;&gt;"G2")</formula>
    </cfRule>
  </conditionalFormatting>
  <conditionalFormatting sqref="H43:M43">
    <cfRule type="expression" dxfId="105" priority="13">
      <formula>AND($AK43&lt;&gt;"",$AK43&lt;&gt;"G1",$AK43&lt;&gt;"G2")</formula>
    </cfRule>
  </conditionalFormatting>
  <conditionalFormatting sqref="H44:M44">
    <cfRule type="expression" dxfId="104" priority="12">
      <formula>AND($AK44&lt;&gt;"",$AK44&lt;&gt;"G1",$AK44&lt;&gt;"G2")</formula>
    </cfRule>
  </conditionalFormatting>
  <conditionalFormatting sqref="H45:M45">
    <cfRule type="expression" dxfId="103" priority="11">
      <formula>AND($AK45&lt;&gt;"",$AK45&lt;&gt;"G1",$AK45&lt;&gt;"G2")</formula>
    </cfRule>
  </conditionalFormatting>
  <conditionalFormatting sqref="H46:M46">
    <cfRule type="expression" dxfId="102" priority="10">
      <formula>AND($AK46&lt;&gt;"",$AK46&lt;&gt;"G1",$AK46&lt;&gt;"G2")</formula>
    </cfRule>
  </conditionalFormatting>
  <conditionalFormatting sqref="H47:M47">
    <cfRule type="expression" dxfId="101" priority="9">
      <formula>AND($AK47&lt;&gt;"",$AK47&lt;&gt;"G1",$AK47&lt;&gt;"G2")</formula>
    </cfRule>
  </conditionalFormatting>
  <conditionalFormatting sqref="H48:M48">
    <cfRule type="expression" dxfId="100" priority="8">
      <formula>AND($AK48&lt;&gt;"",$AK48&lt;&gt;"G1",$AK48&lt;&gt;"G2")</formula>
    </cfRule>
  </conditionalFormatting>
  <conditionalFormatting sqref="H49:M49">
    <cfRule type="expression" dxfId="99" priority="7">
      <formula>AND($AK49&lt;&gt;"",$AK49&lt;&gt;"G1",$AK49&lt;&gt;"G2")</formula>
    </cfRule>
  </conditionalFormatting>
  <conditionalFormatting sqref="H50:M50">
    <cfRule type="expression" dxfId="98" priority="6">
      <formula>AND($AK50&lt;&gt;"",$AK50&lt;&gt;"G1",$AK50&lt;&gt;"G2")</formula>
    </cfRule>
  </conditionalFormatting>
  <conditionalFormatting sqref="H51:M51">
    <cfRule type="expression" dxfId="97" priority="5">
      <formula>AND($AK51&lt;&gt;"",$AK51&lt;&gt;"G1",$AK51&lt;&gt;"G2")</formula>
    </cfRule>
  </conditionalFormatting>
  <conditionalFormatting sqref="H52:M52">
    <cfRule type="expression" dxfId="96" priority="4">
      <formula>AND($AK52&lt;&gt;"",$AK52&lt;&gt;"G1",$AK52&lt;&gt;"G2")</formula>
    </cfRule>
  </conditionalFormatting>
  <conditionalFormatting sqref="H53:M53">
    <cfRule type="expression" dxfId="95" priority="3">
      <formula>AND($AK53&lt;&gt;"",$AK53&lt;&gt;"G1",$AK53&lt;&gt;"G2")</formula>
    </cfRule>
  </conditionalFormatting>
  <conditionalFormatting sqref="H54:M54">
    <cfRule type="expression" dxfId="94" priority="2">
      <formula>AND($AK54&lt;&gt;"",$AK54&lt;&gt;"G1",$AK54&lt;&gt;"G2")</formula>
    </cfRule>
  </conditionalFormatting>
  <conditionalFormatting sqref="H55:M55">
    <cfRule type="expression" dxfId="93"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45">
        <f>'様式第8｜完了実績報告書'!$CA$2</f>
        <v>0</v>
      </c>
      <c r="AX1" s="445"/>
      <c r="AY1" s="445"/>
      <c r="AZ1" s="445"/>
      <c r="BA1" s="445"/>
      <c r="BB1" s="445"/>
    </row>
    <row r="2" spans="1:55" ht="18.75" customHeight="1">
      <c r="AL2" s="3"/>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03" t="s">
        <v>120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237</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2" t="s">
        <v>92</v>
      </c>
      <c r="AV6" s="586"/>
      <c r="AW6" s="586"/>
      <c r="AX6" s="26" t="s">
        <v>93</v>
      </c>
      <c r="AY6" s="586"/>
      <c r="AZ6" s="586"/>
      <c r="BA6" s="587" t="s">
        <v>94</v>
      </c>
      <c r="BB6" s="587"/>
      <c r="BC6" s="587"/>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11" t="s">
        <v>57</v>
      </c>
      <c r="B10" s="712"/>
      <c r="C10" s="712"/>
      <c r="D10" s="712"/>
      <c r="E10" s="713" t="s">
        <v>239</v>
      </c>
      <c r="F10" s="713"/>
      <c r="G10" s="713"/>
      <c r="H10" s="713"/>
      <c r="I10" s="713"/>
      <c r="J10" s="713"/>
      <c r="K10" s="713"/>
      <c r="L10" s="713"/>
      <c r="M10" s="713"/>
      <c r="N10" s="714"/>
      <c r="O10" s="115"/>
      <c r="P10" s="61"/>
      <c r="Q10" s="503" t="str">
        <f>IF(COUNTIF(AK16:AL30,"err")&gt;0,"グレードと一致しない型番があります。登録番号を確認して下さい。","")</f>
        <v/>
      </c>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79" t="s">
        <v>238</v>
      </c>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1"/>
      <c r="AM12" s="500" t="s">
        <v>4</v>
      </c>
      <c r="AN12" s="501"/>
      <c r="AO12" s="501"/>
      <c r="AP12" s="501"/>
      <c r="AQ12" s="501"/>
      <c r="AR12" s="501"/>
      <c r="AS12" s="502"/>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93" t="s">
        <v>56</v>
      </c>
      <c r="B14" s="594"/>
      <c r="C14" s="594"/>
      <c r="D14" s="598"/>
      <c r="E14" s="701" t="s">
        <v>210</v>
      </c>
      <c r="F14" s="702"/>
      <c r="G14" s="702"/>
      <c r="H14" s="702"/>
      <c r="I14" s="703"/>
      <c r="J14" s="515" t="s">
        <v>9</v>
      </c>
      <c r="K14" s="516"/>
      <c r="L14" s="516"/>
      <c r="M14" s="516"/>
      <c r="N14" s="516"/>
      <c r="O14" s="516"/>
      <c r="P14" s="516"/>
      <c r="Q14" s="516"/>
      <c r="R14" s="517"/>
      <c r="S14" s="515" t="s">
        <v>104</v>
      </c>
      <c r="T14" s="516"/>
      <c r="U14" s="516"/>
      <c r="V14" s="516"/>
      <c r="W14" s="516"/>
      <c r="X14" s="516"/>
      <c r="Y14" s="516"/>
      <c r="Z14" s="516"/>
      <c r="AA14" s="516"/>
      <c r="AB14" s="516"/>
      <c r="AC14" s="516"/>
      <c r="AD14" s="516"/>
      <c r="AE14" s="516"/>
      <c r="AF14" s="516"/>
      <c r="AG14" s="516"/>
      <c r="AH14" s="516"/>
      <c r="AI14" s="516"/>
      <c r="AJ14" s="517"/>
      <c r="AK14" s="639" t="s">
        <v>105</v>
      </c>
      <c r="AL14" s="640"/>
      <c r="AM14" s="643" t="s">
        <v>22</v>
      </c>
      <c r="AN14" s="644"/>
      <c r="AO14" s="644"/>
      <c r="AP14" s="644"/>
      <c r="AQ14" s="644"/>
      <c r="AR14" s="644"/>
      <c r="AS14" s="645"/>
      <c r="AT14" s="616" t="s">
        <v>20</v>
      </c>
      <c r="AU14" s="617"/>
      <c r="AV14" s="618"/>
      <c r="AW14" s="515" t="s">
        <v>70</v>
      </c>
      <c r="AX14" s="516"/>
      <c r="AY14" s="517"/>
      <c r="AZ14" s="604" t="s">
        <v>21</v>
      </c>
      <c r="BA14" s="605"/>
      <c r="BB14" s="605"/>
      <c r="BC14" s="606"/>
    </row>
    <row r="15" spans="1:55" ht="28.5" customHeight="1" thickBot="1">
      <c r="A15" s="595"/>
      <c r="B15" s="596"/>
      <c r="C15" s="596"/>
      <c r="D15" s="600"/>
      <c r="E15" s="704"/>
      <c r="F15" s="705"/>
      <c r="G15" s="705"/>
      <c r="H15" s="705"/>
      <c r="I15" s="706"/>
      <c r="J15" s="518"/>
      <c r="K15" s="519"/>
      <c r="L15" s="519"/>
      <c r="M15" s="519"/>
      <c r="N15" s="519"/>
      <c r="O15" s="519"/>
      <c r="P15" s="519"/>
      <c r="Q15" s="519"/>
      <c r="R15" s="520"/>
      <c r="S15" s="518"/>
      <c r="T15" s="519"/>
      <c r="U15" s="519"/>
      <c r="V15" s="519"/>
      <c r="W15" s="519"/>
      <c r="X15" s="519"/>
      <c r="Y15" s="519"/>
      <c r="Z15" s="519"/>
      <c r="AA15" s="519"/>
      <c r="AB15" s="519"/>
      <c r="AC15" s="519"/>
      <c r="AD15" s="519"/>
      <c r="AE15" s="519"/>
      <c r="AF15" s="519"/>
      <c r="AG15" s="519"/>
      <c r="AH15" s="519"/>
      <c r="AI15" s="519"/>
      <c r="AJ15" s="520"/>
      <c r="AK15" s="641"/>
      <c r="AL15" s="642"/>
      <c r="AM15" s="646" t="s">
        <v>11</v>
      </c>
      <c r="AN15" s="580"/>
      <c r="AO15" s="580"/>
      <c r="AP15" s="172" t="s">
        <v>106</v>
      </c>
      <c r="AQ15" s="580" t="s">
        <v>13</v>
      </c>
      <c r="AR15" s="580"/>
      <c r="AS15" s="581"/>
      <c r="AT15" s="619"/>
      <c r="AU15" s="620"/>
      <c r="AV15" s="621"/>
      <c r="AW15" s="518"/>
      <c r="AX15" s="519"/>
      <c r="AY15" s="520"/>
      <c r="AZ15" s="607"/>
      <c r="BA15" s="608"/>
      <c r="BB15" s="608"/>
      <c r="BC15" s="609"/>
    </row>
    <row r="16" spans="1:55" s="32" customFormat="1" ht="30" customHeight="1" thickTop="1">
      <c r="A16" s="588"/>
      <c r="B16" s="589"/>
      <c r="C16" s="589"/>
      <c r="D16" s="682"/>
      <c r="E16" s="494"/>
      <c r="F16" s="495"/>
      <c r="G16" s="495"/>
      <c r="H16" s="495"/>
      <c r="I16" s="496"/>
      <c r="J16" s="610"/>
      <c r="K16" s="611"/>
      <c r="L16" s="611"/>
      <c r="M16" s="611"/>
      <c r="N16" s="611"/>
      <c r="O16" s="611"/>
      <c r="P16" s="611"/>
      <c r="Q16" s="611"/>
      <c r="R16" s="612"/>
      <c r="S16" s="610"/>
      <c r="T16" s="611"/>
      <c r="U16" s="611"/>
      <c r="V16" s="611"/>
      <c r="W16" s="611"/>
      <c r="X16" s="611"/>
      <c r="Y16" s="611"/>
      <c r="Z16" s="611"/>
      <c r="AA16" s="611"/>
      <c r="AB16" s="611"/>
      <c r="AC16" s="611"/>
      <c r="AD16" s="611"/>
      <c r="AE16" s="611"/>
      <c r="AF16" s="611"/>
      <c r="AG16" s="611"/>
      <c r="AH16" s="611"/>
      <c r="AI16" s="611"/>
      <c r="AJ16" s="612"/>
      <c r="AK16" s="489" t="str">
        <f>IF(E16="","",IF(AND(LEFT(E16,1)&amp;RIGHT(E16,1)&lt;&gt;"W5"),"err",LEFT(E16,1)&amp;RIGHT(E16,1)))</f>
        <v/>
      </c>
      <c r="AL16" s="490"/>
      <c r="AM16" s="491"/>
      <c r="AN16" s="492"/>
      <c r="AO16" s="492"/>
      <c r="AP16" s="160" t="s">
        <v>106</v>
      </c>
      <c r="AQ16" s="492"/>
      <c r="AR16" s="492"/>
      <c r="AS16" s="493"/>
      <c r="AT16" s="625" t="str">
        <f t="shared" ref="AT16:AT30" si="0">IF(AND(AM16&lt;&gt;"",AQ16&lt;&gt;""),ROUNDDOWN(AM16*AQ16/1000000,2),"")</f>
        <v/>
      </c>
      <c r="AU16" s="626"/>
      <c r="AV16" s="627"/>
      <c r="AW16" s="590"/>
      <c r="AX16" s="591"/>
      <c r="AY16" s="592"/>
      <c r="AZ16" s="622" t="str">
        <f t="shared" ref="AZ16:AZ30" si="1">IF(AT16&lt;&gt;"",AW16*AT16,"")</f>
        <v/>
      </c>
      <c r="BA16" s="623"/>
      <c r="BB16" s="623"/>
      <c r="BC16" s="624"/>
    </row>
    <row r="17" spans="1:55" s="32" customFormat="1" ht="30" customHeight="1">
      <c r="A17" s="465"/>
      <c r="B17" s="466"/>
      <c r="C17" s="466"/>
      <c r="D17" s="467"/>
      <c r="E17" s="475"/>
      <c r="F17" s="476"/>
      <c r="G17" s="476"/>
      <c r="H17" s="476"/>
      <c r="I17" s="477"/>
      <c r="J17" s="521"/>
      <c r="K17" s="522"/>
      <c r="L17" s="522"/>
      <c r="M17" s="522"/>
      <c r="N17" s="522"/>
      <c r="O17" s="522"/>
      <c r="P17" s="522"/>
      <c r="Q17" s="522"/>
      <c r="R17" s="523"/>
      <c r="S17" s="521"/>
      <c r="T17" s="522"/>
      <c r="U17" s="522"/>
      <c r="V17" s="522"/>
      <c r="W17" s="522"/>
      <c r="X17" s="522"/>
      <c r="Y17" s="522"/>
      <c r="Z17" s="522"/>
      <c r="AA17" s="522"/>
      <c r="AB17" s="522"/>
      <c r="AC17" s="522"/>
      <c r="AD17" s="522"/>
      <c r="AE17" s="522"/>
      <c r="AF17" s="522"/>
      <c r="AG17" s="522"/>
      <c r="AH17" s="522"/>
      <c r="AI17" s="522"/>
      <c r="AJ17" s="523"/>
      <c r="AK17" s="504" t="str">
        <f t="shared" ref="AK17:AK30" si="2">IF(E17="","",IF(AND(LEFT(E17,1)&amp;RIGHT(E17,1)&lt;&gt;"W5"),"err",LEFT(E17,1)&amp;RIGHT(E17,1)))</f>
        <v/>
      </c>
      <c r="AL17" s="505"/>
      <c r="AM17" s="506"/>
      <c r="AN17" s="507"/>
      <c r="AO17" s="507"/>
      <c r="AP17" s="161" t="s">
        <v>106</v>
      </c>
      <c r="AQ17" s="507"/>
      <c r="AR17" s="507"/>
      <c r="AS17" s="508"/>
      <c r="AT17" s="509" t="str">
        <f t="shared" si="0"/>
        <v/>
      </c>
      <c r="AU17" s="510"/>
      <c r="AV17" s="511"/>
      <c r="AW17" s="512"/>
      <c r="AX17" s="513"/>
      <c r="AY17" s="514"/>
      <c r="AZ17" s="552" t="str">
        <f t="shared" si="1"/>
        <v/>
      </c>
      <c r="BA17" s="553"/>
      <c r="BB17" s="553"/>
      <c r="BC17" s="554"/>
    </row>
    <row r="18" spans="1:55" s="32" customFormat="1" ht="30" customHeight="1">
      <c r="A18" s="465"/>
      <c r="B18" s="466"/>
      <c r="C18" s="466"/>
      <c r="D18" s="467"/>
      <c r="E18" s="475"/>
      <c r="F18" s="476"/>
      <c r="G18" s="476"/>
      <c r="H18" s="476"/>
      <c r="I18" s="477"/>
      <c r="J18" s="521"/>
      <c r="K18" s="522"/>
      <c r="L18" s="522"/>
      <c r="M18" s="522"/>
      <c r="N18" s="522"/>
      <c r="O18" s="522"/>
      <c r="P18" s="522"/>
      <c r="Q18" s="522"/>
      <c r="R18" s="523"/>
      <c r="S18" s="521"/>
      <c r="T18" s="522"/>
      <c r="U18" s="522"/>
      <c r="V18" s="522"/>
      <c r="W18" s="522"/>
      <c r="X18" s="522"/>
      <c r="Y18" s="522"/>
      <c r="Z18" s="522"/>
      <c r="AA18" s="522"/>
      <c r="AB18" s="522"/>
      <c r="AC18" s="522"/>
      <c r="AD18" s="522"/>
      <c r="AE18" s="522"/>
      <c r="AF18" s="522"/>
      <c r="AG18" s="522"/>
      <c r="AH18" s="522"/>
      <c r="AI18" s="522"/>
      <c r="AJ18" s="523"/>
      <c r="AK18" s="504" t="str">
        <f t="shared" si="2"/>
        <v/>
      </c>
      <c r="AL18" s="505"/>
      <c r="AM18" s="506"/>
      <c r="AN18" s="507"/>
      <c r="AO18" s="507"/>
      <c r="AP18" s="161" t="s">
        <v>106</v>
      </c>
      <c r="AQ18" s="507"/>
      <c r="AR18" s="507"/>
      <c r="AS18" s="508"/>
      <c r="AT18" s="509" t="str">
        <f t="shared" si="0"/>
        <v/>
      </c>
      <c r="AU18" s="510"/>
      <c r="AV18" s="511"/>
      <c r="AW18" s="512"/>
      <c r="AX18" s="513"/>
      <c r="AY18" s="514"/>
      <c r="AZ18" s="552" t="str">
        <f t="shared" si="1"/>
        <v/>
      </c>
      <c r="BA18" s="553"/>
      <c r="BB18" s="553"/>
      <c r="BC18" s="554"/>
    </row>
    <row r="19" spans="1:55" s="32" customFormat="1" ht="30" customHeight="1">
      <c r="A19" s="465"/>
      <c r="B19" s="466"/>
      <c r="C19" s="466"/>
      <c r="D19" s="467"/>
      <c r="E19" s="475"/>
      <c r="F19" s="476"/>
      <c r="G19" s="476"/>
      <c r="H19" s="476"/>
      <c r="I19" s="477"/>
      <c r="J19" s="521"/>
      <c r="K19" s="522"/>
      <c r="L19" s="522"/>
      <c r="M19" s="522"/>
      <c r="N19" s="522"/>
      <c r="O19" s="522"/>
      <c r="P19" s="522"/>
      <c r="Q19" s="522"/>
      <c r="R19" s="523"/>
      <c r="S19" s="521"/>
      <c r="T19" s="522"/>
      <c r="U19" s="522"/>
      <c r="V19" s="522"/>
      <c r="W19" s="522"/>
      <c r="X19" s="522"/>
      <c r="Y19" s="522"/>
      <c r="Z19" s="522"/>
      <c r="AA19" s="522"/>
      <c r="AB19" s="522"/>
      <c r="AC19" s="522"/>
      <c r="AD19" s="522"/>
      <c r="AE19" s="522"/>
      <c r="AF19" s="522"/>
      <c r="AG19" s="522"/>
      <c r="AH19" s="522"/>
      <c r="AI19" s="522"/>
      <c r="AJ19" s="523"/>
      <c r="AK19" s="504" t="str">
        <f t="shared" si="2"/>
        <v/>
      </c>
      <c r="AL19" s="505"/>
      <c r="AM19" s="506"/>
      <c r="AN19" s="507"/>
      <c r="AO19" s="507"/>
      <c r="AP19" s="161" t="s">
        <v>106</v>
      </c>
      <c r="AQ19" s="507"/>
      <c r="AR19" s="507"/>
      <c r="AS19" s="508"/>
      <c r="AT19" s="509" t="str">
        <f t="shared" si="0"/>
        <v/>
      </c>
      <c r="AU19" s="510"/>
      <c r="AV19" s="511"/>
      <c r="AW19" s="512"/>
      <c r="AX19" s="513"/>
      <c r="AY19" s="514"/>
      <c r="AZ19" s="552" t="str">
        <f t="shared" si="1"/>
        <v/>
      </c>
      <c r="BA19" s="553"/>
      <c r="BB19" s="553"/>
      <c r="BC19" s="554"/>
    </row>
    <row r="20" spans="1:55" s="32" customFormat="1" ht="30" customHeight="1">
      <c r="A20" s="465"/>
      <c r="B20" s="466"/>
      <c r="C20" s="466"/>
      <c r="D20" s="467"/>
      <c r="E20" s="475"/>
      <c r="F20" s="476"/>
      <c r="G20" s="476"/>
      <c r="H20" s="476"/>
      <c r="I20" s="477"/>
      <c r="J20" s="521"/>
      <c r="K20" s="522"/>
      <c r="L20" s="522"/>
      <c r="M20" s="522"/>
      <c r="N20" s="522"/>
      <c r="O20" s="522"/>
      <c r="P20" s="522"/>
      <c r="Q20" s="522"/>
      <c r="R20" s="523"/>
      <c r="S20" s="521"/>
      <c r="T20" s="522"/>
      <c r="U20" s="522"/>
      <c r="V20" s="522"/>
      <c r="W20" s="522"/>
      <c r="X20" s="522"/>
      <c r="Y20" s="522"/>
      <c r="Z20" s="522"/>
      <c r="AA20" s="522"/>
      <c r="AB20" s="522"/>
      <c r="AC20" s="522"/>
      <c r="AD20" s="522"/>
      <c r="AE20" s="522"/>
      <c r="AF20" s="522"/>
      <c r="AG20" s="522"/>
      <c r="AH20" s="522"/>
      <c r="AI20" s="522"/>
      <c r="AJ20" s="523"/>
      <c r="AK20" s="504" t="str">
        <f t="shared" si="2"/>
        <v/>
      </c>
      <c r="AL20" s="505"/>
      <c r="AM20" s="506"/>
      <c r="AN20" s="507"/>
      <c r="AO20" s="507"/>
      <c r="AP20" s="161" t="s">
        <v>106</v>
      </c>
      <c r="AQ20" s="507"/>
      <c r="AR20" s="507"/>
      <c r="AS20" s="508"/>
      <c r="AT20" s="509" t="str">
        <f>IF(AND(AM20&lt;&gt;"",AQ20&lt;&gt;""),ROUNDDOWN(AM20*AQ20/1000000,2),"")</f>
        <v/>
      </c>
      <c r="AU20" s="510"/>
      <c r="AV20" s="511"/>
      <c r="AW20" s="512"/>
      <c r="AX20" s="513"/>
      <c r="AY20" s="514"/>
      <c r="AZ20" s="613" t="str">
        <f>IF(AT20&lt;&gt;"",AW20*AT20,"")</f>
        <v/>
      </c>
      <c r="BA20" s="614"/>
      <c r="BB20" s="614"/>
      <c r="BC20" s="615"/>
    </row>
    <row r="21" spans="1:55" s="32" customFormat="1" ht="30" customHeight="1">
      <c r="A21" s="465"/>
      <c r="B21" s="466"/>
      <c r="C21" s="466"/>
      <c r="D21" s="467"/>
      <c r="E21" s="475"/>
      <c r="F21" s="476"/>
      <c r="G21" s="476"/>
      <c r="H21" s="476"/>
      <c r="I21" s="477"/>
      <c r="J21" s="521"/>
      <c r="K21" s="522"/>
      <c r="L21" s="522"/>
      <c r="M21" s="522"/>
      <c r="N21" s="522"/>
      <c r="O21" s="522"/>
      <c r="P21" s="522"/>
      <c r="Q21" s="522"/>
      <c r="R21" s="523"/>
      <c r="S21" s="521"/>
      <c r="T21" s="522"/>
      <c r="U21" s="522"/>
      <c r="V21" s="522"/>
      <c r="W21" s="522"/>
      <c r="X21" s="522"/>
      <c r="Y21" s="522"/>
      <c r="Z21" s="522"/>
      <c r="AA21" s="522"/>
      <c r="AB21" s="522"/>
      <c r="AC21" s="522"/>
      <c r="AD21" s="522"/>
      <c r="AE21" s="522"/>
      <c r="AF21" s="522"/>
      <c r="AG21" s="522"/>
      <c r="AH21" s="522"/>
      <c r="AI21" s="522"/>
      <c r="AJ21" s="523"/>
      <c r="AK21" s="504" t="str">
        <f t="shared" si="2"/>
        <v/>
      </c>
      <c r="AL21" s="505"/>
      <c r="AM21" s="506"/>
      <c r="AN21" s="507"/>
      <c r="AO21" s="507"/>
      <c r="AP21" s="161" t="s">
        <v>106</v>
      </c>
      <c r="AQ21" s="507"/>
      <c r="AR21" s="507"/>
      <c r="AS21" s="508"/>
      <c r="AT21" s="509" t="str">
        <f>IF(AND(AM21&lt;&gt;"",AQ21&lt;&gt;""),ROUNDDOWN(AM21*AQ21/1000000,2),"")</f>
        <v/>
      </c>
      <c r="AU21" s="510"/>
      <c r="AV21" s="511"/>
      <c r="AW21" s="512"/>
      <c r="AX21" s="513"/>
      <c r="AY21" s="514"/>
      <c r="AZ21" s="613" t="str">
        <f>IF(AT21&lt;&gt;"",AW21*AT21,"")</f>
        <v/>
      </c>
      <c r="BA21" s="614"/>
      <c r="BB21" s="614"/>
      <c r="BC21" s="615"/>
    </row>
    <row r="22" spans="1:55" s="32" customFormat="1" ht="30" customHeight="1">
      <c r="A22" s="465"/>
      <c r="B22" s="466"/>
      <c r="C22" s="466"/>
      <c r="D22" s="467"/>
      <c r="E22" s="475"/>
      <c r="F22" s="476"/>
      <c r="G22" s="476"/>
      <c r="H22" s="476"/>
      <c r="I22" s="477"/>
      <c r="J22" s="521"/>
      <c r="K22" s="522"/>
      <c r="L22" s="522"/>
      <c r="M22" s="522"/>
      <c r="N22" s="522"/>
      <c r="O22" s="522"/>
      <c r="P22" s="522"/>
      <c r="Q22" s="522"/>
      <c r="R22" s="523"/>
      <c r="S22" s="521"/>
      <c r="T22" s="522"/>
      <c r="U22" s="522"/>
      <c r="V22" s="522"/>
      <c r="W22" s="522"/>
      <c r="X22" s="522"/>
      <c r="Y22" s="522"/>
      <c r="Z22" s="522"/>
      <c r="AA22" s="522"/>
      <c r="AB22" s="522"/>
      <c r="AC22" s="522"/>
      <c r="AD22" s="522"/>
      <c r="AE22" s="522"/>
      <c r="AF22" s="522"/>
      <c r="AG22" s="522"/>
      <c r="AH22" s="522"/>
      <c r="AI22" s="522"/>
      <c r="AJ22" s="523"/>
      <c r="AK22" s="504" t="str">
        <f t="shared" si="2"/>
        <v/>
      </c>
      <c r="AL22" s="505"/>
      <c r="AM22" s="506"/>
      <c r="AN22" s="507"/>
      <c r="AO22" s="507"/>
      <c r="AP22" s="161" t="s">
        <v>106</v>
      </c>
      <c r="AQ22" s="507"/>
      <c r="AR22" s="507"/>
      <c r="AS22" s="508"/>
      <c r="AT22" s="509" t="str">
        <f>IF(AND(AM22&lt;&gt;"",AQ22&lt;&gt;""),ROUNDDOWN(AM22*AQ22/1000000,2),"")</f>
        <v/>
      </c>
      <c r="AU22" s="510"/>
      <c r="AV22" s="511"/>
      <c r="AW22" s="512"/>
      <c r="AX22" s="513"/>
      <c r="AY22" s="514"/>
      <c r="AZ22" s="613" t="str">
        <f>IF(AT22&lt;&gt;"",AW22*AT22,"")</f>
        <v/>
      </c>
      <c r="BA22" s="614"/>
      <c r="BB22" s="614"/>
      <c r="BC22" s="615"/>
    </row>
    <row r="23" spans="1:55" s="32" customFormat="1" ht="30" customHeight="1">
      <c r="A23" s="465"/>
      <c r="B23" s="466"/>
      <c r="C23" s="466"/>
      <c r="D23" s="467"/>
      <c r="E23" s="475"/>
      <c r="F23" s="476"/>
      <c r="G23" s="476"/>
      <c r="H23" s="476"/>
      <c r="I23" s="477"/>
      <c r="J23" s="521"/>
      <c r="K23" s="522"/>
      <c r="L23" s="522"/>
      <c r="M23" s="522"/>
      <c r="N23" s="522"/>
      <c r="O23" s="522"/>
      <c r="P23" s="522"/>
      <c r="Q23" s="522"/>
      <c r="R23" s="523"/>
      <c r="S23" s="521"/>
      <c r="T23" s="522"/>
      <c r="U23" s="522"/>
      <c r="V23" s="522"/>
      <c r="W23" s="522"/>
      <c r="X23" s="522"/>
      <c r="Y23" s="522"/>
      <c r="Z23" s="522"/>
      <c r="AA23" s="522"/>
      <c r="AB23" s="522"/>
      <c r="AC23" s="522"/>
      <c r="AD23" s="522"/>
      <c r="AE23" s="522"/>
      <c r="AF23" s="522"/>
      <c r="AG23" s="522"/>
      <c r="AH23" s="522"/>
      <c r="AI23" s="522"/>
      <c r="AJ23" s="523"/>
      <c r="AK23" s="504" t="str">
        <f t="shared" si="2"/>
        <v/>
      </c>
      <c r="AL23" s="505"/>
      <c r="AM23" s="506"/>
      <c r="AN23" s="507"/>
      <c r="AO23" s="507"/>
      <c r="AP23" s="161" t="s">
        <v>106</v>
      </c>
      <c r="AQ23" s="507"/>
      <c r="AR23" s="507"/>
      <c r="AS23" s="508"/>
      <c r="AT23" s="509" t="str">
        <f t="shared" si="0"/>
        <v/>
      </c>
      <c r="AU23" s="510"/>
      <c r="AV23" s="511"/>
      <c r="AW23" s="512"/>
      <c r="AX23" s="513"/>
      <c r="AY23" s="514"/>
      <c r="AZ23" s="613" t="str">
        <f t="shared" si="1"/>
        <v/>
      </c>
      <c r="BA23" s="614"/>
      <c r="BB23" s="614"/>
      <c r="BC23" s="615"/>
    </row>
    <row r="24" spans="1:55" s="32" customFormat="1" ht="30" customHeight="1">
      <c r="A24" s="465"/>
      <c r="B24" s="466"/>
      <c r="C24" s="466"/>
      <c r="D24" s="467"/>
      <c r="E24" s="475"/>
      <c r="F24" s="476"/>
      <c r="G24" s="476"/>
      <c r="H24" s="476"/>
      <c r="I24" s="477"/>
      <c r="J24" s="521"/>
      <c r="K24" s="522"/>
      <c r="L24" s="522"/>
      <c r="M24" s="522"/>
      <c r="N24" s="522"/>
      <c r="O24" s="522"/>
      <c r="P24" s="522"/>
      <c r="Q24" s="522"/>
      <c r="R24" s="523"/>
      <c r="S24" s="521"/>
      <c r="T24" s="522"/>
      <c r="U24" s="522"/>
      <c r="V24" s="522"/>
      <c r="W24" s="522"/>
      <c r="X24" s="522"/>
      <c r="Y24" s="522"/>
      <c r="Z24" s="522"/>
      <c r="AA24" s="522"/>
      <c r="AB24" s="522"/>
      <c r="AC24" s="522"/>
      <c r="AD24" s="522"/>
      <c r="AE24" s="522"/>
      <c r="AF24" s="522"/>
      <c r="AG24" s="522"/>
      <c r="AH24" s="522"/>
      <c r="AI24" s="522"/>
      <c r="AJ24" s="523"/>
      <c r="AK24" s="504" t="str">
        <f t="shared" si="2"/>
        <v/>
      </c>
      <c r="AL24" s="505"/>
      <c r="AM24" s="506"/>
      <c r="AN24" s="507"/>
      <c r="AO24" s="507"/>
      <c r="AP24" s="161" t="s">
        <v>106</v>
      </c>
      <c r="AQ24" s="507"/>
      <c r="AR24" s="507"/>
      <c r="AS24" s="508"/>
      <c r="AT24" s="509" t="str">
        <f t="shared" si="0"/>
        <v/>
      </c>
      <c r="AU24" s="510"/>
      <c r="AV24" s="511"/>
      <c r="AW24" s="512"/>
      <c r="AX24" s="513"/>
      <c r="AY24" s="514"/>
      <c r="AZ24" s="552" t="str">
        <f t="shared" si="1"/>
        <v/>
      </c>
      <c r="BA24" s="553"/>
      <c r="BB24" s="553"/>
      <c r="BC24" s="554"/>
    </row>
    <row r="25" spans="1:55" s="32" customFormat="1" ht="28.5" customHeight="1">
      <c r="A25" s="465"/>
      <c r="B25" s="466"/>
      <c r="C25" s="466"/>
      <c r="D25" s="467"/>
      <c r="E25" s="475"/>
      <c r="F25" s="476"/>
      <c r="G25" s="476"/>
      <c r="H25" s="476"/>
      <c r="I25" s="477"/>
      <c r="J25" s="521"/>
      <c r="K25" s="522"/>
      <c r="L25" s="522"/>
      <c r="M25" s="522"/>
      <c r="N25" s="522"/>
      <c r="O25" s="522"/>
      <c r="P25" s="522"/>
      <c r="Q25" s="522"/>
      <c r="R25" s="523"/>
      <c r="S25" s="521"/>
      <c r="T25" s="522"/>
      <c r="U25" s="522"/>
      <c r="V25" s="522"/>
      <c r="W25" s="522"/>
      <c r="X25" s="522"/>
      <c r="Y25" s="522"/>
      <c r="Z25" s="522"/>
      <c r="AA25" s="522"/>
      <c r="AB25" s="522"/>
      <c r="AC25" s="522"/>
      <c r="AD25" s="522"/>
      <c r="AE25" s="522"/>
      <c r="AF25" s="522"/>
      <c r="AG25" s="522"/>
      <c r="AH25" s="522"/>
      <c r="AI25" s="522"/>
      <c r="AJ25" s="523"/>
      <c r="AK25" s="504" t="str">
        <f t="shared" si="2"/>
        <v/>
      </c>
      <c r="AL25" s="505"/>
      <c r="AM25" s="506"/>
      <c r="AN25" s="507"/>
      <c r="AO25" s="507"/>
      <c r="AP25" s="161" t="s">
        <v>106</v>
      </c>
      <c r="AQ25" s="507"/>
      <c r="AR25" s="507"/>
      <c r="AS25" s="508"/>
      <c r="AT25" s="509" t="str">
        <f t="shared" si="0"/>
        <v/>
      </c>
      <c r="AU25" s="510"/>
      <c r="AV25" s="511"/>
      <c r="AW25" s="512"/>
      <c r="AX25" s="513"/>
      <c r="AY25" s="514"/>
      <c r="AZ25" s="552" t="str">
        <f t="shared" si="1"/>
        <v/>
      </c>
      <c r="BA25" s="553"/>
      <c r="BB25" s="553"/>
      <c r="BC25" s="554"/>
    </row>
    <row r="26" spans="1:55" s="32" customFormat="1" ht="30" customHeight="1">
      <c r="A26" s="465"/>
      <c r="B26" s="466"/>
      <c r="C26" s="466"/>
      <c r="D26" s="467"/>
      <c r="E26" s="475"/>
      <c r="F26" s="476"/>
      <c r="G26" s="476"/>
      <c r="H26" s="476"/>
      <c r="I26" s="477"/>
      <c r="J26" s="521"/>
      <c r="K26" s="522"/>
      <c r="L26" s="522"/>
      <c r="M26" s="522"/>
      <c r="N26" s="522"/>
      <c r="O26" s="522"/>
      <c r="P26" s="522"/>
      <c r="Q26" s="522"/>
      <c r="R26" s="523"/>
      <c r="S26" s="521"/>
      <c r="T26" s="522"/>
      <c r="U26" s="522"/>
      <c r="V26" s="522"/>
      <c r="W26" s="522"/>
      <c r="X26" s="522"/>
      <c r="Y26" s="522"/>
      <c r="Z26" s="522"/>
      <c r="AA26" s="522"/>
      <c r="AB26" s="522"/>
      <c r="AC26" s="522"/>
      <c r="AD26" s="522"/>
      <c r="AE26" s="522"/>
      <c r="AF26" s="522"/>
      <c r="AG26" s="522"/>
      <c r="AH26" s="522"/>
      <c r="AI26" s="522"/>
      <c r="AJ26" s="523"/>
      <c r="AK26" s="504" t="str">
        <f t="shared" si="2"/>
        <v/>
      </c>
      <c r="AL26" s="505"/>
      <c r="AM26" s="506"/>
      <c r="AN26" s="507"/>
      <c r="AO26" s="507"/>
      <c r="AP26" s="161" t="s">
        <v>106</v>
      </c>
      <c r="AQ26" s="507"/>
      <c r="AR26" s="507"/>
      <c r="AS26" s="508"/>
      <c r="AT26" s="509" t="str">
        <f t="shared" si="0"/>
        <v/>
      </c>
      <c r="AU26" s="510"/>
      <c r="AV26" s="511"/>
      <c r="AW26" s="512"/>
      <c r="AX26" s="513"/>
      <c r="AY26" s="514"/>
      <c r="AZ26" s="552" t="str">
        <f t="shared" si="1"/>
        <v/>
      </c>
      <c r="BA26" s="553"/>
      <c r="BB26" s="553"/>
      <c r="BC26" s="554"/>
    </row>
    <row r="27" spans="1:55" s="32" customFormat="1" ht="30" customHeight="1">
      <c r="A27" s="465"/>
      <c r="B27" s="466"/>
      <c r="C27" s="466"/>
      <c r="D27" s="467"/>
      <c r="E27" s="475"/>
      <c r="F27" s="476"/>
      <c r="G27" s="476"/>
      <c r="H27" s="476"/>
      <c r="I27" s="477"/>
      <c r="J27" s="521"/>
      <c r="K27" s="522"/>
      <c r="L27" s="522"/>
      <c r="M27" s="522"/>
      <c r="N27" s="522"/>
      <c r="O27" s="522"/>
      <c r="P27" s="522"/>
      <c r="Q27" s="522"/>
      <c r="R27" s="523"/>
      <c r="S27" s="521"/>
      <c r="T27" s="522"/>
      <c r="U27" s="522"/>
      <c r="V27" s="522"/>
      <c r="W27" s="522"/>
      <c r="X27" s="522"/>
      <c r="Y27" s="522"/>
      <c r="Z27" s="522"/>
      <c r="AA27" s="522"/>
      <c r="AB27" s="522"/>
      <c r="AC27" s="522"/>
      <c r="AD27" s="522"/>
      <c r="AE27" s="522"/>
      <c r="AF27" s="522"/>
      <c r="AG27" s="522"/>
      <c r="AH27" s="522"/>
      <c r="AI27" s="522"/>
      <c r="AJ27" s="523"/>
      <c r="AK27" s="504" t="str">
        <f t="shared" si="2"/>
        <v/>
      </c>
      <c r="AL27" s="505"/>
      <c r="AM27" s="506"/>
      <c r="AN27" s="507"/>
      <c r="AO27" s="507"/>
      <c r="AP27" s="161" t="s">
        <v>106</v>
      </c>
      <c r="AQ27" s="507"/>
      <c r="AR27" s="507"/>
      <c r="AS27" s="508"/>
      <c r="AT27" s="509" t="str">
        <f t="shared" si="0"/>
        <v/>
      </c>
      <c r="AU27" s="510"/>
      <c r="AV27" s="511"/>
      <c r="AW27" s="512"/>
      <c r="AX27" s="513"/>
      <c r="AY27" s="514"/>
      <c r="AZ27" s="552" t="str">
        <f t="shared" si="1"/>
        <v/>
      </c>
      <c r="BA27" s="553"/>
      <c r="BB27" s="553"/>
      <c r="BC27" s="554"/>
    </row>
    <row r="28" spans="1:55" s="32" customFormat="1" ht="30" customHeight="1">
      <c r="A28" s="465"/>
      <c r="B28" s="466"/>
      <c r="C28" s="466"/>
      <c r="D28" s="467"/>
      <c r="E28" s="475"/>
      <c r="F28" s="476"/>
      <c r="G28" s="476"/>
      <c r="H28" s="476"/>
      <c r="I28" s="477"/>
      <c r="J28" s="521"/>
      <c r="K28" s="522"/>
      <c r="L28" s="522"/>
      <c r="M28" s="522"/>
      <c r="N28" s="522"/>
      <c r="O28" s="522"/>
      <c r="P28" s="522"/>
      <c r="Q28" s="522"/>
      <c r="R28" s="523"/>
      <c r="S28" s="521"/>
      <c r="T28" s="522"/>
      <c r="U28" s="522"/>
      <c r="V28" s="522"/>
      <c r="W28" s="522"/>
      <c r="X28" s="522"/>
      <c r="Y28" s="522"/>
      <c r="Z28" s="522"/>
      <c r="AA28" s="522"/>
      <c r="AB28" s="522"/>
      <c r="AC28" s="522"/>
      <c r="AD28" s="522"/>
      <c r="AE28" s="522"/>
      <c r="AF28" s="522"/>
      <c r="AG28" s="522"/>
      <c r="AH28" s="522"/>
      <c r="AI28" s="522"/>
      <c r="AJ28" s="523"/>
      <c r="AK28" s="504" t="str">
        <f t="shared" si="2"/>
        <v/>
      </c>
      <c r="AL28" s="505"/>
      <c r="AM28" s="506"/>
      <c r="AN28" s="507"/>
      <c r="AO28" s="507"/>
      <c r="AP28" s="161" t="s">
        <v>106</v>
      </c>
      <c r="AQ28" s="507"/>
      <c r="AR28" s="507"/>
      <c r="AS28" s="508"/>
      <c r="AT28" s="509" t="str">
        <f t="shared" si="0"/>
        <v/>
      </c>
      <c r="AU28" s="510"/>
      <c r="AV28" s="511"/>
      <c r="AW28" s="512"/>
      <c r="AX28" s="513"/>
      <c r="AY28" s="514"/>
      <c r="AZ28" s="552" t="str">
        <f t="shared" si="1"/>
        <v/>
      </c>
      <c r="BA28" s="553"/>
      <c r="BB28" s="553"/>
      <c r="BC28" s="554"/>
    </row>
    <row r="29" spans="1:55" s="32" customFormat="1" ht="30" customHeight="1">
      <c r="A29" s="465"/>
      <c r="B29" s="466"/>
      <c r="C29" s="466"/>
      <c r="D29" s="467"/>
      <c r="E29" s="475"/>
      <c r="F29" s="476"/>
      <c r="G29" s="476"/>
      <c r="H29" s="476"/>
      <c r="I29" s="477"/>
      <c r="J29" s="521"/>
      <c r="K29" s="522"/>
      <c r="L29" s="522"/>
      <c r="M29" s="522"/>
      <c r="N29" s="522"/>
      <c r="O29" s="522"/>
      <c r="P29" s="522"/>
      <c r="Q29" s="522"/>
      <c r="R29" s="523"/>
      <c r="S29" s="521"/>
      <c r="T29" s="522"/>
      <c r="U29" s="522"/>
      <c r="V29" s="522"/>
      <c r="W29" s="522"/>
      <c r="X29" s="522"/>
      <c r="Y29" s="522"/>
      <c r="Z29" s="522"/>
      <c r="AA29" s="522"/>
      <c r="AB29" s="522"/>
      <c r="AC29" s="522"/>
      <c r="AD29" s="522"/>
      <c r="AE29" s="522"/>
      <c r="AF29" s="522"/>
      <c r="AG29" s="522"/>
      <c r="AH29" s="522"/>
      <c r="AI29" s="522"/>
      <c r="AJ29" s="523"/>
      <c r="AK29" s="504" t="str">
        <f t="shared" si="2"/>
        <v/>
      </c>
      <c r="AL29" s="505"/>
      <c r="AM29" s="506"/>
      <c r="AN29" s="507"/>
      <c r="AO29" s="507"/>
      <c r="AP29" s="161" t="s">
        <v>106</v>
      </c>
      <c r="AQ29" s="507"/>
      <c r="AR29" s="507"/>
      <c r="AS29" s="508"/>
      <c r="AT29" s="509" t="str">
        <f t="shared" si="0"/>
        <v/>
      </c>
      <c r="AU29" s="510"/>
      <c r="AV29" s="511"/>
      <c r="AW29" s="512"/>
      <c r="AX29" s="513"/>
      <c r="AY29" s="514"/>
      <c r="AZ29" s="552" t="str">
        <f t="shared" si="1"/>
        <v/>
      </c>
      <c r="BA29" s="553"/>
      <c r="BB29" s="553"/>
      <c r="BC29" s="554"/>
    </row>
    <row r="30" spans="1:55" s="32" customFormat="1" ht="30" customHeight="1" thickBot="1">
      <c r="A30" s="465"/>
      <c r="B30" s="466"/>
      <c r="C30" s="466"/>
      <c r="D30" s="467"/>
      <c r="E30" s="475"/>
      <c r="F30" s="476"/>
      <c r="G30" s="476"/>
      <c r="H30" s="476"/>
      <c r="I30" s="477"/>
      <c r="J30" s="521"/>
      <c r="K30" s="522"/>
      <c r="L30" s="522"/>
      <c r="M30" s="522"/>
      <c r="N30" s="522"/>
      <c r="O30" s="522"/>
      <c r="P30" s="522"/>
      <c r="Q30" s="522"/>
      <c r="R30" s="523"/>
      <c r="S30" s="521"/>
      <c r="T30" s="522"/>
      <c r="U30" s="522"/>
      <c r="V30" s="522"/>
      <c r="W30" s="522"/>
      <c r="X30" s="522"/>
      <c r="Y30" s="522"/>
      <c r="Z30" s="522"/>
      <c r="AA30" s="522"/>
      <c r="AB30" s="522"/>
      <c r="AC30" s="522"/>
      <c r="AD30" s="522"/>
      <c r="AE30" s="522"/>
      <c r="AF30" s="522"/>
      <c r="AG30" s="522"/>
      <c r="AH30" s="522"/>
      <c r="AI30" s="522"/>
      <c r="AJ30" s="523"/>
      <c r="AK30" s="504" t="str">
        <f t="shared" si="2"/>
        <v/>
      </c>
      <c r="AL30" s="505"/>
      <c r="AM30" s="506"/>
      <c r="AN30" s="507"/>
      <c r="AO30" s="507"/>
      <c r="AP30" s="161" t="s">
        <v>106</v>
      </c>
      <c r="AQ30" s="507"/>
      <c r="AR30" s="507"/>
      <c r="AS30" s="508"/>
      <c r="AT30" s="509" t="str">
        <f t="shared" si="0"/>
        <v/>
      </c>
      <c r="AU30" s="510"/>
      <c r="AV30" s="511"/>
      <c r="AW30" s="512"/>
      <c r="AX30" s="513"/>
      <c r="AY30" s="514"/>
      <c r="AZ30" s="552" t="str">
        <f t="shared" si="1"/>
        <v/>
      </c>
      <c r="BA30" s="553"/>
      <c r="BB30" s="553"/>
      <c r="BC30" s="554"/>
    </row>
    <row r="31" spans="1:55" ht="30" customHeight="1" thickTop="1" thickBot="1">
      <c r="A31" s="486" t="s">
        <v>14</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c r="AW31" s="568">
        <f>SUM(AW16:AY30)</f>
        <v>0</v>
      </c>
      <c r="AX31" s="569"/>
      <c r="AY31" s="570"/>
      <c r="AZ31" s="636">
        <f>SUM(AZ16:BC30)</f>
        <v>0</v>
      </c>
      <c r="BA31" s="637"/>
      <c r="BB31" s="637"/>
      <c r="BC31" s="638"/>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711" t="s">
        <v>57</v>
      </c>
      <c r="B35" s="712"/>
      <c r="C35" s="712"/>
      <c r="D35" s="712"/>
      <c r="E35" s="713" t="s">
        <v>126</v>
      </c>
      <c r="F35" s="713"/>
      <c r="G35" s="713"/>
      <c r="H35" s="713"/>
      <c r="I35" s="713"/>
      <c r="J35" s="713"/>
      <c r="K35" s="713"/>
      <c r="L35" s="713"/>
      <c r="M35" s="713"/>
      <c r="N35" s="714"/>
      <c r="O35" s="115"/>
      <c r="P35" s="61"/>
      <c r="Q35" s="503" t="str">
        <f>IF(COUNTIF(AK41:AL55,"err")&gt;0,"グレードと一致しない型番があります。登録番号を確認して下さい。","")</f>
        <v/>
      </c>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79" t="s">
        <v>238</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1"/>
      <c r="AM37" s="500" t="s">
        <v>4</v>
      </c>
      <c r="AN37" s="501"/>
      <c r="AO37" s="501"/>
      <c r="AP37" s="501"/>
      <c r="AQ37" s="501"/>
      <c r="AR37" s="501"/>
      <c r="AS37" s="502"/>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93" t="s">
        <v>56</v>
      </c>
      <c r="B39" s="594"/>
      <c r="C39" s="594"/>
      <c r="D39" s="598"/>
      <c r="E39" s="701" t="s">
        <v>210</v>
      </c>
      <c r="F39" s="702"/>
      <c r="G39" s="702"/>
      <c r="H39" s="702"/>
      <c r="I39" s="703"/>
      <c r="J39" s="515" t="s">
        <v>9</v>
      </c>
      <c r="K39" s="516"/>
      <c r="L39" s="516"/>
      <c r="M39" s="516"/>
      <c r="N39" s="516"/>
      <c r="O39" s="516"/>
      <c r="P39" s="516"/>
      <c r="Q39" s="516"/>
      <c r="R39" s="517"/>
      <c r="S39" s="515" t="s">
        <v>104</v>
      </c>
      <c r="T39" s="516"/>
      <c r="U39" s="516"/>
      <c r="V39" s="516"/>
      <c r="W39" s="516"/>
      <c r="X39" s="516"/>
      <c r="Y39" s="516"/>
      <c r="Z39" s="516"/>
      <c r="AA39" s="516"/>
      <c r="AB39" s="516"/>
      <c r="AC39" s="516"/>
      <c r="AD39" s="516"/>
      <c r="AE39" s="516"/>
      <c r="AF39" s="516"/>
      <c r="AG39" s="516"/>
      <c r="AH39" s="516"/>
      <c r="AI39" s="516"/>
      <c r="AJ39" s="517"/>
      <c r="AK39" s="639" t="s">
        <v>105</v>
      </c>
      <c r="AL39" s="640"/>
      <c r="AM39" s="643" t="s">
        <v>22</v>
      </c>
      <c r="AN39" s="644"/>
      <c r="AO39" s="644"/>
      <c r="AP39" s="644"/>
      <c r="AQ39" s="644"/>
      <c r="AR39" s="644"/>
      <c r="AS39" s="645"/>
      <c r="AT39" s="616" t="s">
        <v>20</v>
      </c>
      <c r="AU39" s="617"/>
      <c r="AV39" s="618"/>
      <c r="AW39" s="515" t="s">
        <v>70</v>
      </c>
      <c r="AX39" s="516"/>
      <c r="AY39" s="517"/>
      <c r="AZ39" s="604" t="s">
        <v>21</v>
      </c>
      <c r="BA39" s="605"/>
      <c r="BB39" s="605"/>
      <c r="BC39" s="606"/>
    </row>
    <row r="40" spans="1:55" ht="28.5" customHeight="1" thickBot="1">
      <c r="A40" s="595"/>
      <c r="B40" s="596"/>
      <c r="C40" s="596"/>
      <c r="D40" s="600"/>
      <c r="E40" s="704"/>
      <c r="F40" s="705"/>
      <c r="G40" s="705"/>
      <c r="H40" s="705"/>
      <c r="I40" s="706"/>
      <c r="J40" s="518"/>
      <c r="K40" s="519"/>
      <c r="L40" s="519"/>
      <c r="M40" s="519"/>
      <c r="N40" s="519"/>
      <c r="O40" s="519"/>
      <c r="P40" s="519"/>
      <c r="Q40" s="519"/>
      <c r="R40" s="520"/>
      <c r="S40" s="518"/>
      <c r="T40" s="519"/>
      <c r="U40" s="519"/>
      <c r="V40" s="519"/>
      <c r="W40" s="519"/>
      <c r="X40" s="519"/>
      <c r="Y40" s="519"/>
      <c r="Z40" s="519"/>
      <c r="AA40" s="519"/>
      <c r="AB40" s="519"/>
      <c r="AC40" s="519"/>
      <c r="AD40" s="519"/>
      <c r="AE40" s="519"/>
      <c r="AF40" s="519"/>
      <c r="AG40" s="519"/>
      <c r="AH40" s="519"/>
      <c r="AI40" s="519"/>
      <c r="AJ40" s="520"/>
      <c r="AK40" s="641"/>
      <c r="AL40" s="642"/>
      <c r="AM40" s="646" t="s">
        <v>11</v>
      </c>
      <c r="AN40" s="580"/>
      <c r="AO40" s="580"/>
      <c r="AP40" s="172" t="s">
        <v>106</v>
      </c>
      <c r="AQ40" s="580" t="s">
        <v>13</v>
      </c>
      <c r="AR40" s="580"/>
      <c r="AS40" s="581"/>
      <c r="AT40" s="619"/>
      <c r="AU40" s="620"/>
      <c r="AV40" s="621"/>
      <c r="AW40" s="518"/>
      <c r="AX40" s="519"/>
      <c r="AY40" s="520"/>
      <c r="AZ40" s="607"/>
      <c r="BA40" s="608"/>
      <c r="BB40" s="608"/>
      <c r="BC40" s="609"/>
    </row>
    <row r="41" spans="1:55" s="32" customFormat="1" ht="30" customHeight="1" thickTop="1">
      <c r="A41" s="588"/>
      <c r="B41" s="589"/>
      <c r="C41" s="589"/>
      <c r="D41" s="682"/>
      <c r="E41" s="494"/>
      <c r="F41" s="495"/>
      <c r="G41" s="495"/>
      <c r="H41" s="495"/>
      <c r="I41" s="496"/>
      <c r="J41" s="497"/>
      <c r="K41" s="498"/>
      <c r="L41" s="498"/>
      <c r="M41" s="498"/>
      <c r="N41" s="498"/>
      <c r="O41" s="498"/>
      <c r="P41" s="498"/>
      <c r="Q41" s="498"/>
      <c r="R41" s="499"/>
      <c r="S41" s="497"/>
      <c r="T41" s="498"/>
      <c r="U41" s="498"/>
      <c r="V41" s="498"/>
      <c r="W41" s="498"/>
      <c r="X41" s="498"/>
      <c r="Y41" s="498"/>
      <c r="Z41" s="498"/>
      <c r="AA41" s="498"/>
      <c r="AB41" s="498"/>
      <c r="AC41" s="498"/>
      <c r="AD41" s="498"/>
      <c r="AE41" s="498"/>
      <c r="AF41" s="498"/>
      <c r="AG41" s="498"/>
      <c r="AH41" s="498"/>
      <c r="AI41" s="498"/>
      <c r="AJ41" s="499"/>
      <c r="AK41" s="489" t="str">
        <f>IF(E41="","",IF(AND(LEFT(E41,1)&amp;RIGHT(E41,1)&lt;&gt;"W6"),"err",LEFT(E41,1)&amp;RIGHT(E41,1)))</f>
        <v/>
      </c>
      <c r="AL41" s="490"/>
      <c r="AM41" s="491"/>
      <c r="AN41" s="492"/>
      <c r="AO41" s="492"/>
      <c r="AP41" s="160" t="s">
        <v>106</v>
      </c>
      <c r="AQ41" s="492"/>
      <c r="AR41" s="492"/>
      <c r="AS41" s="493"/>
      <c r="AT41" s="625" t="str">
        <f t="shared" ref="AT41:AT55" si="3">IF(AND(AM41&lt;&gt;"",AQ41&lt;&gt;""),ROUNDDOWN(AM41*AQ41/1000000,2),"")</f>
        <v/>
      </c>
      <c r="AU41" s="626"/>
      <c r="AV41" s="627"/>
      <c r="AW41" s="590"/>
      <c r="AX41" s="591"/>
      <c r="AY41" s="592"/>
      <c r="AZ41" s="622" t="str">
        <f t="shared" ref="AZ41:AZ55" si="4">IF(AT41&lt;&gt;"",AW41*AT41,"")</f>
        <v/>
      </c>
      <c r="BA41" s="623"/>
      <c r="BB41" s="623"/>
      <c r="BC41" s="624"/>
    </row>
    <row r="42" spans="1:55" s="32" customFormat="1" ht="30" customHeight="1">
      <c r="A42" s="465"/>
      <c r="B42" s="466"/>
      <c r="C42" s="466"/>
      <c r="D42" s="467"/>
      <c r="E42" s="475"/>
      <c r="F42" s="476"/>
      <c r="G42" s="476"/>
      <c r="H42" s="476"/>
      <c r="I42" s="477"/>
      <c r="J42" s="468"/>
      <c r="K42" s="469"/>
      <c r="L42" s="469"/>
      <c r="M42" s="469"/>
      <c r="N42" s="469"/>
      <c r="O42" s="469"/>
      <c r="P42" s="469"/>
      <c r="Q42" s="469"/>
      <c r="R42" s="470"/>
      <c r="S42" s="468"/>
      <c r="T42" s="469"/>
      <c r="U42" s="469"/>
      <c r="V42" s="469"/>
      <c r="W42" s="469"/>
      <c r="X42" s="469"/>
      <c r="Y42" s="469"/>
      <c r="Z42" s="469"/>
      <c r="AA42" s="469"/>
      <c r="AB42" s="469"/>
      <c r="AC42" s="469"/>
      <c r="AD42" s="469"/>
      <c r="AE42" s="469"/>
      <c r="AF42" s="469"/>
      <c r="AG42" s="469"/>
      <c r="AH42" s="469"/>
      <c r="AI42" s="469"/>
      <c r="AJ42" s="470"/>
      <c r="AK42" s="504" t="str">
        <f t="shared" ref="AK42:AK55" si="5">IF(E42="","",IF(AND(LEFT(E42,1)&amp;RIGHT(E42,1)&lt;&gt;"W6"),"err",LEFT(E42,1)&amp;RIGHT(E42,1)))</f>
        <v/>
      </c>
      <c r="AL42" s="505"/>
      <c r="AM42" s="506"/>
      <c r="AN42" s="507"/>
      <c r="AO42" s="507"/>
      <c r="AP42" s="161" t="s">
        <v>106</v>
      </c>
      <c r="AQ42" s="507"/>
      <c r="AR42" s="507"/>
      <c r="AS42" s="508"/>
      <c r="AT42" s="509" t="str">
        <f t="shared" si="3"/>
        <v/>
      </c>
      <c r="AU42" s="510"/>
      <c r="AV42" s="511"/>
      <c r="AW42" s="512"/>
      <c r="AX42" s="513"/>
      <c r="AY42" s="514"/>
      <c r="AZ42" s="552" t="str">
        <f t="shared" si="4"/>
        <v/>
      </c>
      <c r="BA42" s="553"/>
      <c r="BB42" s="553"/>
      <c r="BC42" s="554"/>
    </row>
    <row r="43" spans="1:55" s="32" customFormat="1" ht="30" customHeight="1">
      <c r="A43" s="465"/>
      <c r="B43" s="466"/>
      <c r="C43" s="466"/>
      <c r="D43" s="467"/>
      <c r="E43" s="475"/>
      <c r="F43" s="476"/>
      <c r="G43" s="476"/>
      <c r="H43" s="476"/>
      <c r="I43" s="477"/>
      <c r="J43" s="468"/>
      <c r="K43" s="469"/>
      <c r="L43" s="469"/>
      <c r="M43" s="469"/>
      <c r="N43" s="469"/>
      <c r="O43" s="469"/>
      <c r="P43" s="469"/>
      <c r="Q43" s="469"/>
      <c r="R43" s="470"/>
      <c r="S43" s="468"/>
      <c r="T43" s="469"/>
      <c r="U43" s="469"/>
      <c r="V43" s="469"/>
      <c r="W43" s="469"/>
      <c r="X43" s="469"/>
      <c r="Y43" s="469"/>
      <c r="Z43" s="469"/>
      <c r="AA43" s="469"/>
      <c r="AB43" s="469"/>
      <c r="AC43" s="469"/>
      <c r="AD43" s="469"/>
      <c r="AE43" s="469"/>
      <c r="AF43" s="469"/>
      <c r="AG43" s="469"/>
      <c r="AH43" s="469"/>
      <c r="AI43" s="469"/>
      <c r="AJ43" s="470"/>
      <c r="AK43" s="504" t="str">
        <f t="shared" si="5"/>
        <v/>
      </c>
      <c r="AL43" s="505"/>
      <c r="AM43" s="506"/>
      <c r="AN43" s="507"/>
      <c r="AO43" s="507"/>
      <c r="AP43" s="161" t="s">
        <v>106</v>
      </c>
      <c r="AQ43" s="507"/>
      <c r="AR43" s="507"/>
      <c r="AS43" s="508"/>
      <c r="AT43" s="509" t="str">
        <f t="shared" si="3"/>
        <v/>
      </c>
      <c r="AU43" s="510"/>
      <c r="AV43" s="511"/>
      <c r="AW43" s="512"/>
      <c r="AX43" s="513"/>
      <c r="AY43" s="514"/>
      <c r="AZ43" s="552" t="str">
        <f t="shared" si="4"/>
        <v/>
      </c>
      <c r="BA43" s="553"/>
      <c r="BB43" s="553"/>
      <c r="BC43" s="554"/>
    </row>
    <row r="44" spans="1:55" s="32" customFormat="1" ht="30" customHeight="1">
      <c r="A44" s="465"/>
      <c r="B44" s="466"/>
      <c r="C44" s="466"/>
      <c r="D44" s="467"/>
      <c r="E44" s="475"/>
      <c r="F44" s="476"/>
      <c r="G44" s="476"/>
      <c r="H44" s="476"/>
      <c r="I44" s="477"/>
      <c r="J44" s="468"/>
      <c r="K44" s="469"/>
      <c r="L44" s="469"/>
      <c r="M44" s="469"/>
      <c r="N44" s="469"/>
      <c r="O44" s="469"/>
      <c r="P44" s="469"/>
      <c r="Q44" s="469"/>
      <c r="R44" s="470"/>
      <c r="S44" s="468"/>
      <c r="T44" s="469"/>
      <c r="U44" s="469"/>
      <c r="V44" s="469"/>
      <c r="W44" s="469"/>
      <c r="X44" s="469"/>
      <c r="Y44" s="469"/>
      <c r="Z44" s="469"/>
      <c r="AA44" s="469"/>
      <c r="AB44" s="469"/>
      <c r="AC44" s="469"/>
      <c r="AD44" s="469"/>
      <c r="AE44" s="469"/>
      <c r="AF44" s="469"/>
      <c r="AG44" s="469"/>
      <c r="AH44" s="469"/>
      <c r="AI44" s="469"/>
      <c r="AJ44" s="470"/>
      <c r="AK44" s="504" t="str">
        <f t="shared" si="5"/>
        <v/>
      </c>
      <c r="AL44" s="505"/>
      <c r="AM44" s="506"/>
      <c r="AN44" s="507"/>
      <c r="AO44" s="507"/>
      <c r="AP44" s="161" t="s">
        <v>106</v>
      </c>
      <c r="AQ44" s="507"/>
      <c r="AR44" s="507"/>
      <c r="AS44" s="508"/>
      <c r="AT44" s="509" t="str">
        <f t="shared" si="3"/>
        <v/>
      </c>
      <c r="AU44" s="510"/>
      <c r="AV44" s="511"/>
      <c r="AW44" s="512"/>
      <c r="AX44" s="513"/>
      <c r="AY44" s="514"/>
      <c r="AZ44" s="552" t="str">
        <f t="shared" si="4"/>
        <v/>
      </c>
      <c r="BA44" s="553"/>
      <c r="BB44" s="553"/>
      <c r="BC44" s="554"/>
    </row>
    <row r="45" spans="1:55" s="32" customFormat="1" ht="30" customHeight="1">
      <c r="A45" s="465"/>
      <c r="B45" s="466"/>
      <c r="C45" s="466"/>
      <c r="D45" s="467"/>
      <c r="E45" s="475"/>
      <c r="F45" s="476"/>
      <c r="G45" s="476"/>
      <c r="H45" s="476"/>
      <c r="I45" s="477"/>
      <c r="J45" s="468"/>
      <c r="K45" s="469"/>
      <c r="L45" s="469"/>
      <c r="M45" s="469"/>
      <c r="N45" s="469"/>
      <c r="O45" s="469"/>
      <c r="P45" s="469"/>
      <c r="Q45" s="469"/>
      <c r="R45" s="470"/>
      <c r="S45" s="468"/>
      <c r="T45" s="469"/>
      <c r="U45" s="469"/>
      <c r="V45" s="469"/>
      <c r="W45" s="469"/>
      <c r="X45" s="469"/>
      <c r="Y45" s="469"/>
      <c r="Z45" s="469"/>
      <c r="AA45" s="469"/>
      <c r="AB45" s="469"/>
      <c r="AC45" s="469"/>
      <c r="AD45" s="469"/>
      <c r="AE45" s="469"/>
      <c r="AF45" s="469"/>
      <c r="AG45" s="469"/>
      <c r="AH45" s="469"/>
      <c r="AI45" s="469"/>
      <c r="AJ45" s="470"/>
      <c r="AK45" s="504" t="str">
        <f t="shared" si="5"/>
        <v/>
      </c>
      <c r="AL45" s="505"/>
      <c r="AM45" s="506"/>
      <c r="AN45" s="507"/>
      <c r="AO45" s="507"/>
      <c r="AP45" s="161" t="s">
        <v>106</v>
      </c>
      <c r="AQ45" s="507"/>
      <c r="AR45" s="507"/>
      <c r="AS45" s="508"/>
      <c r="AT45" s="509" t="str">
        <f t="shared" si="3"/>
        <v/>
      </c>
      <c r="AU45" s="510"/>
      <c r="AV45" s="511"/>
      <c r="AW45" s="512"/>
      <c r="AX45" s="513"/>
      <c r="AY45" s="514"/>
      <c r="AZ45" s="613" t="str">
        <f t="shared" si="4"/>
        <v/>
      </c>
      <c r="BA45" s="614"/>
      <c r="BB45" s="614"/>
      <c r="BC45" s="615"/>
    </row>
    <row r="46" spans="1:55" s="32" customFormat="1" ht="30" customHeight="1">
      <c r="A46" s="465"/>
      <c r="B46" s="466"/>
      <c r="C46" s="466"/>
      <c r="D46" s="467"/>
      <c r="E46" s="475"/>
      <c r="F46" s="476"/>
      <c r="G46" s="476"/>
      <c r="H46" s="476"/>
      <c r="I46" s="477"/>
      <c r="J46" s="468"/>
      <c r="K46" s="469"/>
      <c r="L46" s="469"/>
      <c r="M46" s="469"/>
      <c r="N46" s="469"/>
      <c r="O46" s="469"/>
      <c r="P46" s="469"/>
      <c r="Q46" s="469"/>
      <c r="R46" s="470"/>
      <c r="S46" s="468"/>
      <c r="T46" s="469"/>
      <c r="U46" s="469"/>
      <c r="V46" s="469"/>
      <c r="W46" s="469"/>
      <c r="X46" s="469"/>
      <c r="Y46" s="469"/>
      <c r="Z46" s="469"/>
      <c r="AA46" s="469"/>
      <c r="AB46" s="469"/>
      <c r="AC46" s="469"/>
      <c r="AD46" s="469"/>
      <c r="AE46" s="469"/>
      <c r="AF46" s="469"/>
      <c r="AG46" s="469"/>
      <c r="AH46" s="469"/>
      <c r="AI46" s="469"/>
      <c r="AJ46" s="470"/>
      <c r="AK46" s="504" t="str">
        <f t="shared" si="5"/>
        <v/>
      </c>
      <c r="AL46" s="505"/>
      <c r="AM46" s="506"/>
      <c r="AN46" s="507"/>
      <c r="AO46" s="507"/>
      <c r="AP46" s="161" t="s">
        <v>106</v>
      </c>
      <c r="AQ46" s="507"/>
      <c r="AR46" s="507"/>
      <c r="AS46" s="508"/>
      <c r="AT46" s="509" t="str">
        <f t="shared" si="3"/>
        <v/>
      </c>
      <c r="AU46" s="510"/>
      <c r="AV46" s="511"/>
      <c r="AW46" s="512"/>
      <c r="AX46" s="513"/>
      <c r="AY46" s="514"/>
      <c r="AZ46" s="613" t="str">
        <f t="shared" si="4"/>
        <v/>
      </c>
      <c r="BA46" s="614"/>
      <c r="BB46" s="614"/>
      <c r="BC46" s="615"/>
    </row>
    <row r="47" spans="1:55" s="32" customFormat="1" ht="30" customHeight="1">
      <c r="A47" s="465"/>
      <c r="B47" s="466"/>
      <c r="C47" s="466"/>
      <c r="D47" s="467"/>
      <c r="E47" s="475"/>
      <c r="F47" s="476"/>
      <c r="G47" s="476"/>
      <c r="H47" s="476"/>
      <c r="I47" s="477"/>
      <c r="J47" s="468"/>
      <c r="K47" s="469"/>
      <c r="L47" s="469"/>
      <c r="M47" s="469"/>
      <c r="N47" s="469"/>
      <c r="O47" s="469"/>
      <c r="P47" s="469"/>
      <c r="Q47" s="469"/>
      <c r="R47" s="470"/>
      <c r="S47" s="468"/>
      <c r="T47" s="469"/>
      <c r="U47" s="469"/>
      <c r="V47" s="469"/>
      <c r="W47" s="469"/>
      <c r="X47" s="469"/>
      <c r="Y47" s="469"/>
      <c r="Z47" s="469"/>
      <c r="AA47" s="469"/>
      <c r="AB47" s="469"/>
      <c r="AC47" s="469"/>
      <c r="AD47" s="469"/>
      <c r="AE47" s="469"/>
      <c r="AF47" s="469"/>
      <c r="AG47" s="469"/>
      <c r="AH47" s="469"/>
      <c r="AI47" s="469"/>
      <c r="AJ47" s="470"/>
      <c r="AK47" s="504" t="str">
        <f t="shared" si="5"/>
        <v/>
      </c>
      <c r="AL47" s="505"/>
      <c r="AM47" s="506"/>
      <c r="AN47" s="507"/>
      <c r="AO47" s="507"/>
      <c r="AP47" s="161" t="s">
        <v>106</v>
      </c>
      <c r="AQ47" s="507"/>
      <c r="AR47" s="507"/>
      <c r="AS47" s="508"/>
      <c r="AT47" s="509" t="str">
        <f t="shared" si="3"/>
        <v/>
      </c>
      <c r="AU47" s="510"/>
      <c r="AV47" s="511"/>
      <c r="AW47" s="512"/>
      <c r="AX47" s="513"/>
      <c r="AY47" s="514"/>
      <c r="AZ47" s="613" t="str">
        <f t="shared" si="4"/>
        <v/>
      </c>
      <c r="BA47" s="614"/>
      <c r="BB47" s="614"/>
      <c r="BC47" s="615"/>
    </row>
    <row r="48" spans="1:55" s="32" customFormat="1" ht="30" customHeight="1">
      <c r="A48" s="465"/>
      <c r="B48" s="466"/>
      <c r="C48" s="466"/>
      <c r="D48" s="467"/>
      <c r="E48" s="475"/>
      <c r="F48" s="476"/>
      <c r="G48" s="476"/>
      <c r="H48" s="476"/>
      <c r="I48" s="477"/>
      <c r="J48" s="468"/>
      <c r="K48" s="469"/>
      <c r="L48" s="469"/>
      <c r="M48" s="469"/>
      <c r="N48" s="469"/>
      <c r="O48" s="469"/>
      <c r="P48" s="469"/>
      <c r="Q48" s="469"/>
      <c r="R48" s="470"/>
      <c r="S48" s="468"/>
      <c r="T48" s="469"/>
      <c r="U48" s="469"/>
      <c r="V48" s="469"/>
      <c r="W48" s="469"/>
      <c r="X48" s="469"/>
      <c r="Y48" s="469"/>
      <c r="Z48" s="469"/>
      <c r="AA48" s="469"/>
      <c r="AB48" s="469"/>
      <c r="AC48" s="469"/>
      <c r="AD48" s="469"/>
      <c r="AE48" s="469"/>
      <c r="AF48" s="469"/>
      <c r="AG48" s="469"/>
      <c r="AH48" s="469"/>
      <c r="AI48" s="469"/>
      <c r="AJ48" s="470"/>
      <c r="AK48" s="504" t="str">
        <f t="shared" si="5"/>
        <v/>
      </c>
      <c r="AL48" s="505"/>
      <c r="AM48" s="506"/>
      <c r="AN48" s="507"/>
      <c r="AO48" s="507"/>
      <c r="AP48" s="161" t="s">
        <v>106</v>
      </c>
      <c r="AQ48" s="507"/>
      <c r="AR48" s="507"/>
      <c r="AS48" s="508"/>
      <c r="AT48" s="509" t="str">
        <f t="shared" si="3"/>
        <v/>
      </c>
      <c r="AU48" s="510"/>
      <c r="AV48" s="511"/>
      <c r="AW48" s="512"/>
      <c r="AX48" s="513"/>
      <c r="AY48" s="514"/>
      <c r="AZ48" s="613" t="str">
        <f t="shared" si="4"/>
        <v/>
      </c>
      <c r="BA48" s="614"/>
      <c r="BB48" s="614"/>
      <c r="BC48" s="615"/>
    </row>
    <row r="49" spans="1:55" s="32" customFormat="1" ht="30" customHeight="1">
      <c r="A49" s="465"/>
      <c r="B49" s="466"/>
      <c r="C49" s="466"/>
      <c r="D49" s="467"/>
      <c r="E49" s="475"/>
      <c r="F49" s="476"/>
      <c r="G49" s="476"/>
      <c r="H49" s="476"/>
      <c r="I49" s="477"/>
      <c r="J49" s="468"/>
      <c r="K49" s="469"/>
      <c r="L49" s="469"/>
      <c r="M49" s="469"/>
      <c r="N49" s="469"/>
      <c r="O49" s="469"/>
      <c r="P49" s="469"/>
      <c r="Q49" s="469"/>
      <c r="R49" s="470"/>
      <c r="S49" s="468"/>
      <c r="T49" s="469"/>
      <c r="U49" s="469"/>
      <c r="V49" s="469"/>
      <c r="W49" s="469"/>
      <c r="X49" s="469"/>
      <c r="Y49" s="469"/>
      <c r="Z49" s="469"/>
      <c r="AA49" s="469"/>
      <c r="AB49" s="469"/>
      <c r="AC49" s="469"/>
      <c r="AD49" s="469"/>
      <c r="AE49" s="469"/>
      <c r="AF49" s="469"/>
      <c r="AG49" s="469"/>
      <c r="AH49" s="469"/>
      <c r="AI49" s="469"/>
      <c r="AJ49" s="470"/>
      <c r="AK49" s="504" t="str">
        <f t="shared" si="5"/>
        <v/>
      </c>
      <c r="AL49" s="505"/>
      <c r="AM49" s="506"/>
      <c r="AN49" s="507"/>
      <c r="AO49" s="507"/>
      <c r="AP49" s="161" t="s">
        <v>106</v>
      </c>
      <c r="AQ49" s="507"/>
      <c r="AR49" s="507"/>
      <c r="AS49" s="508"/>
      <c r="AT49" s="509" t="str">
        <f t="shared" si="3"/>
        <v/>
      </c>
      <c r="AU49" s="510"/>
      <c r="AV49" s="511"/>
      <c r="AW49" s="512"/>
      <c r="AX49" s="513"/>
      <c r="AY49" s="514"/>
      <c r="AZ49" s="552" t="str">
        <f t="shared" si="4"/>
        <v/>
      </c>
      <c r="BA49" s="553"/>
      <c r="BB49" s="553"/>
      <c r="BC49" s="554"/>
    </row>
    <row r="50" spans="1:55" s="32" customFormat="1" ht="30" customHeight="1">
      <c r="A50" s="465"/>
      <c r="B50" s="466"/>
      <c r="C50" s="466"/>
      <c r="D50" s="467"/>
      <c r="E50" s="475"/>
      <c r="F50" s="476"/>
      <c r="G50" s="476"/>
      <c r="H50" s="476"/>
      <c r="I50" s="477"/>
      <c r="J50" s="468"/>
      <c r="K50" s="469"/>
      <c r="L50" s="469"/>
      <c r="M50" s="469"/>
      <c r="N50" s="469"/>
      <c r="O50" s="469"/>
      <c r="P50" s="469"/>
      <c r="Q50" s="469"/>
      <c r="R50" s="470"/>
      <c r="S50" s="468"/>
      <c r="T50" s="469"/>
      <c r="U50" s="469"/>
      <c r="V50" s="469"/>
      <c r="W50" s="469"/>
      <c r="X50" s="469"/>
      <c r="Y50" s="469"/>
      <c r="Z50" s="469"/>
      <c r="AA50" s="469"/>
      <c r="AB50" s="469"/>
      <c r="AC50" s="469"/>
      <c r="AD50" s="469"/>
      <c r="AE50" s="469"/>
      <c r="AF50" s="469"/>
      <c r="AG50" s="469"/>
      <c r="AH50" s="469"/>
      <c r="AI50" s="469"/>
      <c r="AJ50" s="470"/>
      <c r="AK50" s="504" t="str">
        <f t="shared" si="5"/>
        <v/>
      </c>
      <c r="AL50" s="505"/>
      <c r="AM50" s="506"/>
      <c r="AN50" s="507"/>
      <c r="AO50" s="507"/>
      <c r="AP50" s="161" t="s">
        <v>106</v>
      </c>
      <c r="AQ50" s="507"/>
      <c r="AR50" s="507"/>
      <c r="AS50" s="508"/>
      <c r="AT50" s="509" t="str">
        <f t="shared" si="3"/>
        <v/>
      </c>
      <c r="AU50" s="510"/>
      <c r="AV50" s="511"/>
      <c r="AW50" s="512"/>
      <c r="AX50" s="513"/>
      <c r="AY50" s="514"/>
      <c r="AZ50" s="552" t="str">
        <f t="shared" si="4"/>
        <v/>
      </c>
      <c r="BA50" s="553"/>
      <c r="BB50" s="553"/>
      <c r="BC50" s="554"/>
    </row>
    <row r="51" spans="1:55" s="32" customFormat="1" ht="30" customHeight="1">
      <c r="A51" s="465"/>
      <c r="B51" s="466"/>
      <c r="C51" s="466"/>
      <c r="D51" s="467"/>
      <c r="E51" s="475"/>
      <c r="F51" s="476"/>
      <c r="G51" s="476"/>
      <c r="H51" s="476"/>
      <c r="I51" s="477"/>
      <c r="J51" s="468"/>
      <c r="K51" s="469"/>
      <c r="L51" s="469"/>
      <c r="M51" s="469"/>
      <c r="N51" s="469"/>
      <c r="O51" s="469"/>
      <c r="P51" s="469"/>
      <c r="Q51" s="469"/>
      <c r="R51" s="470"/>
      <c r="S51" s="468"/>
      <c r="T51" s="469"/>
      <c r="U51" s="469"/>
      <c r="V51" s="469"/>
      <c r="W51" s="469"/>
      <c r="X51" s="469"/>
      <c r="Y51" s="469"/>
      <c r="Z51" s="469"/>
      <c r="AA51" s="469"/>
      <c r="AB51" s="469"/>
      <c r="AC51" s="469"/>
      <c r="AD51" s="469"/>
      <c r="AE51" s="469"/>
      <c r="AF51" s="469"/>
      <c r="AG51" s="469"/>
      <c r="AH51" s="469"/>
      <c r="AI51" s="469"/>
      <c r="AJ51" s="470"/>
      <c r="AK51" s="504" t="str">
        <f t="shared" si="5"/>
        <v/>
      </c>
      <c r="AL51" s="505"/>
      <c r="AM51" s="506"/>
      <c r="AN51" s="507"/>
      <c r="AO51" s="507"/>
      <c r="AP51" s="161" t="s">
        <v>106</v>
      </c>
      <c r="AQ51" s="507"/>
      <c r="AR51" s="507"/>
      <c r="AS51" s="508"/>
      <c r="AT51" s="509" t="str">
        <f t="shared" si="3"/>
        <v/>
      </c>
      <c r="AU51" s="510"/>
      <c r="AV51" s="511"/>
      <c r="AW51" s="512"/>
      <c r="AX51" s="513"/>
      <c r="AY51" s="514"/>
      <c r="AZ51" s="552" t="str">
        <f t="shared" si="4"/>
        <v/>
      </c>
      <c r="BA51" s="553"/>
      <c r="BB51" s="553"/>
      <c r="BC51" s="554"/>
    </row>
    <row r="52" spans="1:55" s="32" customFormat="1" ht="30" customHeight="1">
      <c r="A52" s="465"/>
      <c r="B52" s="466"/>
      <c r="C52" s="466"/>
      <c r="D52" s="467"/>
      <c r="E52" s="475"/>
      <c r="F52" s="476"/>
      <c r="G52" s="476"/>
      <c r="H52" s="476"/>
      <c r="I52" s="477"/>
      <c r="J52" s="468"/>
      <c r="K52" s="469"/>
      <c r="L52" s="469"/>
      <c r="M52" s="469"/>
      <c r="N52" s="469"/>
      <c r="O52" s="469"/>
      <c r="P52" s="469"/>
      <c r="Q52" s="469"/>
      <c r="R52" s="470"/>
      <c r="S52" s="468"/>
      <c r="T52" s="469"/>
      <c r="U52" s="469"/>
      <c r="V52" s="469"/>
      <c r="W52" s="469"/>
      <c r="X52" s="469"/>
      <c r="Y52" s="469"/>
      <c r="Z52" s="469"/>
      <c r="AA52" s="469"/>
      <c r="AB52" s="469"/>
      <c r="AC52" s="469"/>
      <c r="AD52" s="469"/>
      <c r="AE52" s="469"/>
      <c r="AF52" s="469"/>
      <c r="AG52" s="469"/>
      <c r="AH52" s="469"/>
      <c r="AI52" s="469"/>
      <c r="AJ52" s="470"/>
      <c r="AK52" s="504" t="str">
        <f t="shared" si="5"/>
        <v/>
      </c>
      <c r="AL52" s="505"/>
      <c r="AM52" s="506"/>
      <c r="AN52" s="507"/>
      <c r="AO52" s="507"/>
      <c r="AP52" s="161" t="s">
        <v>106</v>
      </c>
      <c r="AQ52" s="507"/>
      <c r="AR52" s="507"/>
      <c r="AS52" s="508"/>
      <c r="AT52" s="509" t="str">
        <f t="shared" si="3"/>
        <v/>
      </c>
      <c r="AU52" s="510"/>
      <c r="AV52" s="511"/>
      <c r="AW52" s="512"/>
      <c r="AX52" s="513"/>
      <c r="AY52" s="514"/>
      <c r="AZ52" s="552" t="str">
        <f t="shared" si="4"/>
        <v/>
      </c>
      <c r="BA52" s="553"/>
      <c r="BB52" s="553"/>
      <c r="BC52" s="554"/>
    </row>
    <row r="53" spans="1:55" s="32" customFormat="1" ht="30" customHeight="1">
      <c r="A53" s="465"/>
      <c r="B53" s="466"/>
      <c r="C53" s="466"/>
      <c r="D53" s="467"/>
      <c r="E53" s="475"/>
      <c r="F53" s="476"/>
      <c r="G53" s="476"/>
      <c r="H53" s="476"/>
      <c r="I53" s="477"/>
      <c r="J53" s="468"/>
      <c r="K53" s="469"/>
      <c r="L53" s="469"/>
      <c r="M53" s="469"/>
      <c r="N53" s="469"/>
      <c r="O53" s="469"/>
      <c r="P53" s="469"/>
      <c r="Q53" s="469"/>
      <c r="R53" s="470"/>
      <c r="S53" s="468"/>
      <c r="T53" s="469"/>
      <c r="U53" s="469"/>
      <c r="V53" s="469"/>
      <c r="W53" s="469"/>
      <c r="X53" s="469"/>
      <c r="Y53" s="469"/>
      <c r="Z53" s="469"/>
      <c r="AA53" s="469"/>
      <c r="AB53" s="469"/>
      <c r="AC53" s="469"/>
      <c r="AD53" s="469"/>
      <c r="AE53" s="469"/>
      <c r="AF53" s="469"/>
      <c r="AG53" s="469"/>
      <c r="AH53" s="469"/>
      <c r="AI53" s="469"/>
      <c r="AJ53" s="470"/>
      <c r="AK53" s="504" t="str">
        <f t="shared" si="5"/>
        <v/>
      </c>
      <c r="AL53" s="505"/>
      <c r="AM53" s="506"/>
      <c r="AN53" s="507"/>
      <c r="AO53" s="507"/>
      <c r="AP53" s="161" t="s">
        <v>106</v>
      </c>
      <c r="AQ53" s="507"/>
      <c r="AR53" s="507"/>
      <c r="AS53" s="508"/>
      <c r="AT53" s="509" t="str">
        <f t="shared" si="3"/>
        <v/>
      </c>
      <c r="AU53" s="510"/>
      <c r="AV53" s="511"/>
      <c r="AW53" s="512"/>
      <c r="AX53" s="513"/>
      <c r="AY53" s="514"/>
      <c r="AZ53" s="552" t="str">
        <f t="shared" si="4"/>
        <v/>
      </c>
      <c r="BA53" s="553"/>
      <c r="BB53" s="553"/>
      <c r="BC53" s="554"/>
    </row>
    <row r="54" spans="1:55" s="32" customFormat="1" ht="30" customHeight="1">
      <c r="A54" s="465"/>
      <c r="B54" s="466"/>
      <c r="C54" s="466"/>
      <c r="D54" s="467"/>
      <c r="E54" s="475"/>
      <c r="F54" s="476"/>
      <c r="G54" s="476"/>
      <c r="H54" s="476"/>
      <c r="I54" s="477"/>
      <c r="J54" s="468"/>
      <c r="K54" s="469"/>
      <c r="L54" s="469"/>
      <c r="M54" s="469"/>
      <c r="N54" s="469"/>
      <c r="O54" s="469"/>
      <c r="P54" s="469"/>
      <c r="Q54" s="469"/>
      <c r="R54" s="470"/>
      <c r="S54" s="468"/>
      <c r="T54" s="469"/>
      <c r="U54" s="469"/>
      <c r="V54" s="469"/>
      <c r="W54" s="469"/>
      <c r="X54" s="469"/>
      <c r="Y54" s="469"/>
      <c r="Z54" s="469"/>
      <c r="AA54" s="469"/>
      <c r="AB54" s="469"/>
      <c r="AC54" s="469"/>
      <c r="AD54" s="469"/>
      <c r="AE54" s="469"/>
      <c r="AF54" s="469"/>
      <c r="AG54" s="469"/>
      <c r="AH54" s="469"/>
      <c r="AI54" s="469"/>
      <c r="AJ54" s="470"/>
      <c r="AK54" s="504" t="str">
        <f t="shared" si="5"/>
        <v/>
      </c>
      <c r="AL54" s="505"/>
      <c r="AM54" s="506"/>
      <c r="AN54" s="507"/>
      <c r="AO54" s="507"/>
      <c r="AP54" s="161" t="s">
        <v>106</v>
      </c>
      <c r="AQ54" s="507"/>
      <c r="AR54" s="507"/>
      <c r="AS54" s="508"/>
      <c r="AT54" s="509" t="str">
        <f t="shared" si="3"/>
        <v/>
      </c>
      <c r="AU54" s="510"/>
      <c r="AV54" s="511"/>
      <c r="AW54" s="512"/>
      <c r="AX54" s="513"/>
      <c r="AY54" s="514"/>
      <c r="AZ54" s="552" t="str">
        <f t="shared" si="4"/>
        <v/>
      </c>
      <c r="BA54" s="553"/>
      <c r="BB54" s="553"/>
      <c r="BC54" s="554"/>
    </row>
    <row r="55" spans="1:55" s="32" customFormat="1" ht="30" customHeight="1" thickBot="1">
      <c r="A55" s="465"/>
      <c r="B55" s="466"/>
      <c r="C55" s="466"/>
      <c r="D55" s="467"/>
      <c r="E55" s="475"/>
      <c r="F55" s="476"/>
      <c r="G55" s="476"/>
      <c r="H55" s="476"/>
      <c r="I55" s="477"/>
      <c r="J55" s="468"/>
      <c r="K55" s="469"/>
      <c r="L55" s="469"/>
      <c r="M55" s="469"/>
      <c r="N55" s="469"/>
      <c r="O55" s="469"/>
      <c r="P55" s="469"/>
      <c r="Q55" s="469"/>
      <c r="R55" s="470"/>
      <c r="S55" s="468"/>
      <c r="T55" s="469"/>
      <c r="U55" s="469"/>
      <c r="V55" s="469"/>
      <c r="W55" s="469"/>
      <c r="X55" s="469"/>
      <c r="Y55" s="469"/>
      <c r="Z55" s="469"/>
      <c r="AA55" s="469"/>
      <c r="AB55" s="469"/>
      <c r="AC55" s="469"/>
      <c r="AD55" s="469"/>
      <c r="AE55" s="469"/>
      <c r="AF55" s="469"/>
      <c r="AG55" s="469"/>
      <c r="AH55" s="469"/>
      <c r="AI55" s="469"/>
      <c r="AJ55" s="470"/>
      <c r="AK55" s="504" t="str">
        <f t="shared" si="5"/>
        <v/>
      </c>
      <c r="AL55" s="505"/>
      <c r="AM55" s="506"/>
      <c r="AN55" s="507"/>
      <c r="AO55" s="507"/>
      <c r="AP55" s="161" t="s">
        <v>106</v>
      </c>
      <c r="AQ55" s="507"/>
      <c r="AR55" s="507"/>
      <c r="AS55" s="508"/>
      <c r="AT55" s="509" t="str">
        <f t="shared" si="3"/>
        <v/>
      </c>
      <c r="AU55" s="510"/>
      <c r="AV55" s="511"/>
      <c r="AW55" s="512"/>
      <c r="AX55" s="513"/>
      <c r="AY55" s="514"/>
      <c r="AZ55" s="552" t="str">
        <f t="shared" si="4"/>
        <v/>
      </c>
      <c r="BA55" s="553"/>
      <c r="BB55" s="553"/>
      <c r="BC55" s="554"/>
    </row>
    <row r="56" spans="1:55" ht="30" customHeight="1" thickTop="1" thickBot="1">
      <c r="A56" s="486" t="s">
        <v>14</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8"/>
      <c r="AW56" s="568">
        <f>SUM(AW41:AY55)</f>
        <v>0</v>
      </c>
      <c r="AX56" s="569"/>
      <c r="AY56" s="570"/>
      <c r="AZ56" s="636">
        <f>SUM(AZ41:BC55)</f>
        <v>0</v>
      </c>
      <c r="BA56" s="637"/>
      <c r="BB56" s="637"/>
      <c r="BC56" s="638"/>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533" t="s">
        <v>57</v>
      </c>
      <c r="B60" s="534"/>
      <c r="C60" s="534"/>
      <c r="D60" s="535"/>
      <c r="E60" s="536" t="s">
        <v>37</v>
      </c>
      <c r="F60" s="534"/>
      <c r="G60" s="534"/>
      <c r="H60" s="534"/>
      <c r="I60" s="537" t="s">
        <v>62</v>
      </c>
      <c r="J60" s="538"/>
      <c r="K60" s="538"/>
      <c r="L60" s="538"/>
      <c r="M60" s="538"/>
      <c r="N60" s="538"/>
      <c r="O60" s="538"/>
      <c r="P60" s="539"/>
      <c r="Q60" s="540" t="s">
        <v>38</v>
      </c>
      <c r="R60" s="541"/>
      <c r="S60" s="542" t="s">
        <v>63</v>
      </c>
      <c r="T60" s="542"/>
      <c r="U60" s="542"/>
      <c r="V60" s="542"/>
      <c r="W60" s="542"/>
      <c r="X60" s="542"/>
      <c r="Y60" s="543"/>
      <c r="Z60" s="537" t="s">
        <v>88</v>
      </c>
      <c r="AA60" s="538"/>
      <c r="AB60" s="538"/>
      <c r="AC60" s="538"/>
      <c r="AD60" s="538"/>
      <c r="AE60" s="538"/>
      <c r="AF60" s="538"/>
      <c r="AG60" s="538"/>
      <c r="AH60" s="538"/>
      <c r="AI60" s="538"/>
      <c r="AJ60" s="538"/>
      <c r="AK60" s="538"/>
      <c r="AL60" s="538"/>
      <c r="AM60" s="538"/>
      <c r="AN60" s="544"/>
      <c r="AO60" s="537" t="s">
        <v>89</v>
      </c>
      <c r="AP60" s="538"/>
      <c r="AQ60" s="538"/>
      <c r="AR60" s="538"/>
      <c r="AS60" s="538"/>
      <c r="AT60" s="538"/>
      <c r="AU60" s="538"/>
      <c r="AV60" s="538"/>
      <c r="AW60" s="538"/>
      <c r="AX60" s="538"/>
      <c r="AY60" s="538"/>
      <c r="AZ60" s="538"/>
      <c r="BA60" s="538"/>
      <c r="BB60" s="538"/>
      <c r="BC60" s="545"/>
    </row>
    <row r="61" spans="1:55" ht="41.25" customHeight="1" thickTop="1">
      <c r="A61" s="686" t="s">
        <v>59</v>
      </c>
      <c r="B61" s="687"/>
      <c r="C61" s="687"/>
      <c r="D61" s="687"/>
      <c r="E61" s="688" t="s">
        <v>107</v>
      </c>
      <c r="F61" s="688"/>
      <c r="G61" s="688"/>
      <c r="H61" s="688"/>
      <c r="I61" s="573" t="str">
        <f>IF($AZ$31=0,"",SUMIF($AK$16:$AL$30,$E61,$AZ$16:$BC$30))</f>
        <v/>
      </c>
      <c r="J61" s="574"/>
      <c r="K61" s="574"/>
      <c r="L61" s="574"/>
      <c r="M61" s="574"/>
      <c r="N61" s="574"/>
      <c r="O61" s="574"/>
      <c r="P61" s="106" t="s">
        <v>15</v>
      </c>
      <c r="Q61" s="575" t="s">
        <v>38</v>
      </c>
      <c r="R61" s="576"/>
      <c r="S61" s="582">
        <v>30000</v>
      </c>
      <c r="T61" s="582"/>
      <c r="U61" s="582"/>
      <c r="V61" s="582"/>
      <c r="W61" s="582"/>
      <c r="X61" s="582"/>
      <c r="Y61" s="68" t="s">
        <v>39</v>
      </c>
      <c r="Z61" s="546" t="str">
        <f>IF(I61="","",I61*S61)</f>
        <v/>
      </c>
      <c r="AA61" s="547"/>
      <c r="AB61" s="547"/>
      <c r="AC61" s="547"/>
      <c r="AD61" s="547"/>
      <c r="AE61" s="547"/>
      <c r="AF61" s="547"/>
      <c r="AG61" s="547"/>
      <c r="AH61" s="547"/>
      <c r="AI61" s="547"/>
      <c r="AJ61" s="547"/>
      <c r="AK61" s="547"/>
      <c r="AL61" s="547"/>
      <c r="AM61" s="547"/>
      <c r="AN61" s="74" t="s">
        <v>0</v>
      </c>
      <c r="AO61" s="628">
        <f>SUM(Z61:AM61)</f>
        <v>0</v>
      </c>
      <c r="AP61" s="707"/>
      <c r="AQ61" s="707"/>
      <c r="AR61" s="707"/>
      <c r="AS61" s="707"/>
      <c r="AT61" s="707"/>
      <c r="AU61" s="707"/>
      <c r="AV61" s="707"/>
      <c r="AW61" s="707"/>
      <c r="AX61" s="707"/>
      <c r="AY61" s="707"/>
      <c r="AZ61" s="707"/>
      <c r="BA61" s="707"/>
      <c r="BB61" s="707"/>
      <c r="BC61" s="113" t="s">
        <v>0</v>
      </c>
    </row>
    <row r="62" spans="1:55" ht="41.25" customHeight="1" thickBot="1">
      <c r="A62" s="689" t="s">
        <v>58</v>
      </c>
      <c r="B62" s="690"/>
      <c r="C62" s="690"/>
      <c r="D62" s="691"/>
      <c r="E62" s="692" t="s">
        <v>108</v>
      </c>
      <c r="F62" s="693"/>
      <c r="G62" s="693"/>
      <c r="H62" s="694"/>
      <c r="I62" s="695" t="str">
        <f>IF($AZ$56=0,"",SUMIF($AK$41:$AL$55,$E62,$AZ$41:$BC$55))</f>
        <v/>
      </c>
      <c r="J62" s="696"/>
      <c r="K62" s="696"/>
      <c r="L62" s="696"/>
      <c r="M62" s="696"/>
      <c r="N62" s="696"/>
      <c r="O62" s="696"/>
      <c r="P62" s="116" t="s">
        <v>15</v>
      </c>
      <c r="Q62" s="709" t="s">
        <v>38</v>
      </c>
      <c r="R62" s="710"/>
      <c r="S62" s="708">
        <v>50000</v>
      </c>
      <c r="T62" s="708"/>
      <c r="U62" s="708"/>
      <c r="V62" s="708"/>
      <c r="W62" s="708"/>
      <c r="X62" s="708"/>
      <c r="Y62" s="117" t="s">
        <v>39</v>
      </c>
      <c r="Z62" s="697" t="str">
        <f>IF(I62="","",I62*S62)</f>
        <v/>
      </c>
      <c r="AA62" s="698"/>
      <c r="AB62" s="698"/>
      <c r="AC62" s="698"/>
      <c r="AD62" s="698"/>
      <c r="AE62" s="698"/>
      <c r="AF62" s="698"/>
      <c r="AG62" s="698"/>
      <c r="AH62" s="698"/>
      <c r="AI62" s="698"/>
      <c r="AJ62" s="698"/>
      <c r="AK62" s="698"/>
      <c r="AL62" s="698"/>
      <c r="AM62" s="698"/>
      <c r="AN62" s="117" t="s">
        <v>0</v>
      </c>
      <c r="AO62" s="699" t="str">
        <f>Z62</f>
        <v/>
      </c>
      <c r="AP62" s="700"/>
      <c r="AQ62" s="700"/>
      <c r="AR62" s="700"/>
      <c r="AS62" s="700"/>
      <c r="AT62" s="700"/>
      <c r="AU62" s="700"/>
      <c r="AV62" s="700"/>
      <c r="AW62" s="700"/>
      <c r="AX62" s="700"/>
      <c r="AY62" s="700"/>
      <c r="AZ62" s="700"/>
      <c r="BA62" s="700"/>
      <c r="BB62" s="700"/>
      <c r="BC62" s="118" t="s">
        <v>0</v>
      </c>
    </row>
    <row r="63" spans="1:55" ht="41.25" customHeight="1" thickTop="1" thickBot="1">
      <c r="A63" s="647" t="s">
        <v>80</v>
      </c>
      <c r="B63" s="648"/>
      <c r="C63" s="648"/>
      <c r="D63" s="648"/>
      <c r="E63" s="648"/>
      <c r="F63" s="648"/>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c r="AI63" s="648"/>
      <c r="AJ63" s="648"/>
      <c r="AK63" s="648"/>
      <c r="AL63" s="648"/>
      <c r="AM63" s="648"/>
      <c r="AN63" s="648"/>
      <c r="AO63" s="649">
        <f>SUM(AO61:BB62)</f>
        <v>0</v>
      </c>
      <c r="AP63" s="650"/>
      <c r="AQ63" s="650"/>
      <c r="AR63" s="650"/>
      <c r="AS63" s="650"/>
      <c r="AT63" s="650"/>
      <c r="AU63" s="650"/>
      <c r="AV63" s="650"/>
      <c r="AW63" s="650"/>
      <c r="AX63" s="650"/>
      <c r="AY63" s="650"/>
      <c r="AZ63" s="650"/>
      <c r="BA63" s="650"/>
      <c r="BB63" s="650"/>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90"/>
    </row>
    <row r="151" spans="1:1">
      <c r="A151" s="245">
        <f>SUM(AO63)</f>
        <v>0</v>
      </c>
    </row>
  </sheetData>
  <sheetProtection algorithmName="SHA-512" hashValue="iGuvgpdMGg4+scC/6peyKO4ARXGzc7xGx/tE9Pd9YAcGB8VwzgGcsIcoco5IxeTIoookJi0XUKmX685ASx02Xg==" saltValue="vCd7jxgtYcqO1Oe3/zC2Cw=="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6"/>
  <conditionalFormatting sqref="E16:I16">
    <cfRule type="expression" dxfId="92" priority="36" stopIfTrue="1">
      <formula>AND($AK16&lt;&gt;"",$AK16&lt;&gt;"W5")</formula>
    </cfRule>
  </conditionalFormatting>
  <conditionalFormatting sqref="E41:I41">
    <cfRule type="expression" dxfId="91" priority="34" stopIfTrue="1">
      <formula>AND($AK41&lt;&gt;"",$AK41&lt;&gt;"W6")</formula>
    </cfRule>
  </conditionalFormatting>
  <conditionalFormatting sqref="AM12:AS12">
    <cfRule type="expression" dxfId="90" priority="30" stopIfTrue="1">
      <formula>AND(COUNTA($E$16:$I$30)&gt;0,$AM$12="□")</formula>
    </cfRule>
  </conditionalFormatting>
  <conditionalFormatting sqref="AM37:AS37">
    <cfRule type="expression" dxfId="89" priority="29" stopIfTrue="1">
      <formula>AND(COUNTA($E$41:$I$55)&gt;0,$AM$37="□")</formula>
    </cfRule>
  </conditionalFormatting>
  <conditionalFormatting sqref="E17:I17">
    <cfRule type="expression" dxfId="88" priority="28">
      <formula>AND($AK17&lt;&gt;"",$AK17&lt;&gt;"W5")</formula>
    </cfRule>
  </conditionalFormatting>
  <conditionalFormatting sqref="E18:I18">
    <cfRule type="expression" dxfId="87" priority="27">
      <formula>AND($AK18&lt;&gt;"",$AK18&lt;&gt;"W5")</formula>
    </cfRule>
  </conditionalFormatting>
  <conditionalFormatting sqref="E19:I19">
    <cfRule type="expression" dxfId="86" priority="26">
      <formula>AND($AK19&lt;&gt;"",$AK19&lt;&gt;"W5")</formula>
    </cfRule>
  </conditionalFormatting>
  <conditionalFormatting sqref="E20:I20">
    <cfRule type="expression" dxfId="85" priority="25">
      <formula>AND($AK20&lt;&gt;"",$AK20&lt;&gt;"W5")</formula>
    </cfRule>
  </conditionalFormatting>
  <conditionalFormatting sqref="E21:I21">
    <cfRule type="expression" dxfId="84" priority="24">
      <formula>AND($AK21&lt;&gt;"",$AK21&lt;&gt;"W5")</formula>
    </cfRule>
  </conditionalFormatting>
  <conditionalFormatting sqref="E22:I22">
    <cfRule type="expression" dxfId="83" priority="23">
      <formula>AND($AK22&lt;&gt;"",$AK22&lt;&gt;"W5")</formula>
    </cfRule>
  </conditionalFormatting>
  <conditionalFormatting sqref="E23:I23">
    <cfRule type="expression" dxfId="82" priority="22">
      <formula>AND($AK23&lt;&gt;"",$AK23&lt;&gt;"W5")</formula>
    </cfRule>
  </conditionalFormatting>
  <conditionalFormatting sqref="E24:I24">
    <cfRule type="expression" dxfId="81" priority="21">
      <formula>AND($AK24&lt;&gt;"",$AK24&lt;&gt;"W5")</formula>
    </cfRule>
  </conditionalFormatting>
  <conditionalFormatting sqref="E25:I25">
    <cfRule type="expression" dxfId="80" priority="20">
      <formula>AND($AK25&lt;&gt;"",$AK25&lt;&gt;"W5")</formula>
    </cfRule>
  </conditionalFormatting>
  <conditionalFormatting sqref="E26:I26">
    <cfRule type="expression" dxfId="79" priority="19">
      <formula>AND($AK26&lt;&gt;"",$AK26&lt;&gt;"W5")</formula>
    </cfRule>
  </conditionalFormatting>
  <conditionalFormatting sqref="E27:I27">
    <cfRule type="expression" dxfId="78" priority="18">
      <formula>AND($AK27&lt;&gt;"",$AK27&lt;&gt;"W5")</formula>
    </cfRule>
  </conditionalFormatting>
  <conditionalFormatting sqref="E28:I28">
    <cfRule type="expression" dxfId="77" priority="17">
      <formula>AND($AK28&lt;&gt;"",$AK28&lt;&gt;"W5")</formula>
    </cfRule>
  </conditionalFormatting>
  <conditionalFormatting sqref="E29:I29">
    <cfRule type="expression" dxfId="76" priority="16">
      <formula>AND($AK29&lt;&gt;"",$AK29&lt;&gt;"W5")</formula>
    </cfRule>
  </conditionalFormatting>
  <conditionalFormatting sqref="E30:I30">
    <cfRule type="expression" dxfId="75" priority="15">
      <formula>AND($AK30&lt;&gt;"",$AK30&lt;&gt;"W5")</formula>
    </cfRule>
  </conditionalFormatting>
  <conditionalFormatting sqref="E42:I42">
    <cfRule type="expression" dxfId="74" priority="14">
      <formula>AND($AK42&lt;&gt;"",$AK42&lt;&gt;"W6")</formula>
    </cfRule>
  </conditionalFormatting>
  <conditionalFormatting sqref="E43:I43">
    <cfRule type="expression" dxfId="73" priority="13">
      <formula>AND($AK43&lt;&gt;"",$AK43&lt;&gt;"W6")</formula>
    </cfRule>
  </conditionalFormatting>
  <conditionalFormatting sqref="E44:I44">
    <cfRule type="expression" dxfId="72" priority="12">
      <formula>AND($AK44&lt;&gt;"",$AK44&lt;&gt;"W6")</formula>
    </cfRule>
  </conditionalFormatting>
  <conditionalFormatting sqref="E45:I45">
    <cfRule type="expression" dxfId="71" priority="11">
      <formula>AND($AK45&lt;&gt;"",$AK45&lt;&gt;"W6")</formula>
    </cfRule>
  </conditionalFormatting>
  <conditionalFormatting sqref="E46:I46">
    <cfRule type="expression" dxfId="70" priority="10">
      <formula>AND($AK46&lt;&gt;"",$AK46&lt;&gt;"W6")</formula>
    </cfRule>
  </conditionalFormatting>
  <conditionalFormatting sqref="E47:I47">
    <cfRule type="expression" dxfId="69" priority="9">
      <formula>AND($AK47&lt;&gt;"",$AK47&lt;&gt;"W6")</formula>
    </cfRule>
  </conditionalFormatting>
  <conditionalFormatting sqref="E48:I48">
    <cfRule type="expression" dxfId="68" priority="8">
      <formula>AND($AK48&lt;&gt;"",$AK48&lt;&gt;"W6")</formula>
    </cfRule>
  </conditionalFormatting>
  <conditionalFormatting sqref="E49:I49">
    <cfRule type="expression" dxfId="67" priority="7">
      <formula>AND($AK49&lt;&gt;"",$AK49&lt;&gt;"W6")</formula>
    </cfRule>
  </conditionalFormatting>
  <conditionalFormatting sqref="E50:I50">
    <cfRule type="expression" dxfId="66" priority="6">
      <formula>AND($AK50&lt;&gt;"",$AK50&lt;&gt;"W6")</formula>
    </cfRule>
  </conditionalFormatting>
  <conditionalFormatting sqref="E51:I51">
    <cfRule type="expression" dxfId="65" priority="5">
      <formula>AND($AK51&lt;&gt;"",$AK51&lt;&gt;"W6")</formula>
    </cfRule>
  </conditionalFormatting>
  <conditionalFormatting sqref="E52:I52">
    <cfRule type="expression" dxfId="64" priority="4">
      <formula>AND($AK52&lt;&gt;"",$AK52&lt;&gt;"W6")</formula>
    </cfRule>
  </conditionalFormatting>
  <conditionalFormatting sqref="E53:I53">
    <cfRule type="expression" dxfId="63" priority="3">
      <formula>AND($AK53&lt;&gt;"",$AK53&lt;&gt;"W6")</formula>
    </cfRule>
  </conditionalFormatting>
  <conditionalFormatting sqref="E54:I54">
    <cfRule type="expression" dxfId="62" priority="2">
      <formula>AND($AK54&lt;&gt;"",$AK54&lt;&gt;"W6")</formula>
    </cfRule>
  </conditionalFormatting>
  <conditionalFormatting sqref="E55:I55">
    <cfRule type="expression" dxfId="61"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45">
        <f>'様式第8｜完了実績報告書'!$CA$2</f>
        <v>0</v>
      </c>
      <c r="AX1" s="445"/>
      <c r="AY1" s="445"/>
      <c r="AZ1" s="445"/>
      <c r="BA1" s="445"/>
      <c r="BB1" s="445"/>
      <c r="BC1" s="56"/>
    </row>
    <row r="2" spans="1:71" s="1" customFormat="1" ht="18.75" customHeight="1">
      <c r="A2" s="2"/>
      <c r="B2" s="2"/>
      <c r="AK2" s="57" t="s">
        <v>82</v>
      </c>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3" t="s">
        <v>47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240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2" t="s">
        <v>35</v>
      </c>
      <c r="AV6" s="586"/>
      <c r="AW6" s="586"/>
      <c r="AX6" s="26" t="s">
        <v>83</v>
      </c>
      <c r="AY6" s="586"/>
      <c r="AZ6" s="586"/>
      <c r="BA6" s="587" t="s">
        <v>84</v>
      </c>
      <c r="BB6" s="587"/>
      <c r="BC6" s="587"/>
    </row>
    <row r="7" spans="1:71" ht="23.25" customHeight="1">
      <c r="A7" s="171"/>
      <c r="B7" s="170"/>
      <c r="C7" s="163" t="s">
        <v>128</v>
      </c>
      <c r="D7" s="28"/>
      <c r="E7" s="28"/>
      <c r="F7" s="28"/>
      <c r="G7" s="173"/>
      <c r="H7" s="174"/>
      <c r="I7" s="163" t="s">
        <v>188</v>
      </c>
      <c r="J7" s="28"/>
      <c r="K7" s="119"/>
      <c r="L7" s="119"/>
      <c r="M7" s="119"/>
      <c r="AC7" s="119"/>
      <c r="AD7" s="119"/>
      <c r="AE7" s="119"/>
      <c r="AF7" s="119"/>
      <c r="AG7" s="119"/>
      <c r="AH7" s="119"/>
      <c r="AI7" s="119"/>
      <c r="AJ7" s="119"/>
      <c r="AT7" s="897" t="s">
        <v>109</v>
      </c>
      <c r="AU7" s="897"/>
      <c r="AV7" s="897"/>
      <c r="AW7" s="897"/>
      <c r="AX7" s="897"/>
      <c r="AY7" s="897"/>
      <c r="AZ7" s="897"/>
      <c r="BA7" s="897"/>
      <c r="BB7" s="897"/>
      <c r="BC7" s="897"/>
      <c r="BP7" s="890" t="s">
        <v>64</v>
      </c>
      <c r="BQ7" s="890"/>
      <c r="BR7" s="890" t="s">
        <v>65</v>
      </c>
      <c r="BS7" s="890" t="s">
        <v>66</v>
      </c>
    </row>
    <row r="8" spans="1:71" ht="23.25" customHeight="1" thickBot="1">
      <c r="A8" s="47"/>
      <c r="B8" s="38"/>
      <c r="C8" s="38"/>
      <c r="D8" s="38"/>
      <c r="E8" s="38"/>
      <c r="F8" s="4"/>
      <c r="G8" s="4"/>
      <c r="H8" s="4"/>
      <c r="I8" s="4"/>
      <c r="J8" s="4"/>
      <c r="K8" s="4"/>
      <c r="L8" s="4"/>
      <c r="M8" s="899" t="str">
        <f>IF(COUNTIF(AM10:AN27,"err")&gt;0,"グレードと一致しない型番があります。登録番号を確認して下さい。","")</f>
        <v/>
      </c>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8"/>
      <c r="AU8" s="898"/>
      <c r="AV8" s="898"/>
      <c r="AW8" s="898"/>
      <c r="AX8" s="898"/>
      <c r="AY8" s="898"/>
      <c r="AZ8" s="898"/>
      <c r="BA8" s="898"/>
      <c r="BB8" s="898"/>
      <c r="BC8" s="898"/>
      <c r="BP8" s="114"/>
      <c r="BQ8" s="114"/>
      <c r="BR8" s="890"/>
      <c r="BS8" s="890"/>
    </row>
    <row r="9" spans="1:71" ht="46.5" customHeight="1" thickBot="1">
      <c r="A9" s="799" t="s">
        <v>16</v>
      </c>
      <c r="B9" s="800"/>
      <c r="C9" s="900" t="s">
        <v>40</v>
      </c>
      <c r="D9" s="901"/>
      <c r="E9" s="902"/>
      <c r="F9" s="900" t="s">
        <v>10</v>
      </c>
      <c r="G9" s="901"/>
      <c r="H9" s="903"/>
      <c r="I9" s="904" t="s">
        <v>3</v>
      </c>
      <c r="J9" s="901"/>
      <c r="K9" s="901"/>
      <c r="L9" s="903"/>
      <c r="M9" s="904" t="s">
        <v>210</v>
      </c>
      <c r="N9" s="901"/>
      <c r="O9" s="901"/>
      <c r="P9" s="901"/>
      <c r="Q9" s="901"/>
      <c r="R9" s="903"/>
      <c r="S9" s="904" t="s">
        <v>9</v>
      </c>
      <c r="T9" s="901"/>
      <c r="U9" s="901"/>
      <c r="V9" s="901"/>
      <c r="W9" s="901"/>
      <c r="X9" s="901"/>
      <c r="Y9" s="901"/>
      <c r="Z9" s="903"/>
      <c r="AA9" s="904" t="s">
        <v>1</v>
      </c>
      <c r="AB9" s="901"/>
      <c r="AC9" s="901"/>
      <c r="AD9" s="901"/>
      <c r="AE9" s="901"/>
      <c r="AF9" s="901"/>
      <c r="AG9" s="901"/>
      <c r="AH9" s="901"/>
      <c r="AI9" s="901"/>
      <c r="AJ9" s="901"/>
      <c r="AK9" s="901"/>
      <c r="AL9" s="903"/>
      <c r="AM9" s="905" t="s">
        <v>116</v>
      </c>
      <c r="AN9" s="906"/>
      <c r="AO9" s="891" t="s">
        <v>17</v>
      </c>
      <c r="AP9" s="892"/>
      <c r="AQ9" s="893"/>
      <c r="AR9" s="907" t="s">
        <v>117</v>
      </c>
      <c r="AS9" s="908"/>
      <c r="AT9" s="894" t="s">
        <v>18</v>
      </c>
      <c r="AU9" s="895"/>
      <c r="AV9" s="896"/>
      <c r="AW9" s="894" t="s">
        <v>61</v>
      </c>
      <c r="AX9" s="895"/>
      <c r="AY9" s="896"/>
      <c r="AZ9" s="904" t="s">
        <v>118</v>
      </c>
      <c r="BA9" s="909"/>
      <c r="BB9" s="909"/>
      <c r="BC9" s="910"/>
      <c r="BO9" s="104" t="s">
        <v>48</v>
      </c>
      <c r="BP9" s="90" t="s">
        <v>68</v>
      </c>
      <c r="BQ9" s="90" t="s">
        <v>69</v>
      </c>
      <c r="BR9" s="890"/>
      <c r="BS9" s="890"/>
    </row>
    <row r="10" spans="1:71" s="20" customFormat="1" ht="34.5" customHeight="1" thickTop="1">
      <c r="A10" s="863" t="s">
        <v>64</v>
      </c>
      <c r="B10" s="864"/>
      <c r="C10" s="881"/>
      <c r="D10" s="882"/>
      <c r="E10" s="882"/>
      <c r="F10" s="883" t="s">
        <v>72</v>
      </c>
      <c r="G10" s="884"/>
      <c r="H10" s="885"/>
      <c r="I10" s="494"/>
      <c r="J10" s="495"/>
      <c r="K10" s="495"/>
      <c r="L10" s="496"/>
      <c r="M10" s="494"/>
      <c r="N10" s="495"/>
      <c r="O10" s="495"/>
      <c r="P10" s="495"/>
      <c r="Q10" s="495"/>
      <c r="R10" s="496"/>
      <c r="S10" s="497"/>
      <c r="T10" s="498"/>
      <c r="U10" s="498"/>
      <c r="V10" s="498"/>
      <c r="W10" s="498"/>
      <c r="X10" s="498"/>
      <c r="Y10" s="498"/>
      <c r="Z10" s="499"/>
      <c r="AA10" s="497"/>
      <c r="AB10" s="498"/>
      <c r="AC10" s="498"/>
      <c r="AD10" s="498"/>
      <c r="AE10" s="498"/>
      <c r="AF10" s="498"/>
      <c r="AG10" s="498"/>
      <c r="AH10" s="498"/>
      <c r="AI10" s="498"/>
      <c r="AJ10" s="498"/>
      <c r="AK10" s="498"/>
      <c r="AL10" s="499"/>
      <c r="AM10" s="886" t="str">
        <f t="shared" ref="AM10:AM15" si="0">IF(M10="","",IF(AND(LEFT(M10,1)&amp;RIGHT(M10,1)&lt;&gt;"D1",LEFT(M10,1)&amp;RIGHT(M10,1)&lt;&gt;"D2",LEFT(M10,1)&amp;RIGHT(M10,1)&lt;&gt;"D3",LEFT(M10,1)&amp;RIGHT(M10,1)&lt;&gt;"D4"),"err",LEFT(M10,1)&amp;RIGHT(M10,1)))</f>
        <v/>
      </c>
      <c r="AN10" s="887"/>
      <c r="AO10" s="869"/>
      <c r="AP10" s="870"/>
      <c r="AQ10" s="871"/>
      <c r="AR10" s="888"/>
      <c r="AS10" s="889"/>
      <c r="AT10" s="911" t="str">
        <f t="shared" ref="AT10:AT27" si="1">IF(AND(AO10&lt;&gt;"",AR10&lt;&gt;""),ROUNDDOWN(((AR10/AO10)/1000),1),"")</f>
        <v/>
      </c>
      <c r="AU10" s="912"/>
      <c r="AV10" s="913"/>
      <c r="AW10" s="914" t="str">
        <f>IF(AT10="","",SUM(AT10:AV11))</f>
        <v/>
      </c>
      <c r="AX10" s="915"/>
      <c r="AY10" s="916"/>
      <c r="AZ10" s="917"/>
      <c r="BA10" s="918"/>
      <c r="BB10" s="918"/>
      <c r="BC10" s="164" t="s">
        <v>110</v>
      </c>
      <c r="BO10" s="105" t="s">
        <v>49</v>
      </c>
      <c r="BP10" s="89">
        <v>6000</v>
      </c>
      <c r="BQ10" s="89">
        <v>5000</v>
      </c>
      <c r="BR10" s="89">
        <v>7000</v>
      </c>
      <c r="BS10" s="89">
        <v>7500</v>
      </c>
    </row>
    <row r="11" spans="1:71" s="20" customFormat="1" ht="35.15" customHeight="1">
      <c r="A11" s="865"/>
      <c r="B11" s="866"/>
      <c r="C11" s="835"/>
      <c r="D11" s="836"/>
      <c r="E11" s="836"/>
      <c r="F11" s="872" t="s">
        <v>74</v>
      </c>
      <c r="G11" s="873"/>
      <c r="H11" s="874"/>
      <c r="I11" s="875"/>
      <c r="J11" s="876"/>
      <c r="K11" s="876"/>
      <c r="L11" s="877"/>
      <c r="M11" s="875"/>
      <c r="N11" s="876"/>
      <c r="O11" s="876"/>
      <c r="P11" s="876"/>
      <c r="Q11" s="876"/>
      <c r="R11" s="877"/>
      <c r="S11" s="878"/>
      <c r="T11" s="879"/>
      <c r="U11" s="879"/>
      <c r="V11" s="879"/>
      <c r="W11" s="879"/>
      <c r="X11" s="879"/>
      <c r="Y11" s="879"/>
      <c r="Z11" s="880"/>
      <c r="AA11" s="878"/>
      <c r="AB11" s="879"/>
      <c r="AC11" s="879"/>
      <c r="AD11" s="879"/>
      <c r="AE11" s="879"/>
      <c r="AF11" s="879"/>
      <c r="AG11" s="879"/>
      <c r="AH11" s="879"/>
      <c r="AI11" s="879"/>
      <c r="AJ11" s="879"/>
      <c r="AK11" s="879"/>
      <c r="AL11" s="880"/>
      <c r="AM11" s="919" t="str">
        <f t="shared" si="0"/>
        <v/>
      </c>
      <c r="AN11" s="920"/>
      <c r="AO11" s="851"/>
      <c r="AP11" s="852"/>
      <c r="AQ11" s="853"/>
      <c r="AR11" s="856"/>
      <c r="AS11" s="857"/>
      <c r="AT11" s="858" t="str">
        <f t="shared" si="1"/>
        <v/>
      </c>
      <c r="AU11" s="859"/>
      <c r="AV11" s="860"/>
      <c r="AW11" s="846"/>
      <c r="AX11" s="847"/>
      <c r="AY11" s="848"/>
      <c r="AZ11" s="861"/>
      <c r="BA11" s="862"/>
      <c r="BB11" s="862"/>
      <c r="BC11" s="165" t="s">
        <v>110</v>
      </c>
      <c r="BO11" s="105" t="s">
        <v>50</v>
      </c>
      <c r="BP11" s="89">
        <v>5000</v>
      </c>
      <c r="BQ11" s="89">
        <v>4000</v>
      </c>
      <c r="BR11" s="89">
        <v>6000</v>
      </c>
      <c r="BS11" s="89">
        <v>6500</v>
      </c>
    </row>
    <row r="12" spans="1:71" s="20" customFormat="1" ht="35.15" customHeight="1">
      <c r="A12" s="865"/>
      <c r="B12" s="866"/>
      <c r="C12" s="833"/>
      <c r="D12" s="834"/>
      <c r="E12" s="834"/>
      <c r="F12" s="837" t="s">
        <v>72</v>
      </c>
      <c r="G12" s="838"/>
      <c r="H12" s="839"/>
      <c r="I12" s="840"/>
      <c r="J12" s="841"/>
      <c r="K12" s="841"/>
      <c r="L12" s="842"/>
      <c r="M12" s="840"/>
      <c r="N12" s="841"/>
      <c r="O12" s="841"/>
      <c r="P12" s="841"/>
      <c r="Q12" s="841"/>
      <c r="R12" s="842"/>
      <c r="S12" s="843"/>
      <c r="T12" s="844"/>
      <c r="U12" s="844"/>
      <c r="V12" s="844"/>
      <c r="W12" s="844"/>
      <c r="X12" s="844"/>
      <c r="Y12" s="844"/>
      <c r="Z12" s="845"/>
      <c r="AA12" s="843"/>
      <c r="AB12" s="844"/>
      <c r="AC12" s="844"/>
      <c r="AD12" s="844"/>
      <c r="AE12" s="844"/>
      <c r="AF12" s="844"/>
      <c r="AG12" s="844"/>
      <c r="AH12" s="844"/>
      <c r="AI12" s="844"/>
      <c r="AJ12" s="844"/>
      <c r="AK12" s="844"/>
      <c r="AL12" s="845"/>
      <c r="AM12" s="817" t="str">
        <f t="shared" si="0"/>
        <v/>
      </c>
      <c r="AN12" s="818"/>
      <c r="AO12" s="814"/>
      <c r="AP12" s="815"/>
      <c r="AQ12" s="816"/>
      <c r="AR12" s="819"/>
      <c r="AS12" s="820"/>
      <c r="AT12" s="821" t="str">
        <f t="shared" si="1"/>
        <v/>
      </c>
      <c r="AU12" s="822"/>
      <c r="AV12" s="823"/>
      <c r="AW12" s="824" t="str">
        <f>IF(AT12="","",SUM(AT12:AV13))</f>
        <v/>
      </c>
      <c r="AX12" s="825"/>
      <c r="AY12" s="826"/>
      <c r="AZ12" s="854"/>
      <c r="BA12" s="855"/>
      <c r="BB12" s="855"/>
      <c r="BC12" s="166" t="s">
        <v>110</v>
      </c>
      <c r="BO12" s="105" t="s">
        <v>51</v>
      </c>
      <c r="BP12" s="89">
        <v>4000</v>
      </c>
      <c r="BQ12" s="89">
        <v>3000</v>
      </c>
      <c r="BR12" s="89">
        <v>5000</v>
      </c>
      <c r="BS12" s="89">
        <v>5500</v>
      </c>
    </row>
    <row r="13" spans="1:71" s="20" customFormat="1" ht="35.15" customHeight="1">
      <c r="A13" s="865"/>
      <c r="B13" s="866"/>
      <c r="C13" s="835"/>
      <c r="D13" s="836"/>
      <c r="E13" s="836"/>
      <c r="F13" s="872" t="s">
        <v>74</v>
      </c>
      <c r="G13" s="873"/>
      <c r="H13" s="874"/>
      <c r="I13" s="875"/>
      <c r="J13" s="876"/>
      <c r="K13" s="876"/>
      <c r="L13" s="877"/>
      <c r="M13" s="875"/>
      <c r="N13" s="876"/>
      <c r="O13" s="876"/>
      <c r="P13" s="876"/>
      <c r="Q13" s="876"/>
      <c r="R13" s="877"/>
      <c r="S13" s="878"/>
      <c r="T13" s="879"/>
      <c r="U13" s="879"/>
      <c r="V13" s="879"/>
      <c r="W13" s="879"/>
      <c r="X13" s="879"/>
      <c r="Y13" s="879"/>
      <c r="Z13" s="880"/>
      <c r="AA13" s="878"/>
      <c r="AB13" s="879"/>
      <c r="AC13" s="879"/>
      <c r="AD13" s="879"/>
      <c r="AE13" s="879"/>
      <c r="AF13" s="879"/>
      <c r="AG13" s="879"/>
      <c r="AH13" s="879"/>
      <c r="AI13" s="879"/>
      <c r="AJ13" s="879"/>
      <c r="AK13" s="879"/>
      <c r="AL13" s="880"/>
      <c r="AM13" s="919" t="str">
        <f t="shared" si="0"/>
        <v/>
      </c>
      <c r="AN13" s="920"/>
      <c r="AO13" s="851"/>
      <c r="AP13" s="852"/>
      <c r="AQ13" s="853"/>
      <c r="AR13" s="856"/>
      <c r="AS13" s="857"/>
      <c r="AT13" s="858" t="str">
        <f t="shared" si="1"/>
        <v/>
      </c>
      <c r="AU13" s="859"/>
      <c r="AV13" s="860"/>
      <c r="AW13" s="846"/>
      <c r="AX13" s="847"/>
      <c r="AY13" s="848"/>
      <c r="AZ13" s="861"/>
      <c r="BA13" s="862"/>
      <c r="BB13" s="862"/>
      <c r="BC13" s="165" t="s">
        <v>110</v>
      </c>
      <c r="BO13" s="105" t="s">
        <v>52</v>
      </c>
      <c r="BP13" s="89">
        <v>3000</v>
      </c>
      <c r="BQ13" s="89">
        <v>2000</v>
      </c>
      <c r="BR13" s="89"/>
      <c r="BS13" s="89"/>
    </row>
    <row r="14" spans="1:71" s="20" customFormat="1" ht="35.15" customHeight="1">
      <c r="A14" s="865"/>
      <c r="B14" s="866"/>
      <c r="C14" s="833"/>
      <c r="D14" s="834"/>
      <c r="E14" s="834"/>
      <c r="F14" s="837" t="s">
        <v>72</v>
      </c>
      <c r="G14" s="838"/>
      <c r="H14" s="839"/>
      <c r="I14" s="840"/>
      <c r="J14" s="841"/>
      <c r="K14" s="841"/>
      <c r="L14" s="842"/>
      <c r="M14" s="840"/>
      <c r="N14" s="841"/>
      <c r="O14" s="841"/>
      <c r="P14" s="841"/>
      <c r="Q14" s="841"/>
      <c r="R14" s="842"/>
      <c r="S14" s="843"/>
      <c r="T14" s="844"/>
      <c r="U14" s="844"/>
      <c r="V14" s="844"/>
      <c r="W14" s="844"/>
      <c r="X14" s="844"/>
      <c r="Y14" s="844"/>
      <c r="Z14" s="845"/>
      <c r="AA14" s="843"/>
      <c r="AB14" s="844"/>
      <c r="AC14" s="844"/>
      <c r="AD14" s="844"/>
      <c r="AE14" s="844"/>
      <c r="AF14" s="844"/>
      <c r="AG14" s="844"/>
      <c r="AH14" s="844"/>
      <c r="AI14" s="844"/>
      <c r="AJ14" s="844"/>
      <c r="AK14" s="844"/>
      <c r="AL14" s="845"/>
      <c r="AM14" s="817" t="str">
        <f t="shared" si="0"/>
        <v/>
      </c>
      <c r="AN14" s="818"/>
      <c r="AO14" s="814"/>
      <c r="AP14" s="815"/>
      <c r="AQ14" s="816"/>
      <c r="AR14" s="819"/>
      <c r="AS14" s="820"/>
      <c r="AT14" s="821" t="str">
        <f t="shared" si="1"/>
        <v/>
      </c>
      <c r="AU14" s="822"/>
      <c r="AV14" s="823"/>
      <c r="AW14" s="824" t="str">
        <f>IF(AT14="","",SUM(AT14:AV15))</f>
        <v/>
      </c>
      <c r="AX14" s="825"/>
      <c r="AY14" s="826"/>
      <c r="AZ14" s="854"/>
      <c r="BA14" s="855"/>
      <c r="BB14" s="855"/>
      <c r="BC14" s="167" t="s">
        <v>110</v>
      </c>
    </row>
    <row r="15" spans="1:71" s="20" customFormat="1" ht="35.15" customHeight="1">
      <c r="A15" s="867"/>
      <c r="B15" s="868"/>
      <c r="C15" s="835"/>
      <c r="D15" s="836"/>
      <c r="E15" s="836"/>
      <c r="F15" s="872" t="s">
        <v>74</v>
      </c>
      <c r="G15" s="873"/>
      <c r="H15" s="874"/>
      <c r="I15" s="875"/>
      <c r="J15" s="876"/>
      <c r="K15" s="876"/>
      <c r="L15" s="877"/>
      <c r="M15" s="875"/>
      <c r="N15" s="876"/>
      <c r="O15" s="876"/>
      <c r="P15" s="876"/>
      <c r="Q15" s="876"/>
      <c r="R15" s="877"/>
      <c r="S15" s="878"/>
      <c r="T15" s="879"/>
      <c r="U15" s="879"/>
      <c r="V15" s="879"/>
      <c r="W15" s="879"/>
      <c r="X15" s="879"/>
      <c r="Y15" s="879"/>
      <c r="Z15" s="880"/>
      <c r="AA15" s="878"/>
      <c r="AB15" s="879"/>
      <c r="AC15" s="879"/>
      <c r="AD15" s="879"/>
      <c r="AE15" s="879"/>
      <c r="AF15" s="879"/>
      <c r="AG15" s="879"/>
      <c r="AH15" s="879"/>
      <c r="AI15" s="879"/>
      <c r="AJ15" s="879"/>
      <c r="AK15" s="879"/>
      <c r="AL15" s="880"/>
      <c r="AM15" s="919" t="str">
        <f t="shared" si="0"/>
        <v/>
      </c>
      <c r="AN15" s="920"/>
      <c r="AO15" s="851"/>
      <c r="AP15" s="852"/>
      <c r="AQ15" s="853"/>
      <c r="AR15" s="856"/>
      <c r="AS15" s="857"/>
      <c r="AT15" s="858" t="str">
        <f t="shared" si="1"/>
        <v/>
      </c>
      <c r="AU15" s="859"/>
      <c r="AV15" s="860"/>
      <c r="AW15" s="846"/>
      <c r="AX15" s="847"/>
      <c r="AY15" s="848"/>
      <c r="AZ15" s="861"/>
      <c r="BA15" s="862"/>
      <c r="BB15" s="862"/>
      <c r="BC15" s="168" t="s">
        <v>110</v>
      </c>
    </row>
    <row r="16" spans="1:71" s="20" customFormat="1" ht="35.15" customHeight="1">
      <c r="A16" s="808" t="s">
        <v>65</v>
      </c>
      <c r="B16" s="809"/>
      <c r="C16" s="833"/>
      <c r="D16" s="834"/>
      <c r="E16" s="834"/>
      <c r="F16" s="837" t="s">
        <v>72</v>
      </c>
      <c r="G16" s="838"/>
      <c r="H16" s="839"/>
      <c r="I16" s="840"/>
      <c r="J16" s="841"/>
      <c r="K16" s="841"/>
      <c r="L16" s="842"/>
      <c r="M16" s="840"/>
      <c r="N16" s="841"/>
      <c r="O16" s="841"/>
      <c r="P16" s="841"/>
      <c r="Q16" s="841"/>
      <c r="R16" s="842"/>
      <c r="S16" s="843"/>
      <c r="T16" s="844"/>
      <c r="U16" s="844"/>
      <c r="V16" s="844"/>
      <c r="W16" s="844"/>
      <c r="X16" s="844"/>
      <c r="Y16" s="844"/>
      <c r="Z16" s="845"/>
      <c r="AA16" s="843"/>
      <c r="AB16" s="844"/>
      <c r="AC16" s="844"/>
      <c r="AD16" s="844"/>
      <c r="AE16" s="844"/>
      <c r="AF16" s="844"/>
      <c r="AG16" s="844"/>
      <c r="AH16" s="844"/>
      <c r="AI16" s="844"/>
      <c r="AJ16" s="844"/>
      <c r="AK16" s="844"/>
      <c r="AL16" s="845"/>
      <c r="AM16" s="817" t="str">
        <f>IF(M16="","",IF(AND(LEFT(M16,1)&amp;RIGHT(M16,1)&lt;&gt;"D1",LEFT(M16,1)&amp;RIGHT(M16,1)&lt;&gt;"D2",LEFT(M16,1)&amp;RIGHT(M16,1)&lt;&gt;"D3"),"err",LEFT(M16,1)&amp;RIGHT(M16,1)))</f>
        <v/>
      </c>
      <c r="AN16" s="818"/>
      <c r="AO16" s="814"/>
      <c r="AP16" s="815"/>
      <c r="AQ16" s="816"/>
      <c r="AR16" s="819"/>
      <c r="AS16" s="820"/>
      <c r="AT16" s="821" t="str">
        <f t="shared" si="1"/>
        <v/>
      </c>
      <c r="AU16" s="822"/>
      <c r="AV16" s="823"/>
      <c r="AW16" s="824" t="str">
        <f>IF(AT16="","",SUM(AT16:AV17))</f>
        <v/>
      </c>
      <c r="AX16" s="825"/>
      <c r="AY16" s="826"/>
      <c r="AZ16" s="854"/>
      <c r="BA16" s="855"/>
      <c r="BB16" s="855"/>
      <c r="BC16" s="166" t="s">
        <v>110</v>
      </c>
    </row>
    <row r="17" spans="1:55" s="20" customFormat="1" ht="34.5" customHeight="1">
      <c r="A17" s="810"/>
      <c r="B17" s="811"/>
      <c r="C17" s="835"/>
      <c r="D17" s="836"/>
      <c r="E17" s="836"/>
      <c r="F17" s="872" t="s">
        <v>74</v>
      </c>
      <c r="G17" s="873"/>
      <c r="H17" s="874"/>
      <c r="I17" s="875"/>
      <c r="J17" s="876"/>
      <c r="K17" s="876"/>
      <c r="L17" s="877"/>
      <c r="M17" s="875"/>
      <c r="N17" s="876"/>
      <c r="O17" s="876"/>
      <c r="P17" s="876"/>
      <c r="Q17" s="876"/>
      <c r="R17" s="877"/>
      <c r="S17" s="878"/>
      <c r="T17" s="879"/>
      <c r="U17" s="879"/>
      <c r="V17" s="879"/>
      <c r="W17" s="879"/>
      <c r="X17" s="879"/>
      <c r="Y17" s="879"/>
      <c r="Z17" s="880"/>
      <c r="AA17" s="878"/>
      <c r="AB17" s="879"/>
      <c r="AC17" s="879"/>
      <c r="AD17" s="879"/>
      <c r="AE17" s="879"/>
      <c r="AF17" s="879"/>
      <c r="AG17" s="879"/>
      <c r="AH17" s="879"/>
      <c r="AI17" s="879"/>
      <c r="AJ17" s="879"/>
      <c r="AK17" s="879"/>
      <c r="AL17" s="880"/>
      <c r="AM17" s="919" t="str">
        <f t="shared" ref="AM17:AM27" si="2">IF(M17="","",IF(AND(LEFT(M17,1)&amp;RIGHT(M17,1)&lt;&gt;"D1",LEFT(M17,1)&amp;RIGHT(M17,1)&lt;&gt;"D2",LEFT(M17,1)&amp;RIGHT(M17,1)&lt;&gt;"D3"),"err",LEFT(M17,1)&amp;RIGHT(M17,1)))</f>
        <v/>
      </c>
      <c r="AN17" s="920"/>
      <c r="AO17" s="851"/>
      <c r="AP17" s="852"/>
      <c r="AQ17" s="853"/>
      <c r="AR17" s="856"/>
      <c r="AS17" s="857"/>
      <c r="AT17" s="858" t="str">
        <f t="shared" si="1"/>
        <v/>
      </c>
      <c r="AU17" s="859"/>
      <c r="AV17" s="860"/>
      <c r="AW17" s="846"/>
      <c r="AX17" s="847"/>
      <c r="AY17" s="848"/>
      <c r="AZ17" s="861"/>
      <c r="BA17" s="862"/>
      <c r="BB17" s="862"/>
      <c r="BC17" s="165" t="s">
        <v>110</v>
      </c>
    </row>
    <row r="18" spans="1:55" s="20" customFormat="1" ht="35.15" customHeight="1">
      <c r="A18" s="810"/>
      <c r="B18" s="811"/>
      <c r="C18" s="833"/>
      <c r="D18" s="834"/>
      <c r="E18" s="834"/>
      <c r="F18" s="837" t="s">
        <v>72</v>
      </c>
      <c r="G18" s="838"/>
      <c r="H18" s="839"/>
      <c r="I18" s="840"/>
      <c r="J18" s="841"/>
      <c r="K18" s="841"/>
      <c r="L18" s="842"/>
      <c r="M18" s="840"/>
      <c r="N18" s="841"/>
      <c r="O18" s="841"/>
      <c r="P18" s="841"/>
      <c r="Q18" s="841"/>
      <c r="R18" s="842"/>
      <c r="S18" s="843"/>
      <c r="T18" s="844"/>
      <c r="U18" s="844"/>
      <c r="V18" s="844"/>
      <c r="W18" s="844"/>
      <c r="X18" s="844"/>
      <c r="Y18" s="844"/>
      <c r="Z18" s="845"/>
      <c r="AA18" s="843"/>
      <c r="AB18" s="844"/>
      <c r="AC18" s="844"/>
      <c r="AD18" s="844"/>
      <c r="AE18" s="844"/>
      <c r="AF18" s="844"/>
      <c r="AG18" s="844"/>
      <c r="AH18" s="844"/>
      <c r="AI18" s="844"/>
      <c r="AJ18" s="844"/>
      <c r="AK18" s="844"/>
      <c r="AL18" s="845"/>
      <c r="AM18" s="817" t="str">
        <f t="shared" si="2"/>
        <v/>
      </c>
      <c r="AN18" s="818"/>
      <c r="AO18" s="814"/>
      <c r="AP18" s="815"/>
      <c r="AQ18" s="816"/>
      <c r="AR18" s="819"/>
      <c r="AS18" s="820"/>
      <c r="AT18" s="821" t="str">
        <f t="shared" si="1"/>
        <v/>
      </c>
      <c r="AU18" s="822"/>
      <c r="AV18" s="823"/>
      <c r="AW18" s="824" t="str">
        <f>IF(AT18="","",SUM(AT18:AV19))</f>
        <v/>
      </c>
      <c r="AX18" s="825"/>
      <c r="AY18" s="826"/>
      <c r="AZ18" s="854"/>
      <c r="BA18" s="855"/>
      <c r="BB18" s="855"/>
      <c r="BC18" s="166" t="s">
        <v>110</v>
      </c>
    </row>
    <row r="19" spans="1:55" s="20" customFormat="1" ht="35.15" customHeight="1">
      <c r="A19" s="810"/>
      <c r="B19" s="811"/>
      <c r="C19" s="835"/>
      <c r="D19" s="836"/>
      <c r="E19" s="836"/>
      <c r="F19" s="872" t="s">
        <v>74</v>
      </c>
      <c r="G19" s="873"/>
      <c r="H19" s="874"/>
      <c r="I19" s="875"/>
      <c r="J19" s="876"/>
      <c r="K19" s="876"/>
      <c r="L19" s="877"/>
      <c r="M19" s="875"/>
      <c r="N19" s="876"/>
      <c r="O19" s="876"/>
      <c r="P19" s="876"/>
      <c r="Q19" s="876"/>
      <c r="R19" s="877"/>
      <c r="S19" s="878"/>
      <c r="T19" s="879"/>
      <c r="U19" s="879"/>
      <c r="V19" s="879"/>
      <c r="W19" s="879"/>
      <c r="X19" s="879"/>
      <c r="Y19" s="879"/>
      <c r="Z19" s="880"/>
      <c r="AA19" s="878"/>
      <c r="AB19" s="879"/>
      <c r="AC19" s="879"/>
      <c r="AD19" s="879"/>
      <c r="AE19" s="879"/>
      <c r="AF19" s="879"/>
      <c r="AG19" s="879"/>
      <c r="AH19" s="879"/>
      <c r="AI19" s="879"/>
      <c r="AJ19" s="879"/>
      <c r="AK19" s="879"/>
      <c r="AL19" s="880"/>
      <c r="AM19" s="919" t="str">
        <f t="shared" si="2"/>
        <v/>
      </c>
      <c r="AN19" s="920"/>
      <c r="AO19" s="851"/>
      <c r="AP19" s="852"/>
      <c r="AQ19" s="853"/>
      <c r="AR19" s="856"/>
      <c r="AS19" s="857"/>
      <c r="AT19" s="858" t="str">
        <f t="shared" si="1"/>
        <v/>
      </c>
      <c r="AU19" s="859"/>
      <c r="AV19" s="860"/>
      <c r="AW19" s="846"/>
      <c r="AX19" s="847"/>
      <c r="AY19" s="848"/>
      <c r="AZ19" s="861"/>
      <c r="BA19" s="862"/>
      <c r="BB19" s="862"/>
      <c r="BC19" s="165" t="s">
        <v>110</v>
      </c>
    </row>
    <row r="20" spans="1:55" s="20" customFormat="1" ht="35.15" customHeight="1">
      <c r="A20" s="810"/>
      <c r="B20" s="811"/>
      <c r="C20" s="833"/>
      <c r="D20" s="834"/>
      <c r="E20" s="834"/>
      <c r="F20" s="837" t="s">
        <v>72</v>
      </c>
      <c r="G20" s="838"/>
      <c r="H20" s="839"/>
      <c r="I20" s="840"/>
      <c r="J20" s="841"/>
      <c r="K20" s="841"/>
      <c r="L20" s="842"/>
      <c r="M20" s="840"/>
      <c r="N20" s="841"/>
      <c r="O20" s="841"/>
      <c r="P20" s="841"/>
      <c r="Q20" s="841"/>
      <c r="R20" s="842"/>
      <c r="S20" s="843"/>
      <c r="T20" s="844"/>
      <c r="U20" s="844"/>
      <c r="V20" s="844"/>
      <c r="W20" s="844"/>
      <c r="X20" s="844"/>
      <c r="Y20" s="844"/>
      <c r="Z20" s="845"/>
      <c r="AA20" s="843"/>
      <c r="AB20" s="844"/>
      <c r="AC20" s="844"/>
      <c r="AD20" s="844"/>
      <c r="AE20" s="844"/>
      <c r="AF20" s="844"/>
      <c r="AG20" s="844"/>
      <c r="AH20" s="844"/>
      <c r="AI20" s="844"/>
      <c r="AJ20" s="844"/>
      <c r="AK20" s="844"/>
      <c r="AL20" s="845"/>
      <c r="AM20" s="817" t="str">
        <f t="shared" si="2"/>
        <v/>
      </c>
      <c r="AN20" s="818"/>
      <c r="AO20" s="814"/>
      <c r="AP20" s="815"/>
      <c r="AQ20" s="816"/>
      <c r="AR20" s="819"/>
      <c r="AS20" s="820"/>
      <c r="AT20" s="821" t="str">
        <f t="shared" si="1"/>
        <v/>
      </c>
      <c r="AU20" s="822"/>
      <c r="AV20" s="823"/>
      <c r="AW20" s="824" t="str">
        <f>IF(AT20="","",SUM(AT20:AV21))</f>
        <v/>
      </c>
      <c r="AX20" s="825"/>
      <c r="AY20" s="826"/>
      <c r="AZ20" s="854"/>
      <c r="BA20" s="855"/>
      <c r="BB20" s="855"/>
      <c r="BC20" s="167" t="s">
        <v>110</v>
      </c>
    </row>
    <row r="21" spans="1:55" s="20" customFormat="1" ht="35.15" customHeight="1">
      <c r="A21" s="849"/>
      <c r="B21" s="850"/>
      <c r="C21" s="835"/>
      <c r="D21" s="836"/>
      <c r="E21" s="836"/>
      <c r="F21" s="872" t="s">
        <v>74</v>
      </c>
      <c r="G21" s="873"/>
      <c r="H21" s="874"/>
      <c r="I21" s="875"/>
      <c r="J21" s="876"/>
      <c r="K21" s="876"/>
      <c r="L21" s="877"/>
      <c r="M21" s="875"/>
      <c r="N21" s="876"/>
      <c r="O21" s="876"/>
      <c r="P21" s="876"/>
      <c r="Q21" s="876"/>
      <c r="R21" s="877"/>
      <c r="S21" s="878"/>
      <c r="T21" s="879"/>
      <c r="U21" s="879"/>
      <c r="V21" s="879"/>
      <c r="W21" s="879"/>
      <c r="X21" s="879"/>
      <c r="Y21" s="879"/>
      <c r="Z21" s="880"/>
      <c r="AA21" s="878"/>
      <c r="AB21" s="879"/>
      <c r="AC21" s="879"/>
      <c r="AD21" s="879"/>
      <c r="AE21" s="879"/>
      <c r="AF21" s="879"/>
      <c r="AG21" s="879"/>
      <c r="AH21" s="879"/>
      <c r="AI21" s="879"/>
      <c r="AJ21" s="879"/>
      <c r="AK21" s="879"/>
      <c r="AL21" s="880"/>
      <c r="AM21" s="919" t="str">
        <f t="shared" si="2"/>
        <v/>
      </c>
      <c r="AN21" s="920"/>
      <c r="AO21" s="851"/>
      <c r="AP21" s="852"/>
      <c r="AQ21" s="853"/>
      <c r="AR21" s="856"/>
      <c r="AS21" s="857"/>
      <c r="AT21" s="858" t="str">
        <f t="shared" si="1"/>
        <v/>
      </c>
      <c r="AU21" s="859"/>
      <c r="AV21" s="860"/>
      <c r="AW21" s="846"/>
      <c r="AX21" s="847"/>
      <c r="AY21" s="848"/>
      <c r="AZ21" s="861"/>
      <c r="BA21" s="862"/>
      <c r="BB21" s="862"/>
      <c r="BC21" s="165" t="s">
        <v>110</v>
      </c>
    </row>
    <row r="22" spans="1:55" s="20" customFormat="1" ht="35.15" customHeight="1">
      <c r="A22" s="808" t="s">
        <v>66</v>
      </c>
      <c r="B22" s="809"/>
      <c r="C22" s="833"/>
      <c r="D22" s="834"/>
      <c r="E22" s="834"/>
      <c r="F22" s="837" t="s">
        <v>72</v>
      </c>
      <c r="G22" s="838"/>
      <c r="H22" s="839"/>
      <c r="I22" s="840"/>
      <c r="J22" s="841"/>
      <c r="K22" s="841"/>
      <c r="L22" s="842"/>
      <c r="M22" s="840"/>
      <c r="N22" s="841"/>
      <c r="O22" s="841"/>
      <c r="P22" s="841"/>
      <c r="Q22" s="841"/>
      <c r="R22" s="842"/>
      <c r="S22" s="843"/>
      <c r="T22" s="844"/>
      <c r="U22" s="844"/>
      <c r="V22" s="844"/>
      <c r="W22" s="844"/>
      <c r="X22" s="844"/>
      <c r="Y22" s="844"/>
      <c r="Z22" s="845"/>
      <c r="AA22" s="843"/>
      <c r="AB22" s="844"/>
      <c r="AC22" s="844"/>
      <c r="AD22" s="844"/>
      <c r="AE22" s="844"/>
      <c r="AF22" s="844"/>
      <c r="AG22" s="844"/>
      <c r="AH22" s="844"/>
      <c r="AI22" s="844"/>
      <c r="AJ22" s="844"/>
      <c r="AK22" s="844"/>
      <c r="AL22" s="845"/>
      <c r="AM22" s="817" t="str">
        <f t="shared" si="2"/>
        <v/>
      </c>
      <c r="AN22" s="818"/>
      <c r="AO22" s="814"/>
      <c r="AP22" s="815"/>
      <c r="AQ22" s="816"/>
      <c r="AR22" s="819"/>
      <c r="AS22" s="820"/>
      <c r="AT22" s="821" t="str">
        <f t="shared" si="1"/>
        <v/>
      </c>
      <c r="AU22" s="822"/>
      <c r="AV22" s="823"/>
      <c r="AW22" s="824" t="str">
        <f>IF(AT22="","",SUM(AT22:AV23))</f>
        <v/>
      </c>
      <c r="AX22" s="825"/>
      <c r="AY22" s="826"/>
      <c r="AZ22" s="854"/>
      <c r="BA22" s="855"/>
      <c r="BB22" s="855"/>
      <c r="BC22" s="167" t="s">
        <v>111</v>
      </c>
    </row>
    <row r="23" spans="1:55" s="20" customFormat="1" ht="35.15" customHeight="1">
      <c r="A23" s="810"/>
      <c r="B23" s="811"/>
      <c r="C23" s="835"/>
      <c r="D23" s="836"/>
      <c r="E23" s="836"/>
      <c r="F23" s="872" t="s">
        <v>74</v>
      </c>
      <c r="G23" s="873"/>
      <c r="H23" s="874"/>
      <c r="I23" s="875"/>
      <c r="J23" s="876"/>
      <c r="K23" s="876"/>
      <c r="L23" s="877"/>
      <c r="M23" s="875"/>
      <c r="N23" s="876"/>
      <c r="O23" s="876"/>
      <c r="P23" s="876"/>
      <c r="Q23" s="876"/>
      <c r="R23" s="877"/>
      <c r="S23" s="878"/>
      <c r="T23" s="879"/>
      <c r="U23" s="879"/>
      <c r="V23" s="879"/>
      <c r="W23" s="879"/>
      <c r="X23" s="879"/>
      <c r="Y23" s="879"/>
      <c r="Z23" s="880"/>
      <c r="AA23" s="878"/>
      <c r="AB23" s="879"/>
      <c r="AC23" s="879"/>
      <c r="AD23" s="879"/>
      <c r="AE23" s="879"/>
      <c r="AF23" s="879"/>
      <c r="AG23" s="879"/>
      <c r="AH23" s="879"/>
      <c r="AI23" s="879"/>
      <c r="AJ23" s="879"/>
      <c r="AK23" s="879"/>
      <c r="AL23" s="880"/>
      <c r="AM23" s="919" t="str">
        <f t="shared" si="2"/>
        <v/>
      </c>
      <c r="AN23" s="920"/>
      <c r="AO23" s="851"/>
      <c r="AP23" s="852"/>
      <c r="AQ23" s="853"/>
      <c r="AR23" s="856"/>
      <c r="AS23" s="857"/>
      <c r="AT23" s="858" t="str">
        <f t="shared" si="1"/>
        <v/>
      </c>
      <c r="AU23" s="859"/>
      <c r="AV23" s="860"/>
      <c r="AW23" s="846"/>
      <c r="AX23" s="847"/>
      <c r="AY23" s="848"/>
      <c r="AZ23" s="861"/>
      <c r="BA23" s="862"/>
      <c r="BB23" s="862"/>
      <c r="BC23" s="165" t="s">
        <v>111</v>
      </c>
    </row>
    <row r="24" spans="1:55" s="20" customFormat="1" ht="34.5" customHeight="1">
      <c r="A24" s="810"/>
      <c r="B24" s="811"/>
      <c r="C24" s="833"/>
      <c r="D24" s="834"/>
      <c r="E24" s="834"/>
      <c r="F24" s="837" t="s">
        <v>72</v>
      </c>
      <c r="G24" s="838"/>
      <c r="H24" s="839"/>
      <c r="I24" s="840"/>
      <c r="J24" s="841"/>
      <c r="K24" s="841"/>
      <c r="L24" s="842"/>
      <c r="M24" s="840"/>
      <c r="N24" s="841"/>
      <c r="O24" s="841"/>
      <c r="P24" s="841"/>
      <c r="Q24" s="841"/>
      <c r="R24" s="842"/>
      <c r="S24" s="843"/>
      <c r="T24" s="844"/>
      <c r="U24" s="844"/>
      <c r="V24" s="844"/>
      <c r="W24" s="844"/>
      <c r="X24" s="844"/>
      <c r="Y24" s="844"/>
      <c r="Z24" s="845"/>
      <c r="AA24" s="843"/>
      <c r="AB24" s="844"/>
      <c r="AC24" s="844"/>
      <c r="AD24" s="844"/>
      <c r="AE24" s="844"/>
      <c r="AF24" s="844"/>
      <c r="AG24" s="844"/>
      <c r="AH24" s="844"/>
      <c r="AI24" s="844"/>
      <c r="AJ24" s="844"/>
      <c r="AK24" s="844"/>
      <c r="AL24" s="845"/>
      <c r="AM24" s="817" t="str">
        <f t="shared" si="2"/>
        <v/>
      </c>
      <c r="AN24" s="818"/>
      <c r="AO24" s="814"/>
      <c r="AP24" s="815"/>
      <c r="AQ24" s="816"/>
      <c r="AR24" s="819"/>
      <c r="AS24" s="820"/>
      <c r="AT24" s="821" t="str">
        <f t="shared" si="1"/>
        <v/>
      </c>
      <c r="AU24" s="822"/>
      <c r="AV24" s="823"/>
      <c r="AW24" s="824" t="str">
        <f>IF(AT24="","",SUM(AT24:AV25))</f>
        <v/>
      </c>
      <c r="AX24" s="825"/>
      <c r="AY24" s="826"/>
      <c r="AZ24" s="854"/>
      <c r="BA24" s="855"/>
      <c r="BB24" s="855"/>
      <c r="BC24" s="166" t="s">
        <v>111</v>
      </c>
    </row>
    <row r="25" spans="1:55" s="20" customFormat="1" ht="35.15" customHeight="1">
      <c r="A25" s="810"/>
      <c r="B25" s="811"/>
      <c r="C25" s="835"/>
      <c r="D25" s="836"/>
      <c r="E25" s="836"/>
      <c r="F25" s="872" t="s">
        <v>74</v>
      </c>
      <c r="G25" s="873"/>
      <c r="H25" s="874"/>
      <c r="I25" s="875"/>
      <c r="J25" s="876"/>
      <c r="K25" s="876"/>
      <c r="L25" s="877"/>
      <c r="M25" s="875"/>
      <c r="N25" s="876"/>
      <c r="O25" s="876"/>
      <c r="P25" s="876"/>
      <c r="Q25" s="876"/>
      <c r="R25" s="877"/>
      <c r="S25" s="878"/>
      <c r="T25" s="879"/>
      <c r="U25" s="879"/>
      <c r="V25" s="879"/>
      <c r="W25" s="879"/>
      <c r="X25" s="879"/>
      <c r="Y25" s="879"/>
      <c r="Z25" s="880"/>
      <c r="AA25" s="878"/>
      <c r="AB25" s="879"/>
      <c r="AC25" s="879"/>
      <c r="AD25" s="879"/>
      <c r="AE25" s="879"/>
      <c r="AF25" s="879"/>
      <c r="AG25" s="879"/>
      <c r="AH25" s="879"/>
      <c r="AI25" s="879"/>
      <c r="AJ25" s="879"/>
      <c r="AK25" s="879"/>
      <c r="AL25" s="880"/>
      <c r="AM25" s="919" t="str">
        <f t="shared" si="2"/>
        <v/>
      </c>
      <c r="AN25" s="920"/>
      <c r="AO25" s="851"/>
      <c r="AP25" s="852"/>
      <c r="AQ25" s="853"/>
      <c r="AR25" s="856"/>
      <c r="AS25" s="857"/>
      <c r="AT25" s="858" t="str">
        <f t="shared" si="1"/>
        <v/>
      </c>
      <c r="AU25" s="859"/>
      <c r="AV25" s="860"/>
      <c r="AW25" s="846"/>
      <c r="AX25" s="847"/>
      <c r="AY25" s="848"/>
      <c r="AZ25" s="861"/>
      <c r="BA25" s="862"/>
      <c r="BB25" s="862"/>
      <c r="BC25" s="165" t="s">
        <v>111</v>
      </c>
    </row>
    <row r="26" spans="1:55" s="20" customFormat="1" ht="35.15" customHeight="1">
      <c r="A26" s="810"/>
      <c r="B26" s="811"/>
      <c r="C26" s="833"/>
      <c r="D26" s="834"/>
      <c r="E26" s="834"/>
      <c r="F26" s="837" t="s">
        <v>72</v>
      </c>
      <c r="G26" s="838"/>
      <c r="H26" s="839"/>
      <c r="I26" s="840"/>
      <c r="J26" s="841"/>
      <c r="K26" s="841"/>
      <c r="L26" s="842"/>
      <c r="M26" s="840"/>
      <c r="N26" s="841"/>
      <c r="O26" s="841"/>
      <c r="P26" s="841"/>
      <c r="Q26" s="841"/>
      <c r="R26" s="842"/>
      <c r="S26" s="843"/>
      <c r="T26" s="844"/>
      <c r="U26" s="844"/>
      <c r="V26" s="844"/>
      <c r="W26" s="844"/>
      <c r="X26" s="844"/>
      <c r="Y26" s="844"/>
      <c r="Z26" s="845"/>
      <c r="AA26" s="843"/>
      <c r="AB26" s="844"/>
      <c r="AC26" s="844"/>
      <c r="AD26" s="844"/>
      <c r="AE26" s="844"/>
      <c r="AF26" s="844"/>
      <c r="AG26" s="844"/>
      <c r="AH26" s="844"/>
      <c r="AI26" s="844"/>
      <c r="AJ26" s="844"/>
      <c r="AK26" s="844"/>
      <c r="AL26" s="845"/>
      <c r="AM26" s="817" t="str">
        <f t="shared" si="2"/>
        <v/>
      </c>
      <c r="AN26" s="818"/>
      <c r="AO26" s="814"/>
      <c r="AP26" s="815"/>
      <c r="AQ26" s="816"/>
      <c r="AR26" s="819"/>
      <c r="AS26" s="820"/>
      <c r="AT26" s="821" t="str">
        <f t="shared" si="1"/>
        <v/>
      </c>
      <c r="AU26" s="822"/>
      <c r="AV26" s="823"/>
      <c r="AW26" s="824" t="str">
        <f>IF(AT26="","",SUM(AT26:AV27))</f>
        <v/>
      </c>
      <c r="AX26" s="825"/>
      <c r="AY26" s="826"/>
      <c r="AZ26" s="854"/>
      <c r="BA26" s="855"/>
      <c r="BB26" s="855"/>
      <c r="BC26" s="167" t="s">
        <v>111</v>
      </c>
    </row>
    <row r="27" spans="1:55" s="20" customFormat="1" ht="35.15" customHeight="1" thickBot="1">
      <c r="A27" s="812"/>
      <c r="B27" s="813"/>
      <c r="C27" s="921"/>
      <c r="D27" s="922"/>
      <c r="E27" s="922"/>
      <c r="F27" s="923" t="s">
        <v>74</v>
      </c>
      <c r="G27" s="924"/>
      <c r="H27" s="925"/>
      <c r="I27" s="926"/>
      <c r="J27" s="927"/>
      <c r="K27" s="927"/>
      <c r="L27" s="928"/>
      <c r="M27" s="926"/>
      <c r="N27" s="927"/>
      <c r="O27" s="927"/>
      <c r="P27" s="927"/>
      <c r="Q27" s="927"/>
      <c r="R27" s="928"/>
      <c r="S27" s="929"/>
      <c r="T27" s="930"/>
      <c r="U27" s="930"/>
      <c r="V27" s="930"/>
      <c r="W27" s="930"/>
      <c r="X27" s="930"/>
      <c r="Y27" s="930"/>
      <c r="Z27" s="931"/>
      <c r="AA27" s="929"/>
      <c r="AB27" s="930"/>
      <c r="AC27" s="930"/>
      <c r="AD27" s="930"/>
      <c r="AE27" s="930"/>
      <c r="AF27" s="930"/>
      <c r="AG27" s="930"/>
      <c r="AH27" s="930"/>
      <c r="AI27" s="930"/>
      <c r="AJ27" s="930"/>
      <c r="AK27" s="930"/>
      <c r="AL27" s="931"/>
      <c r="AM27" s="932" t="str">
        <f t="shared" si="2"/>
        <v/>
      </c>
      <c r="AN27" s="933"/>
      <c r="AO27" s="830"/>
      <c r="AP27" s="831"/>
      <c r="AQ27" s="832"/>
      <c r="AR27" s="934"/>
      <c r="AS27" s="935"/>
      <c r="AT27" s="936" t="str">
        <f t="shared" si="1"/>
        <v/>
      </c>
      <c r="AU27" s="937"/>
      <c r="AV27" s="938"/>
      <c r="AW27" s="827"/>
      <c r="AX27" s="828"/>
      <c r="AY27" s="829"/>
      <c r="AZ27" s="939"/>
      <c r="BA27" s="940"/>
      <c r="BB27" s="940"/>
      <c r="BC27" s="169" t="s">
        <v>111</v>
      </c>
    </row>
    <row r="28" spans="1:55" ht="16.5" customHeight="1">
      <c r="A28" s="807"/>
      <c r="B28" s="807"/>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7"/>
      <c r="AY28" s="807"/>
      <c r="AZ28" s="807"/>
      <c r="BA28" s="807"/>
      <c r="BB28" s="807"/>
      <c r="BC28" s="807"/>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241</v>
      </c>
    </row>
    <row r="31" spans="1:55" ht="35.15" customHeight="1">
      <c r="A31" s="782" t="s">
        <v>19</v>
      </c>
      <c r="B31" s="782"/>
      <c r="C31" s="782"/>
      <c r="D31" s="782"/>
      <c r="E31" s="782"/>
      <c r="F31" s="782"/>
      <c r="G31" s="783" t="s">
        <v>64</v>
      </c>
      <c r="H31" s="783"/>
      <c r="I31" s="783"/>
      <c r="J31" s="783"/>
      <c r="K31" s="783"/>
      <c r="L31" s="783"/>
      <c r="M31" s="783"/>
      <c r="N31" s="778" t="s">
        <v>5</v>
      </c>
      <c r="O31" s="778"/>
      <c r="P31" s="778"/>
      <c r="Q31" s="778"/>
      <c r="R31" s="778"/>
      <c r="S31" s="778"/>
      <c r="T31" s="779"/>
      <c r="U31" s="780"/>
      <c r="V31" s="780"/>
      <c r="W31" s="780"/>
      <c r="X31" s="780"/>
      <c r="Y31" s="780"/>
      <c r="Z31" s="780"/>
      <c r="AA31" s="780"/>
      <c r="AB31" s="780"/>
      <c r="AC31" s="780"/>
      <c r="AD31" s="780"/>
      <c r="AE31" s="780"/>
      <c r="AF31" s="780"/>
      <c r="AG31" s="780"/>
      <c r="AH31" s="780"/>
      <c r="AI31" s="780"/>
      <c r="AJ31" s="780"/>
      <c r="AK31" s="780"/>
      <c r="AL31" s="780"/>
      <c r="AM31" s="780"/>
      <c r="AN31" s="781"/>
      <c r="AO31" s="778" t="s">
        <v>23</v>
      </c>
      <c r="AP31" s="778"/>
      <c r="AQ31" s="778"/>
      <c r="AR31" s="778"/>
      <c r="AS31" s="778"/>
      <c r="AT31" s="778"/>
      <c r="AU31" s="779"/>
      <c r="AV31" s="780"/>
      <c r="AW31" s="780"/>
      <c r="AX31" s="780"/>
      <c r="AY31" s="780"/>
      <c r="AZ31" s="780"/>
      <c r="BA31" s="780"/>
      <c r="BB31" s="780"/>
      <c r="BC31" s="781"/>
    </row>
    <row r="32" spans="1:55" ht="34.5" customHeight="1">
      <c r="A32" s="782" t="s">
        <v>19</v>
      </c>
      <c r="B32" s="782"/>
      <c r="C32" s="782"/>
      <c r="D32" s="782"/>
      <c r="E32" s="782"/>
      <c r="F32" s="782"/>
      <c r="G32" s="783" t="s">
        <v>65</v>
      </c>
      <c r="H32" s="783"/>
      <c r="I32" s="783"/>
      <c r="J32" s="783"/>
      <c r="K32" s="783"/>
      <c r="L32" s="783"/>
      <c r="M32" s="783"/>
      <c r="N32" s="778" t="s">
        <v>5</v>
      </c>
      <c r="O32" s="778"/>
      <c r="P32" s="778"/>
      <c r="Q32" s="778"/>
      <c r="R32" s="778"/>
      <c r="S32" s="778"/>
      <c r="T32" s="779"/>
      <c r="U32" s="780"/>
      <c r="V32" s="780"/>
      <c r="W32" s="780"/>
      <c r="X32" s="780"/>
      <c r="Y32" s="780"/>
      <c r="Z32" s="780"/>
      <c r="AA32" s="780"/>
      <c r="AB32" s="780"/>
      <c r="AC32" s="780"/>
      <c r="AD32" s="780"/>
      <c r="AE32" s="780"/>
      <c r="AF32" s="780"/>
      <c r="AG32" s="780"/>
      <c r="AH32" s="780"/>
      <c r="AI32" s="780"/>
      <c r="AJ32" s="780"/>
      <c r="AK32" s="780"/>
      <c r="AL32" s="780"/>
      <c r="AM32" s="780"/>
      <c r="AN32" s="781"/>
      <c r="AO32" s="778" t="s">
        <v>23</v>
      </c>
      <c r="AP32" s="778"/>
      <c r="AQ32" s="778"/>
      <c r="AR32" s="778"/>
      <c r="AS32" s="778"/>
      <c r="AT32" s="778"/>
      <c r="AU32" s="779"/>
      <c r="AV32" s="780"/>
      <c r="AW32" s="780"/>
      <c r="AX32" s="780"/>
      <c r="AY32" s="780"/>
      <c r="AZ32" s="780"/>
      <c r="BA32" s="780"/>
      <c r="BB32" s="780"/>
      <c r="BC32" s="781"/>
    </row>
    <row r="33" spans="1:55" ht="35.15" customHeight="1">
      <c r="A33" s="782" t="s">
        <v>19</v>
      </c>
      <c r="B33" s="782"/>
      <c r="C33" s="782"/>
      <c r="D33" s="782"/>
      <c r="E33" s="782"/>
      <c r="F33" s="782"/>
      <c r="G33" s="783" t="s">
        <v>66</v>
      </c>
      <c r="H33" s="783"/>
      <c r="I33" s="783"/>
      <c r="J33" s="783"/>
      <c r="K33" s="783"/>
      <c r="L33" s="783"/>
      <c r="M33" s="783"/>
      <c r="N33" s="778" t="s">
        <v>5</v>
      </c>
      <c r="O33" s="778"/>
      <c r="P33" s="778"/>
      <c r="Q33" s="778"/>
      <c r="R33" s="778"/>
      <c r="S33" s="778"/>
      <c r="T33" s="779"/>
      <c r="U33" s="780"/>
      <c r="V33" s="780"/>
      <c r="W33" s="780"/>
      <c r="X33" s="780"/>
      <c r="Y33" s="780"/>
      <c r="Z33" s="780"/>
      <c r="AA33" s="780"/>
      <c r="AB33" s="780"/>
      <c r="AC33" s="780"/>
      <c r="AD33" s="780"/>
      <c r="AE33" s="780"/>
      <c r="AF33" s="780"/>
      <c r="AG33" s="780"/>
      <c r="AH33" s="780"/>
      <c r="AI33" s="780"/>
      <c r="AJ33" s="780"/>
      <c r="AK33" s="780"/>
      <c r="AL33" s="780"/>
      <c r="AM33" s="780"/>
      <c r="AN33" s="781"/>
      <c r="AO33" s="778" t="s">
        <v>23</v>
      </c>
      <c r="AP33" s="778"/>
      <c r="AQ33" s="778"/>
      <c r="AR33" s="778"/>
      <c r="AS33" s="778"/>
      <c r="AT33" s="778"/>
      <c r="AU33" s="779"/>
      <c r="AV33" s="780"/>
      <c r="AW33" s="780"/>
      <c r="AX33" s="780"/>
      <c r="AY33" s="780"/>
      <c r="AZ33" s="780"/>
      <c r="BA33" s="780"/>
      <c r="BB33" s="780"/>
      <c r="BC33" s="781"/>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799" t="s">
        <v>16</v>
      </c>
      <c r="B38" s="800"/>
      <c r="C38" s="801" t="s">
        <v>40</v>
      </c>
      <c r="D38" s="802"/>
      <c r="E38" s="802"/>
      <c r="F38" s="803"/>
      <c r="G38" s="537" t="s">
        <v>71</v>
      </c>
      <c r="H38" s="538"/>
      <c r="I38" s="538"/>
      <c r="J38" s="538"/>
      <c r="K38" s="804" t="s">
        <v>60</v>
      </c>
      <c r="L38" s="538"/>
      <c r="M38" s="538"/>
      <c r="N38" s="538"/>
      <c r="O38" s="538"/>
      <c r="P38" s="538"/>
      <c r="Q38" s="539"/>
      <c r="R38" s="805" t="s">
        <v>76</v>
      </c>
      <c r="S38" s="806"/>
      <c r="T38" s="538" t="s">
        <v>67</v>
      </c>
      <c r="U38" s="538"/>
      <c r="V38" s="538"/>
      <c r="W38" s="538"/>
      <c r="X38" s="538"/>
      <c r="Y38" s="538"/>
      <c r="Z38" s="544"/>
      <c r="AA38" s="537" t="s">
        <v>88</v>
      </c>
      <c r="AB38" s="538"/>
      <c r="AC38" s="538"/>
      <c r="AD38" s="538"/>
      <c r="AE38" s="538"/>
      <c r="AF38" s="538"/>
      <c r="AG38" s="538"/>
      <c r="AH38" s="538"/>
      <c r="AI38" s="538"/>
      <c r="AJ38" s="538"/>
      <c r="AK38" s="538"/>
      <c r="AL38" s="538"/>
      <c r="AM38" s="538"/>
      <c r="AN38" s="544"/>
      <c r="AO38" s="537" t="s">
        <v>89</v>
      </c>
      <c r="AP38" s="538"/>
      <c r="AQ38" s="538"/>
      <c r="AR38" s="538"/>
      <c r="AS38" s="538"/>
      <c r="AT38" s="538"/>
      <c r="AU38" s="538"/>
      <c r="AV38" s="538"/>
      <c r="AW38" s="538"/>
      <c r="AX38" s="538"/>
      <c r="AY38" s="538"/>
      <c r="AZ38" s="538"/>
      <c r="BA38" s="538"/>
      <c r="BB38" s="538"/>
      <c r="BC38" s="545"/>
    </row>
    <row r="39" spans="1:55" ht="41.25" customHeight="1" thickTop="1">
      <c r="A39" s="784" t="s">
        <v>64</v>
      </c>
      <c r="B39" s="529"/>
      <c r="C39" s="785" t="str">
        <f>IF(C10="","",C10)</f>
        <v/>
      </c>
      <c r="D39" s="786"/>
      <c r="E39" s="786"/>
      <c r="F39" s="787"/>
      <c r="G39" s="788" t="str">
        <f>IF(COUNTIF(AM10:AN11,"err")&gt;0,"",IF(AND(M10="",M11=""),"",IF(AND(M10="",M11&lt;&gt;""),"",IF(AM11="",AM10,("D"&amp;MIN(RIGHT(AM10,1),RIGHT(AM11,1)))))))</f>
        <v/>
      </c>
      <c r="H39" s="789"/>
      <c r="I39" s="789"/>
      <c r="J39" s="789"/>
      <c r="K39" s="790" t="str">
        <f>IF(OR(G39="",AM10=""),"",INDEX(AZ10:AZ11,MATCH(G39,AM10:AM11,0)))</f>
        <v/>
      </c>
      <c r="L39" s="791"/>
      <c r="M39" s="791"/>
      <c r="N39" s="791"/>
      <c r="O39" s="791"/>
      <c r="P39" s="791"/>
      <c r="Q39" s="106" t="s">
        <v>73</v>
      </c>
      <c r="R39" s="792" t="s">
        <v>76</v>
      </c>
      <c r="S39" s="793"/>
      <c r="T39" s="794" t="str">
        <f>IF(G39="","",IF($G$50&lt;=3,VLOOKUP(G39,BO:BP,2,0),VLOOKUP(G39,BO:BQ,3,0)))</f>
        <v/>
      </c>
      <c r="U39" s="794"/>
      <c r="V39" s="794"/>
      <c r="W39" s="794"/>
      <c r="X39" s="794"/>
      <c r="Y39" s="794"/>
      <c r="Z39" s="68" t="s">
        <v>0</v>
      </c>
      <c r="AA39" s="795" t="str">
        <f t="shared" ref="AA39:AA47" si="3">IF(K39="","",K39*T39)</f>
        <v/>
      </c>
      <c r="AB39" s="796"/>
      <c r="AC39" s="796"/>
      <c r="AD39" s="796"/>
      <c r="AE39" s="796"/>
      <c r="AF39" s="796"/>
      <c r="AG39" s="796"/>
      <c r="AH39" s="796"/>
      <c r="AI39" s="796"/>
      <c r="AJ39" s="796"/>
      <c r="AK39" s="796"/>
      <c r="AL39" s="796"/>
      <c r="AM39" s="796"/>
      <c r="AN39" s="69" t="s">
        <v>0</v>
      </c>
      <c r="AO39" s="797">
        <f>SUM(AA39:AM41)</f>
        <v>0</v>
      </c>
      <c r="AP39" s="798"/>
      <c r="AQ39" s="798"/>
      <c r="AR39" s="798"/>
      <c r="AS39" s="798"/>
      <c r="AT39" s="798"/>
      <c r="AU39" s="798"/>
      <c r="AV39" s="798"/>
      <c r="AW39" s="798"/>
      <c r="AX39" s="798"/>
      <c r="AY39" s="798"/>
      <c r="AZ39" s="798"/>
      <c r="BA39" s="798"/>
      <c r="BB39" s="798"/>
      <c r="BC39" s="766" t="s">
        <v>0</v>
      </c>
    </row>
    <row r="40" spans="1:55" ht="41.25" customHeight="1">
      <c r="A40" s="530"/>
      <c r="B40" s="532"/>
      <c r="C40" s="728" t="str">
        <f>IF(C12="","",C12)</f>
        <v/>
      </c>
      <c r="D40" s="729"/>
      <c r="E40" s="729"/>
      <c r="F40" s="730"/>
      <c r="G40" s="755" t="str">
        <f>IF(COUNTIF(AM12:AN13,"err")&gt;0,"",IF(AND(M12="",M13=""),"",IF(AND(M12="",M13&lt;&gt;""),"",IF(AM13="",AM12,("D"&amp;MIN(RIGHT(AM12,1),RIGHT(AM13,1)))))))</f>
        <v/>
      </c>
      <c r="H40" s="756"/>
      <c r="I40" s="756"/>
      <c r="J40" s="756"/>
      <c r="K40" s="757" t="str">
        <f>IF(OR(G40="",AM12=""),"",INDEX(AZ12:AZ13,MATCH(G40,AM12:AM13,0)))</f>
        <v/>
      </c>
      <c r="L40" s="758"/>
      <c r="M40" s="758"/>
      <c r="N40" s="758"/>
      <c r="O40" s="758"/>
      <c r="P40" s="758"/>
      <c r="Q40" s="110" t="s">
        <v>77</v>
      </c>
      <c r="R40" s="731" t="s">
        <v>78</v>
      </c>
      <c r="S40" s="732"/>
      <c r="T40" s="733" t="str">
        <f>IF(G40="","",IF($G$50&lt;=3,VLOOKUP(G40,BO:BP,2,0),VLOOKUP(G40,BO:BQ,3,0)))</f>
        <v/>
      </c>
      <c r="U40" s="733"/>
      <c r="V40" s="733"/>
      <c r="W40" s="733"/>
      <c r="X40" s="733"/>
      <c r="Y40" s="733"/>
      <c r="Z40" s="67" t="s">
        <v>0</v>
      </c>
      <c r="AA40" s="734" t="str">
        <f t="shared" si="3"/>
        <v/>
      </c>
      <c r="AB40" s="735"/>
      <c r="AC40" s="735"/>
      <c r="AD40" s="735"/>
      <c r="AE40" s="735"/>
      <c r="AF40" s="735"/>
      <c r="AG40" s="735"/>
      <c r="AH40" s="735"/>
      <c r="AI40" s="735"/>
      <c r="AJ40" s="735"/>
      <c r="AK40" s="735"/>
      <c r="AL40" s="735"/>
      <c r="AM40" s="735"/>
      <c r="AN40" s="67" t="s">
        <v>0</v>
      </c>
      <c r="AO40" s="724"/>
      <c r="AP40" s="725"/>
      <c r="AQ40" s="725"/>
      <c r="AR40" s="725"/>
      <c r="AS40" s="725"/>
      <c r="AT40" s="725"/>
      <c r="AU40" s="725"/>
      <c r="AV40" s="725"/>
      <c r="AW40" s="725"/>
      <c r="AX40" s="725"/>
      <c r="AY40" s="725"/>
      <c r="AZ40" s="725"/>
      <c r="BA40" s="725"/>
      <c r="BB40" s="725"/>
      <c r="BC40" s="753"/>
    </row>
    <row r="41" spans="1:55" ht="41.25" customHeight="1">
      <c r="A41" s="670"/>
      <c r="B41" s="672"/>
      <c r="C41" s="740" t="str">
        <f>IF(C14="","",C14)</f>
        <v/>
      </c>
      <c r="D41" s="741"/>
      <c r="E41" s="741"/>
      <c r="F41" s="742"/>
      <c r="G41" s="720" t="str">
        <f>IF(COUNTIF(AM14:AN15,"err")&gt;0,"",IF(AND(M14="",M15=""),"",IF(AND(M14="",M15&lt;&gt;""),"",IF(AM15="",AM14,("D"&amp;MIN(RIGHT(AM14,1),RIGHT(AM15,1)))))))</f>
        <v/>
      </c>
      <c r="H41" s="721"/>
      <c r="I41" s="721"/>
      <c r="J41" s="721"/>
      <c r="K41" s="748" t="str">
        <f>IF(OR(G41="",AM14=""),"",INDEX(AZ14:AZ15,MATCH(G41,AM14:AM15,0)))</f>
        <v/>
      </c>
      <c r="L41" s="749"/>
      <c r="M41" s="749"/>
      <c r="N41" s="749"/>
      <c r="O41" s="749"/>
      <c r="P41" s="749"/>
      <c r="Q41" s="106" t="s">
        <v>77</v>
      </c>
      <c r="R41" s="738" t="s">
        <v>78</v>
      </c>
      <c r="S41" s="739"/>
      <c r="T41" s="767" t="str">
        <f>IF(G41="","",IF($G$50&lt;=3,VLOOKUP(G41,BO:BP,2,0),VLOOKUP(G41,BO:BQ,3,0)))</f>
        <v/>
      </c>
      <c r="U41" s="767"/>
      <c r="V41" s="767"/>
      <c r="W41" s="767"/>
      <c r="X41" s="767"/>
      <c r="Y41" s="767"/>
      <c r="Z41" s="68" t="s">
        <v>0</v>
      </c>
      <c r="AA41" s="759" t="str">
        <f t="shared" si="3"/>
        <v/>
      </c>
      <c r="AB41" s="760"/>
      <c r="AC41" s="760"/>
      <c r="AD41" s="760"/>
      <c r="AE41" s="760"/>
      <c r="AF41" s="760"/>
      <c r="AG41" s="760"/>
      <c r="AH41" s="760"/>
      <c r="AI41" s="760"/>
      <c r="AJ41" s="760"/>
      <c r="AK41" s="760"/>
      <c r="AL41" s="760"/>
      <c r="AM41" s="760"/>
      <c r="AN41" s="71" t="s">
        <v>0</v>
      </c>
      <c r="AO41" s="724"/>
      <c r="AP41" s="725"/>
      <c r="AQ41" s="725"/>
      <c r="AR41" s="725"/>
      <c r="AS41" s="725"/>
      <c r="AT41" s="725"/>
      <c r="AU41" s="725"/>
      <c r="AV41" s="725"/>
      <c r="AW41" s="725"/>
      <c r="AX41" s="725"/>
      <c r="AY41" s="725"/>
      <c r="AZ41" s="725"/>
      <c r="BA41" s="725"/>
      <c r="BB41" s="725"/>
      <c r="BC41" s="753"/>
    </row>
    <row r="42" spans="1:55" ht="41.25" customHeight="1">
      <c r="A42" s="715" t="s">
        <v>65</v>
      </c>
      <c r="B42" s="669"/>
      <c r="C42" s="743" t="str">
        <f>IF(C16="","",C16)</f>
        <v/>
      </c>
      <c r="D42" s="744"/>
      <c r="E42" s="744"/>
      <c r="F42" s="745"/>
      <c r="G42" s="746" t="str">
        <f>IF(COUNTIF(AM16:AN17,"err")&gt;0,"",IF(AND(M16="",M17=""),"",IF(AND(M16="",M17&lt;&gt;""),"",IF(AM17="",AM16,("D"&amp;MIN(RIGHT(AM16,1),RIGHT(AM17,1)))))))</f>
        <v/>
      </c>
      <c r="H42" s="747"/>
      <c r="I42" s="747"/>
      <c r="J42" s="747"/>
      <c r="K42" s="736" t="str">
        <f>IF(OR(G42="",AM16=""),"",INDEX(AZ16:AZ17,MATCH(G42,AM16:AM17,0)))</f>
        <v/>
      </c>
      <c r="L42" s="737"/>
      <c r="M42" s="737"/>
      <c r="N42" s="737"/>
      <c r="O42" s="737"/>
      <c r="P42" s="737"/>
      <c r="Q42" s="111" t="s">
        <v>77</v>
      </c>
      <c r="R42" s="677" t="s">
        <v>78</v>
      </c>
      <c r="S42" s="678"/>
      <c r="T42" s="761" t="str">
        <f>IF(G42="","",VLOOKUP(G42,BO:BR,4,0))</f>
        <v/>
      </c>
      <c r="U42" s="761"/>
      <c r="V42" s="761"/>
      <c r="W42" s="761"/>
      <c r="X42" s="761"/>
      <c r="Y42" s="761"/>
      <c r="Z42" s="65" t="s">
        <v>0</v>
      </c>
      <c r="AA42" s="762" t="str">
        <f t="shared" si="3"/>
        <v/>
      </c>
      <c r="AB42" s="763"/>
      <c r="AC42" s="763"/>
      <c r="AD42" s="763"/>
      <c r="AE42" s="763"/>
      <c r="AF42" s="763"/>
      <c r="AG42" s="763"/>
      <c r="AH42" s="763"/>
      <c r="AI42" s="763"/>
      <c r="AJ42" s="763"/>
      <c r="AK42" s="763"/>
      <c r="AL42" s="763"/>
      <c r="AM42" s="763"/>
      <c r="AN42" s="73" t="s">
        <v>0</v>
      </c>
      <c r="AO42" s="750">
        <f>SUM(AA42:AM44)</f>
        <v>0</v>
      </c>
      <c r="AP42" s="751"/>
      <c r="AQ42" s="751"/>
      <c r="AR42" s="751"/>
      <c r="AS42" s="751"/>
      <c r="AT42" s="751"/>
      <c r="AU42" s="751"/>
      <c r="AV42" s="751"/>
      <c r="AW42" s="751"/>
      <c r="AX42" s="751"/>
      <c r="AY42" s="751"/>
      <c r="AZ42" s="751"/>
      <c r="BA42" s="751"/>
      <c r="BB42" s="751"/>
      <c r="BC42" s="752" t="s">
        <v>0</v>
      </c>
    </row>
    <row r="43" spans="1:55" ht="41.25" customHeight="1">
      <c r="A43" s="530"/>
      <c r="B43" s="532"/>
      <c r="C43" s="728" t="str">
        <f>IF(C18="","",C18)</f>
        <v/>
      </c>
      <c r="D43" s="729"/>
      <c r="E43" s="729"/>
      <c r="F43" s="730"/>
      <c r="G43" s="755" t="str">
        <f>IF(COUNTIF(AM18:AN19,"err")&gt;0,"",IF(AND(M18="",M19=""),"",IF(AND(M18="",M19&lt;&gt;""),"",IF(AM19="",AM18,("D"&amp;MIN(RIGHT(AM18,1),RIGHT(AM19,1)))))))</f>
        <v/>
      </c>
      <c r="H43" s="756"/>
      <c r="I43" s="756"/>
      <c r="J43" s="756"/>
      <c r="K43" s="757" t="str">
        <f>IF(OR(G43="",AM18=""),"",INDEX(AZ18:AZ19,MATCH(G43,AM18:AM19,0)))</f>
        <v/>
      </c>
      <c r="L43" s="758"/>
      <c r="M43" s="758"/>
      <c r="N43" s="758"/>
      <c r="O43" s="758"/>
      <c r="P43" s="758"/>
      <c r="Q43" s="110" t="s">
        <v>77</v>
      </c>
      <c r="R43" s="731" t="s">
        <v>78</v>
      </c>
      <c r="S43" s="732"/>
      <c r="T43" s="733" t="str">
        <f>IF(G43="","",VLOOKUP(G43,BO:BR,4,0))</f>
        <v/>
      </c>
      <c r="U43" s="733"/>
      <c r="V43" s="733"/>
      <c r="W43" s="733"/>
      <c r="X43" s="733"/>
      <c r="Y43" s="733"/>
      <c r="Z43" s="67" t="s">
        <v>0</v>
      </c>
      <c r="AA43" s="734" t="str">
        <f t="shared" si="3"/>
        <v/>
      </c>
      <c r="AB43" s="735"/>
      <c r="AC43" s="735"/>
      <c r="AD43" s="735"/>
      <c r="AE43" s="735"/>
      <c r="AF43" s="735"/>
      <c r="AG43" s="735"/>
      <c r="AH43" s="735"/>
      <c r="AI43" s="735"/>
      <c r="AJ43" s="735"/>
      <c r="AK43" s="735"/>
      <c r="AL43" s="735"/>
      <c r="AM43" s="735"/>
      <c r="AN43" s="67" t="s">
        <v>0</v>
      </c>
      <c r="AO43" s="724"/>
      <c r="AP43" s="725"/>
      <c r="AQ43" s="725"/>
      <c r="AR43" s="725"/>
      <c r="AS43" s="725"/>
      <c r="AT43" s="725"/>
      <c r="AU43" s="725"/>
      <c r="AV43" s="725"/>
      <c r="AW43" s="725"/>
      <c r="AX43" s="725"/>
      <c r="AY43" s="725"/>
      <c r="AZ43" s="725"/>
      <c r="BA43" s="725"/>
      <c r="BB43" s="725"/>
      <c r="BC43" s="753"/>
    </row>
    <row r="44" spans="1:55" ht="41.25" customHeight="1">
      <c r="A44" s="670"/>
      <c r="B44" s="672"/>
      <c r="C44" s="740" t="str">
        <f>IF(C20="","",C20)</f>
        <v/>
      </c>
      <c r="D44" s="741"/>
      <c r="E44" s="741"/>
      <c r="F44" s="742"/>
      <c r="G44" s="764" t="str">
        <f>IF(COUNTIF(AM20:AN21,"err")&gt;0,"",IF(AND(M20="",M21=""),"",IF(AND(M20="",M21&lt;&gt;""),"",IF(AM21="",AM20,("D"&amp;MIN(RIGHT(AM20,1),RIGHT(AM21,1)))))))</f>
        <v/>
      </c>
      <c r="H44" s="765"/>
      <c r="I44" s="765"/>
      <c r="J44" s="765"/>
      <c r="K44" s="748" t="str">
        <f>IF(OR(G44="",AM20=""),"",INDEX(AZ20:AZ21,MATCH(G44,AM20:AM21,0)))</f>
        <v/>
      </c>
      <c r="L44" s="749"/>
      <c r="M44" s="749"/>
      <c r="N44" s="749"/>
      <c r="O44" s="749"/>
      <c r="P44" s="749"/>
      <c r="Q44" s="109" t="s">
        <v>77</v>
      </c>
      <c r="R44" s="738" t="s">
        <v>78</v>
      </c>
      <c r="S44" s="739"/>
      <c r="T44" s="664" t="str">
        <f>IF(G44="","",VLOOKUP(G44,BO:BR,4,0))</f>
        <v/>
      </c>
      <c r="U44" s="664"/>
      <c r="V44" s="664"/>
      <c r="W44" s="664"/>
      <c r="X44" s="664"/>
      <c r="Y44" s="664"/>
      <c r="Z44" s="66" t="s">
        <v>0</v>
      </c>
      <c r="AA44" s="759" t="str">
        <f t="shared" si="3"/>
        <v/>
      </c>
      <c r="AB44" s="760"/>
      <c r="AC44" s="760"/>
      <c r="AD44" s="760"/>
      <c r="AE44" s="760"/>
      <c r="AF44" s="760"/>
      <c r="AG44" s="760"/>
      <c r="AH44" s="760"/>
      <c r="AI44" s="760"/>
      <c r="AJ44" s="760"/>
      <c r="AK44" s="760"/>
      <c r="AL44" s="760"/>
      <c r="AM44" s="760"/>
      <c r="AN44" s="70" t="s">
        <v>0</v>
      </c>
      <c r="AO44" s="726"/>
      <c r="AP44" s="727"/>
      <c r="AQ44" s="727"/>
      <c r="AR44" s="727"/>
      <c r="AS44" s="727"/>
      <c r="AT44" s="727"/>
      <c r="AU44" s="727"/>
      <c r="AV44" s="727"/>
      <c r="AW44" s="727"/>
      <c r="AX44" s="727"/>
      <c r="AY44" s="727"/>
      <c r="AZ44" s="727"/>
      <c r="BA44" s="727"/>
      <c r="BB44" s="727"/>
      <c r="BC44" s="754"/>
    </row>
    <row r="45" spans="1:55" ht="41.25" customHeight="1">
      <c r="A45" s="715" t="s">
        <v>66</v>
      </c>
      <c r="B45" s="669"/>
      <c r="C45" s="743" t="str">
        <f>IF(C22="","",C22)</f>
        <v/>
      </c>
      <c r="D45" s="744"/>
      <c r="E45" s="744"/>
      <c r="F45" s="745"/>
      <c r="G45" s="772" t="str">
        <f>IF(COUNTIF(AM22:AN23,"err")&gt;0,"",IF(AND(M22="",M23=""),"",IF(AND(M22="",M23&lt;&gt;""),"",IF(AM23="",AM22,("D"&amp;MIN(RIGHT(AM22,1),RIGHT(AM23,1)))))))</f>
        <v/>
      </c>
      <c r="H45" s="773"/>
      <c r="I45" s="773"/>
      <c r="J45" s="773"/>
      <c r="K45" s="736" t="str">
        <f>IF(OR(G45="",AM22=""),"",INDEX(AZ22:AZ23,MATCH(G45,AM22:AM23,0)))</f>
        <v/>
      </c>
      <c r="L45" s="737"/>
      <c r="M45" s="737"/>
      <c r="N45" s="737"/>
      <c r="O45" s="737"/>
      <c r="P45" s="737"/>
      <c r="Q45" s="106" t="s">
        <v>75</v>
      </c>
      <c r="R45" s="677" t="s">
        <v>79</v>
      </c>
      <c r="S45" s="678"/>
      <c r="T45" s="561" t="str">
        <f>IF(G45="","",VLOOKUP(G45,BO:BS,5,0))</f>
        <v/>
      </c>
      <c r="U45" s="561"/>
      <c r="V45" s="561"/>
      <c r="W45" s="561"/>
      <c r="X45" s="561"/>
      <c r="Y45" s="561"/>
      <c r="Z45" s="68" t="s">
        <v>0</v>
      </c>
      <c r="AA45" s="762" t="str">
        <f t="shared" si="3"/>
        <v/>
      </c>
      <c r="AB45" s="763"/>
      <c r="AC45" s="763"/>
      <c r="AD45" s="763"/>
      <c r="AE45" s="763"/>
      <c r="AF45" s="763"/>
      <c r="AG45" s="763"/>
      <c r="AH45" s="763"/>
      <c r="AI45" s="763"/>
      <c r="AJ45" s="763"/>
      <c r="AK45" s="763"/>
      <c r="AL45" s="763"/>
      <c r="AM45" s="763"/>
      <c r="AN45" s="72" t="s">
        <v>0</v>
      </c>
      <c r="AO45" s="724">
        <f>SUM(AA45:AM47)</f>
        <v>0</v>
      </c>
      <c r="AP45" s="725"/>
      <c r="AQ45" s="725"/>
      <c r="AR45" s="725"/>
      <c r="AS45" s="725"/>
      <c r="AT45" s="725"/>
      <c r="AU45" s="725"/>
      <c r="AV45" s="725"/>
      <c r="AW45" s="725"/>
      <c r="AX45" s="725"/>
      <c r="AY45" s="725"/>
      <c r="AZ45" s="725"/>
      <c r="BA45" s="725"/>
      <c r="BB45" s="725"/>
      <c r="BC45" s="753" t="s">
        <v>0</v>
      </c>
    </row>
    <row r="46" spans="1:55" ht="41.25" customHeight="1">
      <c r="A46" s="530"/>
      <c r="B46" s="532"/>
      <c r="C46" s="728" t="str">
        <f>IF(C24="","",C24)</f>
        <v/>
      </c>
      <c r="D46" s="729"/>
      <c r="E46" s="729"/>
      <c r="F46" s="730"/>
      <c r="G46" s="755" t="str">
        <f>IF(COUNTIF(AM24:AN25,"err")&gt;0,"",IF(AND(M24="",M25=""),"",IF(AND(M24="",M25&lt;&gt;""),"",IF(AM25="",AM24,("D"&amp;MIN(RIGHT(AM24,1),RIGHT(AM25,1)))))))</f>
        <v/>
      </c>
      <c r="H46" s="756"/>
      <c r="I46" s="756"/>
      <c r="J46" s="756"/>
      <c r="K46" s="757" t="str">
        <f>IF(OR(G46="",AM24=""),"",INDEX(AZ24:AZ25,MATCH(G46,AM24:AM25,0)))</f>
        <v/>
      </c>
      <c r="L46" s="758"/>
      <c r="M46" s="758"/>
      <c r="N46" s="758"/>
      <c r="O46" s="758"/>
      <c r="P46" s="758"/>
      <c r="Q46" s="110" t="s">
        <v>77</v>
      </c>
      <c r="R46" s="731" t="s">
        <v>78</v>
      </c>
      <c r="S46" s="732"/>
      <c r="T46" s="733" t="str">
        <f>IF(G46="","",VLOOKUP(G46,BO:BS,5,0))</f>
        <v/>
      </c>
      <c r="U46" s="733"/>
      <c r="V46" s="733"/>
      <c r="W46" s="733"/>
      <c r="X46" s="733"/>
      <c r="Y46" s="733"/>
      <c r="Z46" s="67" t="s">
        <v>0</v>
      </c>
      <c r="AA46" s="734" t="str">
        <f t="shared" si="3"/>
        <v/>
      </c>
      <c r="AB46" s="735"/>
      <c r="AC46" s="735"/>
      <c r="AD46" s="735"/>
      <c r="AE46" s="735"/>
      <c r="AF46" s="735"/>
      <c r="AG46" s="735"/>
      <c r="AH46" s="735"/>
      <c r="AI46" s="735"/>
      <c r="AJ46" s="735"/>
      <c r="AK46" s="735"/>
      <c r="AL46" s="735"/>
      <c r="AM46" s="735"/>
      <c r="AN46" s="67" t="s">
        <v>0</v>
      </c>
      <c r="AO46" s="724"/>
      <c r="AP46" s="725"/>
      <c r="AQ46" s="725"/>
      <c r="AR46" s="725"/>
      <c r="AS46" s="725"/>
      <c r="AT46" s="725"/>
      <c r="AU46" s="725"/>
      <c r="AV46" s="725"/>
      <c r="AW46" s="725"/>
      <c r="AX46" s="725"/>
      <c r="AY46" s="725"/>
      <c r="AZ46" s="725"/>
      <c r="BA46" s="725"/>
      <c r="BB46" s="725"/>
      <c r="BC46" s="753"/>
    </row>
    <row r="47" spans="1:55" ht="41.25" customHeight="1" thickBot="1">
      <c r="A47" s="530"/>
      <c r="B47" s="532"/>
      <c r="C47" s="774" t="str">
        <f>IF(C26="","",C26)</f>
        <v/>
      </c>
      <c r="D47" s="775"/>
      <c r="E47" s="775"/>
      <c r="F47" s="776"/>
      <c r="G47" s="720" t="str">
        <f>IF(COUNTIF(AM26:AN27,"err")&gt;0,"",IF(AND(M26="",M27=""),"",IF(AND(M26="",M27&lt;&gt;""),"",IF(AM27="",AM26,("D"&amp;MIN(RIGHT(AM26,1),RIGHT(AM27,1)))))))</f>
        <v/>
      </c>
      <c r="H47" s="721"/>
      <c r="I47" s="721"/>
      <c r="J47" s="721"/>
      <c r="K47" s="722" t="str">
        <f>IF(OR(G47="",AM26=""),"",INDEX(AZ26:AZ27,MATCH(G47,AM26:AM27,0)))</f>
        <v/>
      </c>
      <c r="L47" s="723"/>
      <c r="M47" s="723"/>
      <c r="N47" s="723"/>
      <c r="O47" s="723"/>
      <c r="P47" s="723"/>
      <c r="Q47" s="106" t="s">
        <v>77</v>
      </c>
      <c r="R47" s="559" t="s">
        <v>78</v>
      </c>
      <c r="S47" s="560"/>
      <c r="T47" s="777" t="str">
        <f>IF(G47="","",VLOOKUP(G47,BO:BS,5,0))</f>
        <v/>
      </c>
      <c r="U47" s="777"/>
      <c r="V47" s="777"/>
      <c r="W47" s="777"/>
      <c r="X47" s="777"/>
      <c r="Y47" s="777"/>
      <c r="Z47" s="68" t="s">
        <v>0</v>
      </c>
      <c r="AA47" s="770" t="str">
        <f t="shared" si="3"/>
        <v/>
      </c>
      <c r="AB47" s="771"/>
      <c r="AC47" s="771"/>
      <c r="AD47" s="771"/>
      <c r="AE47" s="771"/>
      <c r="AF47" s="771"/>
      <c r="AG47" s="771"/>
      <c r="AH47" s="771"/>
      <c r="AI47" s="771"/>
      <c r="AJ47" s="771"/>
      <c r="AK47" s="771"/>
      <c r="AL47" s="771"/>
      <c r="AM47" s="771"/>
      <c r="AN47" s="71" t="s">
        <v>0</v>
      </c>
      <c r="AO47" s="726"/>
      <c r="AP47" s="727"/>
      <c r="AQ47" s="727"/>
      <c r="AR47" s="727"/>
      <c r="AS47" s="727"/>
      <c r="AT47" s="727"/>
      <c r="AU47" s="727"/>
      <c r="AV47" s="727"/>
      <c r="AW47" s="727"/>
      <c r="AX47" s="727"/>
      <c r="AY47" s="727"/>
      <c r="AZ47" s="727"/>
      <c r="BA47" s="727"/>
      <c r="BB47" s="727"/>
      <c r="BC47" s="754"/>
    </row>
    <row r="48" spans="1:55" ht="41.25" customHeight="1" thickTop="1" thickBot="1">
      <c r="A48" s="647" t="s">
        <v>80</v>
      </c>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768">
        <f>SUM(AO39:BC47)</f>
        <v>0</v>
      </c>
      <c r="AP48" s="769"/>
      <c r="AQ48" s="769"/>
      <c r="AR48" s="769"/>
      <c r="AS48" s="769"/>
      <c r="AT48" s="769"/>
      <c r="AU48" s="769"/>
      <c r="AV48" s="769"/>
      <c r="AW48" s="769"/>
      <c r="AX48" s="769"/>
      <c r="AY48" s="769"/>
      <c r="AZ48" s="769"/>
      <c r="BA48" s="769"/>
      <c r="BB48" s="769"/>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716" t="s">
        <v>81</v>
      </c>
      <c r="B50" s="717"/>
      <c r="C50" s="717"/>
      <c r="D50" s="717"/>
      <c r="E50" s="717"/>
      <c r="F50" s="717"/>
      <c r="G50" s="718" t="str">
        <f>IF('定型様式5｜総括表'!$M$8="","",'定型様式5｜総括表'!$M$8)</f>
        <v/>
      </c>
      <c r="H50" s="718"/>
      <c r="I50" s="718"/>
      <c r="J50" s="719"/>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90"/>
    </row>
    <row r="103" spans="1:1">
      <c r="A103" s="190"/>
    </row>
    <row r="152" spans="1:1">
      <c r="A152" s="245">
        <f>SUM(AO48)</f>
        <v>0</v>
      </c>
    </row>
  </sheetData>
  <sheetProtection algorithmName="SHA-512" hashValue="EYs18dT4qgd2e8rxIwirdPrcgH5xUihXuCYf32zffQXBGiXOyQaRqBcvLdK+ajxjXAm3k/sHreVBuYjmQEwb7g==" saltValue="N1zAEkkUBhp9vPnluwFqxg=="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60" priority="21" stopIfTrue="1">
      <formula>AND(COUNTIF($I$16:$L$21,"吹込・吹付")&gt;0,$T$32="")</formula>
    </cfRule>
  </conditionalFormatting>
  <conditionalFormatting sqref="T33:AN33">
    <cfRule type="expression" dxfId="59" priority="20" stopIfTrue="1">
      <formula>AND(COUNTIF($I$22:$L$27,"吹込・吹付")&gt;0,$T$33="")</formula>
    </cfRule>
  </conditionalFormatting>
  <conditionalFormatting sqref="T31:AN31">
    <cfRule type="expression" dxfId="58" priority="22" stopIfTrue="1">
      <formula>AND(COUNTIF($I$10:$L$15,"吹込・吹付")&gt;0,$T$31="")</formula>
    </cfRule>
  </conditionalFormatting>
  <conditionalFormatting sqref="M10:R10">
    <cfRule type="expression" dxfId="57" priority="18" stopIfTrue="1">
      <formula>AND($M10&lt;&gt;"",$AM10&lt;&gt;"",$AM10&lt;&gt;"D1",$AM10&lt;&gt;"D2",$AM10&lt;&gt;"D3",$AM10&lt;&gt;"D4")</formula>
    </cfRule>
  </conditionalFormatting>
  <conditionalFormatting sqref="M16:R16">
    <cfRule type="expression" dxfId="56" priority="17" stopIfTrue="1">
      <formula>AND($M16&lt;&gt;"",$AM16&lt;&gt;"",$AM16&lt;&gt;"D1",$AM16&lt;&gt;"D2",$AM16&lt;&gt;"D3")</formula>
    </cfRule>
  </conditionalFormatting>
  <conditionalFormatting sqref="M22:R22">
    <cfRule type="expression" dxfId="55" priority="16" stopIfTrue="1">
      <formula>AND($M22&lt;&gt;"",$AM22&lt;&gt;"",$AM22&lt;&gt;"D1",$AM22&lt;&gt;"D2",$AM22&lt;&gt;"D3")</formula>
    </cfRule>
  </conditionalFormatting>
  <conditionalFormatting sqref="M11:R11">
    <cfRule type="expression" dxfId="54" priority="15">
      <formula>AND($M11&lt;&gt;"",$AM11&lt;&gt;"",$AM11&lt;&gt;"D1",$AM11&lt;&gt;"D2",$AM11&lt;&gt;"D3",$AM11&lt;&gt;"D4")</formula>
    </cfRule>
  </conditionalFormatting>
  <conditionalFormatting sqref="M12:R12">
    <cfRule type="expression" dxfId="53" priority="14">
      <formula>AND($M12&lt;&gt;"",$AM12&lt;&gt;"",$AM12&lt;&gt;"D1",$AM12&lt;&gt;"D2",$AM12&lt;&gt;"D3",$AM12&lt;&gt;"D4")</formula>
    </cfRule>
  </conditionalFormatting>
  <conditionalFormatting sqref="M13:R13">
    <cfRule type="expression" dxfId="52" priority="13">
      <formula>AND($M13&lt;&gt;"",$AM13&lt;&gt;"",$AM13&lt;&gt;"D1",$AM13&lt;&gt;"D2",$AM13&lt;&gt;"D3",$AM13&lt;&gt;"D4")</formula>
    </cfRule>
  </conditionalFormatting>
  <conditionalFormatting sqref="M14:R14">
    <cfRule type="expression" dxfId="51" priority="12">
      <formula>AND($M14&lt;&gt;"",$AM14&lt;&gt;"",$AM14&lt;&gt;"D1",$AM14&lt;&gt;"D2",$AM14&lt;&gt;"D3",$AM14&lt;&gt;"D4")</formula>
    </cfRule>
  </conditionalFormatting>
  <conditionalFormatting sqref="M15:R15">
    <cfRule type="expression" dxfId="50" priority="11">
      <formula>AND($M15&lt;&gt;"",$AM15&lt;&gt;"",$AM15&lt;&gt;"D1",$AM15&lt;&gt;"D2",$AM15&lt;&gt;"D3",$AM15&lt;&gt;"D4")</formula>
    </cfRule>
  </conditionalFormatting>
  <conditionalFormatting sqref="M17:R17">
    <cfRule type="expression" dxfId="49" priority="10">
      <formula>AND($M17&lt;&gt;"",$AM17&lt;&gt;"",$AM17&lt;&gt;"D1",$AM17&lt;&gt;"D2",$AM17&lt;&gt;"D3")</formula>
    </cfRule>
  </conditionalFormatting>
  <conditionalFormatting sqref="M18:R18">
    <cfRule type="expression" dxfId="48" priority="9">
      <formula>AND($M18&lt;&gt;"",$AM18&lt;&gt;"",$AM18&lt;&gt;"D1",$AM18&lt;&gt;"D2",$AM18&lt;&gt;"D3")</formula>
    </cfRule>
  </conditionalFormatting>
  <conditionalFormatting sqref="M19:R19">
    <cfRule type="expression" dxfId="47" priority="8">
      <formula>AND($M19&lt;&gt;"",$AM19&lt;&gt;"",$AM19&lt;&gt;"D1",$AM19&lt;&gt;"D2",$AM19&lt;&gt;"D3")</formula>
    </cfRule>
  </conditionalFormatting>
  <conditionalFormatting sqref="M20:R20">
    <cfRule type="expression" dxfId="46" priority="7">
      <formula>AND($M20&lt;&gt;"",$AM20&lt;&gt;"",$AM20&lt;&gt;"D1",$AM20&lt;&gt;"D2",$AM20&lt;&gt;"D3")</formula>
    </cfRule>
  </conditionalFormatting>
  <conditionalFormatting sqref="M21:R21">
    <cfRule type="expression" dxfId="45" priority="6">
      <formula>AND($M21&lt;&gt;"",$AM21&lt;&gt;"",$AM21&lt;&gt;"D1",$AM21&lt;&gt;"D2",$AM21&lt;&gt;"D3")</formula>
    </cfRule>
  </conditionalFormatting>
  <conditionalFormatting sqref="M23:R23">
    <cfRule type="expression" dxfId="44" priority="5">
      <formula>AND($M23&lt;&gt;"",$AM23&lt;&gt;"",$AM23&lt;&gt;"D1",$AM23&lt;&gt;"D2",$AM23&lt;&gt;"D3")</formula>
    </cfRule>
  </conditionalFormatting>
  <conditionalFormatting sqref="M24:R24">
    <cfRule type="expression" dxfId="43" priority="4">
      <formula>AND($M24&lt;&gt;"",$AM24&lt;&gt;"",$AM24&lt;&gt;"D1",$AM24&lt;&gt;"D2",$AM24&lt;&gt;"D3")</formula>
    </cfRule>
  </conditionalFormatting>
  <conditionalFormatting sqref="M25:R25">
    <cfRule type="expression" dxfId="42" priority="3">
      <formula>AND($M25&lt;&gt;"",$AM25&lt;&gt;"",$AM25&lt;&gt;"D1",$AM25&lt;&gt;"D2",$AM25&lt;&gt;"D3")</formula>
    </cfRule>
  </conditionalFormatting>
  <conditionalFormatting sqref="M26:R26">
    <cfRule type="expression" dxfId="41" priority="2">
      <formula>AND($M26&lt;&gt;"",$AM26&lt;&gt;"",$AM26&lt;&gt;"D1",$AM26&lt;&gt;"D2",$AM26&lt;&gt;"D3")</formula>
    </cfRule>
  </conditionalFormatting>
  <conditionalFormatting sqref="M27:R27">
    <cfRule type="expression" dxfId="40"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E12" sqref="AE12:AJ12"/>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8" t="str">
        <f>'様式第8｜完了実績報告書'!$BR$2</f>
        <v>事業番号</v>
      </c>
      <c r="AW1" s="966">
        <f>'様式第8｜完了実績報告書'!$CA$2</f>
        <v>0</v>
      </c>
      <c r="AX1" s="966"/>
      <c r="AY1" s="966"/>
      <c r="AZ1" s="966"/>
      <c r="BA1" s="966"/>
      <c r="BB1" s="966"/>
      <c r="BC1" s="254"/>
    </row>
    <row r="2" spans="1:55" ht="18.75" customHeight="1">
      <c r="AN2" s="3"/>
      <c r="AV2" s="178" t="str">
        <f>'様式第8｜完了実績報告書'!$BZ$3</f>
        <v>補助事業者名</v>
      </c>
      <c r="AW2" s="966">
        <f>'様式第8｜完了実績報告書'!$BD$15</f>
        <v>0</v>
      </c>
      <c r="AX2" s="966"/>
      <c r="AY2" s="966"/>
      <c r="AZ2" s="966"/>
      <c r="BA2" s="966"/>
      <c r="BB2" s="966"/>
      <c r="BC2" s="25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67" t="s">
        <v>227</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3" customFormat="1" ht="20.149999999999999" customHeight="1">
      <c r="A5" s="257"/>
      <c r="B5" s="258"/>
      <c r="C5" s="163" t="s">
        <v>128</v>
      </c>
      <c r="D5" s="28"/>
      <c r="E5" s="28"/>
      <c r="F5" s="28"/>
      <c r="G5" s="173"/>
      <c r="H5" s="174"/>
      <c r="I5" s="163" t="s">
        <v>228</v>
      </c>
      <c r="J5" s="28"/>
      <c r="K5" s="60"/>
      <c r="L5" s="60"/>
      <c r="M5" s="60"/>
      <c r="N5" s="60"/>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c r="AT5" s="252"/>
      <c r="AU5" s="251"/>
      <c r="AV5" s="251"/>
      <c r="AW5" s="252"/>
      <c r="AX5" s="252"/>
      <c r="AY5" s="252"/>
      <c r="AZ5" s="252"/>
      <c r="BA5" s="252"/>
      <c r="BB5" s="252"/>
      <c r="BC5" s="256"/>
    </row>
    <row r="6" spans="1:55" ht="21.75" customHeight="1">
      <c r="A6" s="260"/>
      <c r="B6" s="260"/>
      <c r="C6" s="40"/>
      <c r="D6" s="41"/>
      <c r="E6" s="41"/>
      <c r="F6" s="41"/>
      <c r="G6" s="261"/>
      <c r="H6" s="261"/>
      <c r="I6" s="40"/>
      <c r="J6" s="41"/>
      <c r="K6" s="60"/>
      <c r="L6" s="60"/>
      <c r="M6" s="60"/>
      <c r="N6" s="60"/>
      <c r="O6" s="60"/>
      <c r="P6" s="60"/>
      <c r="Q6" s="60"/>
      <c r="R6" s="60"/>
      <c r="S6" s="60"/>
      <c r="T6" s="60"/>
      <c r="U6" s="60"/>
      <c r="V6" s="60"/>
      <c r="W6" s="60"/>
      <c r="X6" s="60"/>
      <c r="Y6" s="60"/>
      <c r="Z6" s="60"/>
      <c r="AA6" s="60"/>
      <c r="AP6" s="46"/>
      <c r="AU6" s="259"/>
      <c r="AV6" s="968"/>
      <c r="AW6" s="968"/>
      <c r="AX6" s="26"/>
      <c r="AY6" s="968"/>
      <c r="AZ6" s="968"/>
      <c r="BA6" s="587"/>
      <c r="BB6" s="587"/>
      <c r="BC6" s="587"/>
    </row>
    <row r="7" spans="1:55" ht="42" customHeight="1" thickBot="1">
      <c r="A7" s="262" t="s">
        <v>242</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711" t="s">
        <v>57</v>
      </c>
      <c r="B8" s="712"/>
      <c r="C8" s="712"/>
      <c r="D8" s="712"/>
      <c r="E8" s="713" t="s">
        <v>221</v>
      </c>
      <c r="F8" s="713"/>
      <c r="G8" s="713"/>
      <c r="H8" s="713"/>
      <c r="I8" s="713"/>
      <c r="J8" s="713"/>
      <c r="K8" s="713"/>
      <c r="L8" s="713"/>
      <c r="M8" s="713"/>
      <c r="N8" s="714"/>
      <c r="O8" s="61"/>
      <c r="P8" s="61"/>
      <c r="Q8" s="61"/>
      <c r="R8" s="61"/>
      <c r="S8" s="263" t="s">
        <v>244</v>
      </c>
      <c r="T8" s="264"/>
      <c r="U8" s="264"/>
      <c r="V8" s="264"/>
      <c r="W8" s="264"/>
      <c r="X8" s="264"/>
      <c r="Y8" s="264"/>
      <c r="Z8" s="264"/>
      <c r="AA8" s="264"/>
      <c r="AB8" s="265"/>
      <c r="AC8" s="265"/>
      <c r="AD8" s="265"/>
      <c r="AE8" s="265"/>
      <c r="AF8" s="265"/>
      <c r="AG8" s="265"/>
      <c r="AH8" s="265"/>
      <c r="AI8" s="265"/>
      <c r="AJ8" s="265"/>
      <c r="AK8" s="265"/>
      <c r="AL8" s="265"/>
      <c r="AM8" s="265"/>
      <c r="AN8" s="265"/>
      <c r="AO8" s="265"/>
      <c r="AP8" s="265"/>
      <c r="AQ8" s="265"/>
      <c r="AR8" s="265"/>
      <c r="AS8" s="266"/>
      <c r="AT8" s="500" t="s">
        <v>4</v>
      </c>
      <c r="AU8" s="501"/>
      <c r="AV8" s="501"/>
      <c r="AW8" s="501"/>
      <c r="AX8" s="501"/>
      <c r="AY8" s="501"/>
      <c r="AZ8" s="502"/>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959" t="s">
        <v>245</v>
      </c>
      <c r="B10" s="960"/>
      <c r="C10" s="960"/>
      <c r="D10" s="960"/>
      <c r="E10" s="960"/>
      <c r="F10" s="960"/>
      <c r="G10" s="960"/>
      <c r="H10" s="960"/>
      <c r="I10" s="960"/>
      <c r="J10" s="961"/>
      <c r="K10" s="962" t="s">
        <v>246</v>
      </c>
      <c r="L10" s="963"/>
      <c r="M10" s="963"/>
      <c r="N10" s="963"/>
      <c r="O10" s="963"/>
      <c r="P10" s="963"/>
      <c r="Q10" s="963"/>
      <c r="R10" s="963"/>
      <c r="S10" s="963"/>
      <c r="T10" s="963"/>
      <c r="U10" s="963"/>
      <c r="V10" s="963"/>
      <c r="W10" s="963"/>
      <c r="X10" s="964" t="s">
        <v>247</v>
      </c>
      <c r="Y10" s="963"/>
      <c r="Z10" s="963"/>
      <c r="AA10" s="963"/>
      <c r="AB10" s="963"/>
      <c r="AC10" s="963"/>
      <c r="AD10" s="963"/>
      <c r="AE10" s="964" t="s">
        <v>248</v>
      </c>
      <c r="AF10" s="963"/>
      <c r="AG10" s="963"/>
      <c r="AH10" s="963"/>
      <c r="AI10" s="963"/>
      <c r="AJ10" s="965"/>
      <c r="AK10" s="962" t="s">
        <v>249</v>
      </c>
      <c r="AL10" s="963"/>
      <c r="AM10" s="963"/>
      <c r="AN10" s="963"/>
      <c r="AO10" s="965"/>
      <c r="AP10" s="962" t="s">
        <v>250</v>
      </c>
      <c r="AQ10" s="963"/>
      <c r="AR10" s="963"/>
      <c r="AS10" s="965"/>
      <c r="AT10" s="972" t="s">
        <v>140</v>
      </c>
      <c r="AU10" s="973"/>
      <c r="AV10" s="973"/>
      <c r="AW10" s="973"/>
      <c r="AX10" s="973"/>
      <c r="AY10" s="973"/>
      <c r="AZ10" s="973"/>
      <c r="BA10" s="973"/>
      <c r="BB10" s="973"/>
      <c r="BC10" s="974"/>
    </row>
    <row r="11" spans="1:55" s="32" customFormat="1" ht="37.5" customHeight="1" thickTop="1">
      <c r="A11" s="588"/>
      <c r="B11" s="589"/>
      <c r="C11" s="589"/>
      <c r="D11" s="589"/>
      <c r="E11" s="589"/>
      <c r="F11" s="589"/>
      <c r="G11" s="589"/>
      <c r="H11" s="589"/>
      <c r="I11" s="589"/>
      <c r="J11" s="589"/>
      <c r="K11" s="953"/>
      <c r="L11" s="954"/>
      <c r="M11" s="954"/>
      <c r="N11" s="954"/>
      <c r="O11" s="954"/>
      <c r="P11" s="954"/>
      <c r="Q11" s="954"/>
      <c r="R11" s="954"/>
      <c r="S11" s="954"/>
      <c r="T11" s="954"/>
      <c r="U11" s="954"/>
      <c r="V11" s="954"/>
      <c r="W11" s="954"/>
      <c r="X11" s="955"/>
      <c r="Y11" s="956"/>
      <c r="Z11" s="956"/>
      <c r="AA11" s="956"/>
      <c r="AB11" s="956"/>
      <c r="AC11" s="956"/>
      <c r="AD11" s="956"/>
      <c r="AE11" s="955"/>
      <c r="AF11" s="956"/>
      <c r="AG11" s="956"/>
      <c r="AH11" s="956"/>
      <c r="AI11" s="956"/>
      <c r="AJ11" s="957"/>
      <c r="AK11" s="958"/>
      <c r="AL11" s="956"/>
      <c r="AM11" s="956"/>
      <c r="AN11" s="956"/>
      <c r="AO11" s="957"/>
      <c r="AP11" s="975"/>
      <c r="AQ11" s="975"/>
      <c r="AR11" s="975"/>
      <c r="AS11" s="976"/>
      <c r="AT11" s="977"/>
      <c r="AU11" s="978"/>
      <c r="AV11" s="978"/>
      <c r="AW11" s="978"/>
      <c r="AX11" s="978"/>
      <c r="AY11" s="978"/>
      <c r="AZ11" s="978"/>
      <c r="BA11" s="978"/>
      <c r="BB11" s="978"/>
      <c r="BC11" s="979"/>
    </row>
    <row r="12" spans="1:55" s="32" customFormat="1" ht="37.5" customHeight="1">
      <c r="A12" s="465"/>
      <c r="B12" s="466"/>
      <c r="C12" s="466"/>
      <c r="D12" s="466"/>
      <c r="E12" s="466"/>
      <c r="F12" s="466"/>
      <c r="G12" s="466"/>
      <c r="H12" s="466"/>
      <c r="I12" s="466"/>
      <c r="J12" s="466"/>
      <c r="K12" s="941"/>
      <c r="L12" s="942"/>
      <c r="M12" s="942"/>
      <c r="N12" s="942"/>
      <c r="O12" s="942"/>
      <c r="P12" s="942"/>
      <c r="Q12" s="942"/>
      <c r="R12" s="942"/>
      <c r="S12" s="942"/>
      <c r="T12" s="942"/>
      <c r="U12" s="942"/>
      <c r="V12" s="942"/>
      <c r="W12" s="942"/>
      <c r="X12" s="943"/>
      <c r="Y12" s="944"/>
      <c r="Z12" s="944"/>
      <c r="AA12" s="944"/>
      <c r="AB12" s="944"/>
      <c r="AC12" s="944"/>
      <c r="AD12" s="944"/>
      <c r="AE12" s="943"/>
      <c r="AF12" s="944"/>
      <c r="AG12" s="944"/>
      <c r="AH12" s="944"/>
      <c r="AI12" s="944"/>
      <c r="AJ12" s="946"/>
      <c r="AK12" s="945"/>
      <c r="AL12" s="944"/>
      <c r="AM12" s="944"/>
      <c r="AN12" s="944"/>
      <c r="AO12" s="946"/>
      <c r="AP12" s="980"/>
      <c r="AQ12" s="981"/>
      <c r="AR12" s="981"/>
      <c r="AS12" s="982"/>
      <c r="AT12" s="969"/>
      <c r="AU12" s="970"/>
      <c r="AV12" s="970"/>
      <c r="AW12" s="970"/>
      <c r="AX12" s="970"/>
      <c r="AY12" s="970"/>
      <c r="AZ12" s="970"/>
      <c r="BA12" s="970"/>
      <c r="BB12" s="970"/>
      <c r="BC12" s="971"/>
    </row>
    <row r="13" spans="1:55" s="32" customFormat="1" ht="37.5" customHeight="1" thickBot="1">
      <c r="A13" s="524"/>
      <c r="B13" s="525"/>
      <c r="C13" s="525"/>
      <c r="D13" s="525"/>
      <c r="E13" s="525"/>
      <c r="F13" s="525"/>
      <c r="G13" s="525"/>
      <c r="H13" s="525"/>
      <c r="I13" s="525"/>
      <c r="J13" s="525"/>
      <c r="K13" s="947"/>
      <c r="L13" s="948"/>
      <c r="M13" s="948"/>
      <c r="N13" s="948"/>
      <c r="O13" s="948"/>
      <c r="P13" s="948"/>
      <c r="Q13" s="948"/>
      <c r="R13" s="948"/>
      <c r="S13" s="948"/>
      <c r="T13" s="948"/>
      <c r="U13" s="948"/>
      <c r="V13" s="948"/>
      <c r="W13" s="948"/>
      <c r="X13" s="949"/>
      <c r="Y13" s="950"/>
      <c r="Z13" s="950"/>
      <c r="AA13" s="950"/>
      <c r="AB13" s="950"/>
      <c r="AC13" s="950"/>
      <c r="AD13" s="950"/>
      <c r="AE13" s="949"/>
      <c r="AF13" s="950"/>
      <c r="AG13" s="950"/>
      <c r="AH13" s="950"/>
      <c r="AI13" s="950"/>
      <c r="AJ13" s="952"/>
      <c r="AK13" s="951"/>
      <c r="AL13" s="950"/>
      <c r="AM13" s="950"/>
      <c r="AN13" s="950"/>
      <c r="AO13" s="952"/>
      <c r="AP13" s="988"/>
      <c r="AQ13" s="989"/>
      <c r="AR13" s="989"/>
      <c r="AS13" s="990"/>
      <c r="AT13" s="985"/>
      <c r="AU13" s="986"/>
      <c r="AV13" s="986"/>
      <c r="AW13" s="986"/>
      <c r="AX13" s="986"/>
      <c r="AY13" s="986"/>
      <c r="AZ13" s="986"/>
      <c r="BA13" s="986"/>
      <c r="BB13" s="986"/>
      <c r="BC13" s="987"/>
    </row>
    <row r="14" spans="1:55" ht="37.5" customHeight="1" thickTop="1" thickBot="1">
      <c r="A14" s="991" t="s">
        <v>80</v>
      </c>
      <c r="B14" s="992"/>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3"/>
      <c r="AT14" s="994">
        <f>SUM(AT11:BC13)</f>
        <v>0</v>
      </c>
      <c r="AU14" s="994"/>
      <c r="AV14" s="994"/>
      <c r="AW14" s="994"/>
      <c r="AX14" s="994"/>
      <c r="AY14" s="994"/>
      <c r="AZ14" s="994"/>
      <c r="BA14" s="994"/>
      <c r="BB14" s="994"/>
      <c r="BC14" s="995"/>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142</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996"/>
      <c r="AC18" s="996"/>
      <c r="AD18" s="996"/>
      <c r="AE18" s="996"/>
      <c r="AF18" s="996"/>
      <c r="AG18" s="996"/>
      <c r="AH18" s="996"/>
      <c r="AI18" s="996"/>
      <c r="AJ18" s="996"/>
      <c r="AK18" s="996"/>
      <c r="AL18" s="996"/>
      <c r="AM18" s="996"/>
      <c r="AN18" s="996"/>
      <c r="AO18" s="997" t="s">
        <v>243</v>
      </c>
      <c r="AP18" s="998"/>
      <c r="AQ18" s="998"/>
      <c r="AR18" s="998"/>
      <c r="AS18" s="998"/>
      <c r="AT18" s="998"/>
      <c r="AU18" s="998"/>
      <c r="AV18" s="998"/>
      <c r="AW18" s="998"/>
      <c r="AX18" s="998"/>
      <c r="AY18" s="998"/>
      <c r="AZ18" s="998"/>
      <c r="BA18" s="998"/>
      <c r="BB18" s="998"/>
      <c r="BC18" s="999"/>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983"/>
      <c r="AC19" s="983"/>
      <c r="AD19" s="983"/>
      <c r="AE19" s="983"/>
      <c r="AF19" s="983"/>
      <c r="AG19" s="983"/>
      <c r="AH19" s="983"/>
      <c r="AI19" s="983"/>
      <c r="AJ19" s="983"/>
      <c r="AK19" s="983"/>
      <c r="AL19" s="983"/>
      <c r="AM19" s="983"/>
      <c r="AN19" s="63"/>
      <c r="AO19" s="984">
        <f>IF(AT14="", "", MIN(AT14,150000))</f>
        <v>0</v>
      </c>
      <c r="AP19" s="650"/>
      <c r="AQ19" s="650"/>
      <c r="AR19" s="650"/>
      <c r="AS19" s="650"/>
      <c r="AT19" s="650"/>
      <c r="AU19" s="650"/>
      <c r="AV19" s="650"/>
      <c r="AW19" s="650"/>
      <c r="AX19" s="650"/>
      <c r="AY19" s="650"/>
      <c r="AZ19" s="650"/>
      <c r="BA19" s="650"/>
      <c r="BB19" s="650"/>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0"/>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0"/>
    </row>
    <row r="153" spans="1:1">
      <c r="A153" s="245">
        <f>SUM(AO19)</f>
        <v>0</v>
      </c>
    </row>
  </sheetData>
  <sheetProtection algorithmName="SHA-512" hashValue="/e0hdhzNphHSZAIlxlB4TE+M4882ooWNCUqhtxjNMu8ul7XoNo1wPJLXl3vU3UFrEafKRI0tVnUQURt8KkfW+w==" saltValue="MFTuVCM9dBX8QVQYeGwlfQ==" spinCount="100000" sheet="1" objects="1" scenarios="1"/>
  <mergeCells count="43">
    <mergeCell ref="AB19:AM19"/>
    <mergeCell ref="AO19:BB19"/>
    <mergeCell ref="AT13:BC13"/>
    <mergeCell ref="AP13:AS13"/>
    <mergeCell ref="A14:AS14"/>
    <mergeCell ref="AT14:BC14"/>
    <mergeCell ref="AB18:AN18"/>
    <mergeCell ref="AO18:BC18"/>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K12:W12"/>
    <mergeCell ref="X12:AD12"/>
    <mergeCell ref="AK12:AO12"/>
    <mergeCell ref="A13:J13"/>
    <mergeCell ref="K13:W13"/>
    <mergeCell ref="X13:AD13"/>
    <mergeCell ref="AK13:AO13"/>
    <mergeCell ref="A12:J12"/>
    <mergeCell ref="AE12:AJ12"/>
    <mergeCell ref="AE13:AJ13"/>
  </mergeCells>
  <phoneticPr fontId="55"/>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160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45">
        <f>'様式第8｜完了実績報告書'!$CA$2</f>
        <v>0</v>
      </c>
      <c r="AX1" s="445"/>
      <c r="AY1" s="445"/>
      <c r="AZ1" s="445"/>
      <c r="BA1" s="445"/>
      <c r="BB1" s="445"/>
      <c r="BC1" s="56"/>
    </row>
    <row r="2" spans="1:71" s="1" customFormat="1" ht="18.75" customHeight="1">
      <c r="A2" s="2"/>
      <c r="B2" s="2"/>
      <c r="AK2" s="57" t="s">
        <v>82</v>
      </c>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3" t="s">
        <v>222</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3" customFormat="1" ht="35.5" customHeight="1">
      <c r="A5" s="250" t="s">
        <v>133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2"/>
      <c r="AV5" s="252"/>
      <c r="AW5" s="252"/>
      <c r="AX5" s="252"/>
      <c r="AY5" s="252"/>
      <c r="AZ5" s="252"/>
      <c r="BA5" s="252"/>
      <c r="BB5" s="252"/>
      <c r="BC5" s="252"/>
    </row>
    <row r="6" spans="1:71" ht="21" customHeight="1">
      <c r="A6" s="171"/>
      <c r="B6" s="170"/>
      <c r="C6" s="163" t="s">
        <v>128</v>
      </c>
      <c r="D6" s="28"/>
      <c r="E6" s="28"/>
      <c r="F6" s="28"/>
      <c r="G6" s="173"/>
      <c r="H6" s="174"/>
      <c r="I6" s="163" t="s">
        <v>188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4"/>
      <c r="BQ7" s="114"/>
      <c r="BR7" s="90"/>
      <c r="BS7" s="90"/>
    </row>
    <row r="8" spans="1:71" ht="36" customHeight="1">
      <c r="A8" s="47" t="s">
        <v>189</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04" t="s">
        <v>57</v>
      </c>
      <c r="B10" s="1005"/>
      <c r="C10" s="1005"/>
      <c r="D10" s="1005"/>
      <c r="E10" s="713" t="s">
        <v>134</v>
      </c>
      <c r="F10" s="713"/>
      <c r="G10" s="713"/>
      <c r="H10" s="713"/>
      <c r="I10" s="713"/>
      <c r="J10" s="713"/>
      <c r="K10" s="713"/>
      <c r="L10" s="713"/>
      <c r="M10" s="713"/>
      <c r="N10" s="714"/>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06" t="s">
        <v>135</v>
      </c>
      <c r="B12" s="542"/>
      <c r="C12" s="542"/>
      <c r="D12" s="542"/>
      <c r="E12" s="1007" t="s">
        <v>136</v>
      </c>
      <c r="F12" s="542"/>
      <c r="G12" s="542"/>
      <c r="H12" s="542"/>
      <c r="I12" s="542"/>
      <c r="J12" s="1008" t="s">
        <v>137</v>
      </c>
      <c r="K12" s="1001"/>
      <c r="L12" s="1001"/>
      <c r="M12" s="1001"/>
      <c r="N12" s="1001"/>
      <c r="O12" s="1001"/>
      <c r="P12" s="1001"/>
      <c r="Q12" s="1001"/>
      <c r="R12" s="1001"/>
      <c r="S12" s="1001"/>
      <c r="T12" s="1001"/>
      <c r="U12" s="1001"/>
      <c r="V12" s="1000" t="s">
        <v>9</v>
      </c>
      <c r="W12" s="1001"/>
      <c r="X12" s="1001"/>
      <c r="Y12" s="1001"/>
      <c r="Z12" s="1001"/>
      <c r="AA12" s="1001"/>
      <c r="AB12" s="1001"/>
      <c r="AC12" s="1001"/>
      <c r="AD12" s="1001"/>
      <c r="AE12" s="1001"/>
      <c r="AF12" s="1001"/>
      <c r="AG12" s="1001"/>
      <c r="AH12" s="1001"/>
      <c r="AI12" s="1001"/>
      <c r="AJ12" s="1001"/>
      <c r="AK12" s="1001"/>
      <c r="AL12" s="1002"/>
      <c r="AM12" s="904" t="s">
        <v>138</v>
      </c>
      <c r="AN12" s="901"/>
      <c r="AO12" s="903"/>
      <c r="AP12" s="1000" t="s">
        <v>139</v>
      </c>
      <c r="AQ12" s="1001"/>
      <c r="AR12" s="1001"/>
      <c r="AS12" s="1002"/>
      <c r="AT12" s="1000" t="s">
        <v>140</v>
      </c>
      <c r="AU12" s="1001"/>
      <c r="AV12" s="1001"/>
      <c r="AW12" s="1001"/>
      <c r="AX12" s="1001"/>
      <c r="AY12" s="1001"/>
      <c r="AZ12" s="1001"/>
      <c r="BA12" s="1001"/>
      <c r="BB12" s="1001"/>
      <c r="BC12" s="1003"/>
      <c r="BO12" s="105" t="s">
        <v>52</v>
      </c>
      <c r="BP12" s="89">
        <v>3000</v>
      </c>
      <c r="BQ12" s="89">
        <v>2000</v>
      </c>
      <c r="BR12" s="89"/>
      <c r="BS12" s="89"/>
    </row>
    <row r="13" spans="1:71" s="20" customFormat="1" ht="37.5" customHeight="1" thickTop="1">
      <c r="A13" s="1009" t="s">
        <v>141</v>
      </c>
      <c r="B13" s="1010"/>
      <c r="C13" s="1010"/>
      <c r="D13" s="1011"/>
      <c r="E13" s="1015"/>
      <c r="F13" s="954"/>
      <c r="G13" s="954"/>
      <c r="H13" s="954"/>
      <c r="I13" s="954"/>
      <c r="J13" s="955"/>
      <c r="K13" s="956"/>
      <c r="L13" s="956"/>
      <c r="M13" s="956"/>
      <c r="N13" s="956"/>
      <c r="O13" s="956"/>
      <c r="P13" s="956"/>
      <c r="Q13" s="956"/>
      <c r="R13" s="956"/>
      <c r="S13" s="956"/>
      <c r="T13" s="956"/>
      <c r="U13" s="957"/>
      <c r="V13" s="958"/>
      <c r="W13" s="956"/>
      <c r="X13" s="956"/>
      <c r="Y13" s="956"/>
      <c r="Z13" s="956"/>
      <c r="AA13" s="956"/>
      <c r="AB13" s="956"/>
      <c r="AC13" s="956"/>
      <c r="AD13" s="956"/>
      <c r="AE13" s="956"/>
      <c r="AF13" s="956"/>
      <c r="AG13" s="956"/>
      <c r="AH13" s="956"/>
      <c r="AI13" s="956"/>
      <c r="AJ13" s="956"/>
      <c r="AK13" s="956"/>
      <c r="AL13" s="957"/>
      <c r="AM13" s="1016"/>
      <c r="AN13" s="1017"/>
      <c r="AO13" s="1018"/>
      <c r="AP13" s="1026"/>
      <c r="AQ13" s="1026"/>
      <c r="AR13" s="1026"/>
      <c r="AS13" s="1027"/>
      <c r="AT13" s="977"/>
      <c r="AU13" s="978"/>
      <c r="AV13" s="978"/>
      <c r="AW13" s="978"/>
      <c r="AX13" s="978"/>
      <c r="AY13" s="978"/>
      <c r="AZ13" s="978"/>
      <c r="BA13" s="978"/>
      <c r="BB13" s="978"/>
      <c r="BC13" s="979"/>
    </row>
    <row r="14" spans="1:71" s="20" customFormat="1" ht="37.5" customHeight="1" thickBot="1">
      <c r="A14" s="1012"/>
      <c r="B14" s="1013"/>
      <c r="C14" s="1013"/>
      <c r="D14" s="1014"/>
      <c r="E14" s="1019"/>
      <c r="F14" s="948"/>
      <c r="G14" s="948"/>
      <c r="H14" s="948"/>
      <c r="I14" s="948"/>
      <c r="J14" s="949"/>
      <c r="K14" s="950"/>
      <c r="L14" s="950"/>
      <c r="M14" s="950"/>
      <c r="N14" s="950"/>
      <c r="O14" s="950"/>
      <c r="P14" s="950"/>
      <c r="Q14" s="950"/>
      <c r="R14" s="950"/>
      <c r="S14" s="950"/>
      <c r="T14" s="950"/>
      <c r="U14" s="952"/>
      <c r="V14" s="951"/>
      <c r="W14" s="950"/>
      <c r="X14" s="950"/>
      <c r="Y14" s="950"/>
      <c r="Z14" s="950"/>
      <c r="AA14" s="950"/>
      <c r="AB14" s="950"/>
      <c r="AC14" s="950"/>
      <c r="AD14" s="950"/>
      <c r="AE14" s="950"/>
      <c r="AF14" s="950"/>
      <c r="AG14" s="950"/>
      <c r="AH14" s="950"/>
      <c r="AI14" s="950"/>
      <c r="AJ14" s="950"/>
      <c r="AK14" s="950"/>
      <c r="AL14" s="952"/>
      <c r="AM14" s="1020"/>
      <c r="AN14" s="1021"/>
      <c r="AO14" s="1022"/>
      <c r="AP14" s="1023"/>
      <c r="AQ14" s="1024"/>
      <c r="AR14" s="1024"/>
      <c r="AS14" s="1025"/>
      <c r="AT14" s="985"/>
      <c r="AU14" s="986"/>
      <c r="AV14" s="986"/>
      <c r="AW14" s="986"/>
      <c r="AX14" s="986"/>
      <c r="AY14" s="986"/>
      <c r="AZ14" s="986"/>
      <c r="BA14" s="986"/>
      <c r="BB14" s="986"/>
      <c r="BC14" s="987"/>
    </row>
    <row r="15" spans="1:71" s="20" customFormat="1" ht="37.5" customHeight="1" thickTop="1" thickBot="1">
      <c r="A15" s="647" t="s">
        <v>80</v>
      </c>
      <c r="B15" s="648"/>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1028"/>
      <c r="AT15" s="994">
        <f>SUM(AT13:BC14)</f>
        <v>0</v>
      </c>
      <c r="AU15" s="994"/>
      <c r="AV15" s="994"/>
      <c r="AW15" s="994"/>
      <c r="AX15" s="994"/>
      <c r="AY15" s="994"/>
      <c r="AZ15" s="994"/>
      <c r="BA15" s="994"/>
      <c r="BB15" s="994"/>
      <c r="BC15" s="995"/>
    </row>
    <row r="16" spans="1:71" s="20" customFormat="1" ht="16.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3"/>
      <c r="AU16" s="184"/>
      <c r="AV16" s="184"/>
      <c r="AW16" s="184"/>
      <c r="AX16" s="184"/>
      <c r="AY16" s="184"/>
      <c r="AZ16" s="184"/>
      <c r="BA16" s="184"/>
      <c r="BB16" s="184"/>
      <c r="BC16" s="185"/>
    </row>
    <row r="17" spans="1:55" s="20" customFormat="1" ht="37.5" customHeight="1" thickBo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47" t="s">
        <v>142</v>
      </c>
      <c r="AC17" s="182"/>
      <c r="AD17" s="182"/>
      <c r="AE17" s="182"/>
      <c r="AF17" s="182"/>
      <c r="AG17" s="182"/>
      <c r="AH17" s="182"/>
      <c r="AI17" s="182"/>
      <c r="AJ17" s="182"/>
      <c r="AK17" s="182"/>
      <c r="AL17" s="182"/>
      <c r="AM17" s="182"/>
      <c r="AN17" s="182"/>
      <c r="AO17" s="182"/>
      <c r="AP17" s="182"/>
      <c r="AQ17" s="182"/>
      <c r="AR17" s="182"/>
      <c r="AS17" s="182"/>
      <c r="AT17" s="183"/>
      <c r="AU17" s="184"/>
      <c r="AV17" s="184"/>
      <c r="AW17" s="184"/>
      <c r="AX17" s="184"/>
      <c r="AY17" s="184"/>
      <c r="AZ17" s="184"/>
      <c r="BA17" s="184"/>
      <c r="BB17" s="184"/>
      <c r="BC17" s="185"/>
    </row>
    <row r="18" spans="1:55" s="20" customFormat="1" ht="63" customHeight="1" thickBot="1">
      <c r="A18" s="93"/>
      <c r="B18" s="93"/>
      <c r="C18" s="93"/>
      <c r="D18" s="93"/>
      <c r="E18" s="186"/>
      <c r="F18" s="93"/>
      <c r="G18" s="93"/>
      <c r="H18" s="93"/>
      <c r="I18" s="93"/>
      <c r="J18" s="93"/>
      <c r="K18" s="93"/>
      <c r="L18" s="93"/>
      <c r="M18" s="93"/>
      <c r="N18" s="93"/>
      <c r="O18" s="93"/>
      <c r="P18" s="93"/>
      <c r="Q18" s="93"/>
      <c r="R18" s="93"/>
      <c r="S18" s="186"/>
      <c r="T18" s="93"/>
      <c r="U18" s="93"/>
      <c r="V18" s="93"/>
      <c r="W18" s="93"/>
      <c r="X18" s="93"/>
      <c r="Y18" s="93"/>
      <c r="Z18" s="93"/>
      <c r="AA18" s="93"/>
      <c r="AB18" s="1029" t="s">
        <v>143</v>
      </c>
      <c r="AC18" s="1030"/>
      <c r="AD18" s="1030"/>
      <c r="AE18" s="1030"/>
      <c r="AF18" s="1030"/>
      <c r="AG18" s="1030"/>
      <c r="AH18" s="1030"/>
      <c r="AI18" s="1030"/>
      <c r="AJ18" s="1030"/>
      <c r="AK18" s="1030"/>
      <c r="AL18" s="1030"/>
      <c r="AM18" s="1030"/>
      <c r="AN18" s="1031"/>
      <c r="AO18" s="1030" t="s">
        <v>144</v>
      </c>
      <c r="AP18" s="538"/>
      <c r="AQ18" s="538"/>
      <c r="AR18" s="538"/>
      <c r="AS18" s="538"/>
      <c r="AT18" s="538"/>
      <c r="AU18" s="538"/>
      <c r="AV18" s="538"/>
      <c r="AW18" s="538"/>
      <c r="AX18" s="538"/>
      <c r="AY18" s="538"/>
      <c r="AZ18" s="538"/>
      <c r="BA18" s="538"/>
      <c r="BB18" s="538"/>
      <c r="BC18" s="545"/>
    </row>
    <row r="19" spans="1:55" s="20" customFormat="1" ht="41.25" customHeight="1" thickTop="1" thickBot="1">
      <c r="A19" s="43"/>
      <c r="B19" s="43"/>
      <c r="C19" s="43"/>
      <c r="D19" s="43"/>
      <c r="E19" s="187"/>
      <c r="F19" s="187"/>
      <c r="G19" s="187"/>
      <c r="H19" s="21"/>
      <c r="I19" s="21"/>
      <c r="J19" s="21"/>
      <c r="K19" s="21"/>
      <c r="L19" s="188"/>
      <c r="M19" s="188"/>
      <c r="N19" s="188"/>
      <c r="O19" s="188"/>
      <c r="P19" s="188"/>
      <c r="Q19" s="188"/>
      <c r="R19" s="63"/>
      <c r="S19" s="188"/>
      <c r="T19" s="188"/>
      <c r="U19" s="188"/>
      <c r="V19" s="188"/>
      <c r="W19" s="188"/>
      <c r="X19" s="188"/>
      <c r="Y19" s="188"/>
      <c r="Z19" s="188"/>
      <c r="AA19" s="188"/>
      <c r="AB19" s="1032">
        <f>IF(AT15="","",ROUNDDOWN(AT15/3,-3))</f>
        <v>0</v>
      </c>
      <c r="AC19" s="1033"/>
      <c r="AD19" s="1033"/>
      <c r="AE19" s="1033"/>
      <c r="AF19" s="1033"/>
      <c r="AG19" s="1033"/>
      <c r="AH19" s="1033"/>
      <c r="AI19" s="1033"/>
      <c r="AJ19" s="1033"/>
      <c r="AK19" s="1033"/>
      <c r="AL19" s="1033"/>
      <c r="AM19" s="1033"/>
      <c r="AN19" s="189" t="s">
        <v>0</v>
      </c>
      <c r="AO19" s="650">
        <f>IF(AB19="","",MIN(AB19,50000))</f>
        <v>0</v>
      </c>
      <c r="AP19" s="650"/>
      <c r="AQ19" s="650"/>
      <c r="AR19" s="650"/>
      <c r="AS19" s="650"/>
      <c r="AT19" s="650"/>
      <c r="AU19" s="650"/>
      <c r="AV19" s="650"/>
      <c r="AW19" s="650"/>
      <c r="AX19" s="650"/>
      <c r="AY19" s="650"/>
      <c r="AZ19" s="650"/>
      <c r="BA19" s="650"/>
      <c r="BB19" s="650"/>
      <c r="BC19" s="96" t="s">
        <v>0</v>
      </c>
    </row>
    <row r="103" spans="1:1">
      <c r="A103" s="190"/>
    </row>
    <row r="154" spans="1:1">
      <c r="A154" s="245">
        <f>SUM(AO19)</f>
        <v>0</v>
      </c>
    </row>
  </sheetData>
  <sheetProtection algorithmName="SHA-512" hashValue="wLCIMzGg/iRq+JK0Ka9TQbM0l3dD/jmsQuq5rkXjd0EzGyHYArL4aA5MmH4bB7tQ8wjWkI9MiDKXmV6BiBuEvA==" saltValue="D8OUbqZxoPktgJCfNLThlg=="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5"/>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77" width="1.36328125" style="206" customWidth="1"/>
    <col min="78" max="91" width="1.36328125" style="206"/>
    <col min="92" max="92" width="2.08984375" style="206" customWidth="1"/>
    <col min="93" max="16384" width="1.36328125" style="206"/>
  </cols>
  <sheetData>
    <row r="2" spans="1:93" s="126" customFormat="1" ht="20.25" customHeight="1">
      <c r="A2" s="130" t="s">
        <v>161</v>
      </c>
      <c r="C2" s="130"/>
      <c r="D2" s="130"/>
      <c r="E2" s="197"/>
      <c r="F2" s="197"/>
      <c r="G2" s="195"/>
      <c r="H2" s="195"/>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1076" t="str">
        <f>'様式第8｜完了実績報告書'!$BR$2</f>
        <v>事業番号</v>
      </c>
      <c r="BS2" s="1076"/>
      <c r="BT2" s="1076"/>
      <c r="BU2" s="1076"/>
      <c r="BV2" s="1076"/>
      <c r="BW2" s="1076"/>
      <c r="BX2" s="1076"/>
      <c r="BY2" s="1076"/>
      <c r="BZ2" s="1076"/>
      <c r="CA2" s="1074" t="str">
        <f>IF('様式第8｜完了実績報告書'!$CA$2&lt;&gt;"", '様式第8｜完了実績報告書'!$CA$2, "")</f>
        <v/>
      </c>
      <c r="CB2" s="1074"/>
      <c r="CC2" s="1074"/>
      <c r="CD2" s="1074"/>
      <c r="CE2" s="1074"/>
      <c r="CF2" s="1074"/>
      <c r="CG2" s="1074"/>
      <c r="CH2" s="1074"/>
      <c r="CI2" s="1074"/>
      <c r="CJ2" s="1074"/>
      <c r="CK2" s="1074"/>
      <c r="CL2" s="1074"/>
      <c r="CM2" s="134"/>
      <c r="CN2" s="134"/>
    </row>
    <row r="3" spans="1:93" s="126" customFormat="1" ht="20.25" customHeight="1">
      <c r="C3" s="130"/>
      <c r="D3" s="130"/>
      <c r="E3" s="197"/>
      <c r="F3" s="197"/>
      <c r="G3" s="195"/>
      <c r="H3" s="195"/>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33"/>
      <c r="CA3" s="1075"/>
      <c r="CB3" s="1075"/>
      <c r="CC3" s="1075"/>
      <c r="CD3" s="1075"/>
      <c r="CE3" s="1075"/>
      <c r="CF3" s="1075"/>
      <c r="CG3" s="1075"/>
      <c r="CH3" s="1075"/>
      <c r="CI3" s="1075"/>
      <c r="CJ3" s="1075"/>
      <c r="CK3" s="1075"/>
      <c r="CL3" s="1075"/>
    </row>
    <row r="4" spans="1:93" s="126" customFormat="1" ht="9.75" customHeight="1">
      <c r="C4" s="130"/>
      <c r="D4" s="130"/>
      <c r="E4" s="197"/>
      <c r="F4" s="197"/>
      <c r="G4" s="195"/>
      <c r="H4" s="195"/>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93" s="126" customFormat="1" ht="18" customHeight="1">
      <c r="A5" s="130"/>
      <c r="B5" s="130"/>
      <c r="C5" s="130"/>
      <c r="D5" s="130"/>
      <c r="E5" s="197"/>
      <c r="F5" s="197"/>
      <c r="G5" s="195"/>
      <c r="H5" s="195"/>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130"/>
      <c r="BQ5" s="130"/>
      <c r="BR5" s="380" t="s">
        <v>214</v>
      </c>
      <c r="BS5" s="380"/>
      <c r="BT5" s="380"/>
      <c r="BU5" s="380"/>
      <c r="BV5" s="381"/>
      <c r="BW5" s="381"/>
      <c r="BX5" s="381"/>
      <c r="BY5" s="380" t="s">
        <v>8</v>
      </c>
      <c r="BZ5" s="380"/>
      <c r="CA5" s="381"/>
      <c r="CB5" s="381"/>
      <c r="CC5" s="381"/>
      <c r="CD5" s="381"/>
      <c r="CE5" s="381"/>
      <c r="CF5" s="380" t="s">
        <v>7</v>
      </c>
      <c r="CG5" s="380"/>
      <c r="CH5" s="381"/>
      <c r="CI5" s="381"/>
      <c r="CJ5" s="381"/>
      <c r="CK5" s="381"/>
      <c r="CL5" s="381"/>
      <c r="CM5" s="380" t="s">
        <v>6</v>
      </c>
      <c r="CN5" s="380"/>
      <c r="CO5" s="232"/>
    </row>
    <row r="6" spans="1:93" s="126" customFormat="1" ht="18" customHeight="1">
      <c r="A6" s="135"/>
      <c r="B6" s="135"/>
      <c r="C6" s="130"/>
      <c r="D6" s="130"/>
      <c r="E6" s="197"/>
      <c r="F6" s="197"/>
      <c r="G6" s="195"/>
      <c r="H6" s="195"/>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93" s="126" customFormat="1" ht="18" customHeight="1">
      <c r="A7" s="199" t="s">
        <v>162</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93" s="126" customFormat="1" ht="18" customHeight="1">
      <c r="A8" s="130" t="s">
        <v>215</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93"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93"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93" ht="21" customHeight="1">
      <c r="A11" s="121"/>
      <c r="B11" s="121"/>
      <c r="C11" s="121"/>
      <c r="D11" s="121"/>
      <c r="T11" s="123"/>
      <c r="U11" s="123"/>
      <c r="V11" s="123"/>
      <c r="W11" s="123"/>
      <c r="X11" s="230"/>
      <c r="Y11" s="230"/>
      <c r="Z11" s="230"/>
      <c r="AA11" s="230"/>
      <c r="AB11" s="230"/>
      <c r="AC11" s="230"/>
      <c r="AD11" s="230"/>
      <c r="AE11" s="230"/>
      <c r="AF11" s="230"/>
      <c r="AG11" s="230"/>
      <c r="AH11" s="230"/>
      <c r="AI11" s="230"/>
      <c r="AJ11" s="328" t="s">
        <v>163</v>
      </c>
      <c r="AK11" s="328"/>
      <c r="AL11" s="328"/>
      <c r="AM11" s="328"/>
      <c r="AN11" s="328"/>
      <c r="AO11" s="328"/>
      <c r="AP11" s="328"/>
      <c r="AQ11" s="328"/>
      <c r="AR11" s="328"/>
      <c r="AS11" s="230"/>
      <c r="AT11" s="329" t="s">
        <v>24</v>
      </c>
      <c r="AU11" s="329"/>
      <c r="AV11" s="329"/>
      <c r="AW11" s="329"/>
      <c r="AX11" s="329"/>
      <c r="AY11" s="329"/>
      <c r="AZ11" s="329"/>
      <c r="BA11" s="329"/>
      <c r="BB11" s="329"/>
      <c r="BC11" s="329"/>
      <c r="BD11" s="1077" t="str">
        <f>IF('様式第8｜完了実績報告書'!$BD$11&lt;&gt;"", '様式第8｜完了実績報告書'!$BD$11, "")</f>
        <v/>
      </c>
      <c r="BE11" s="1077"/>
      <c r="BF11" s="1077"/>
      <c r="BG11" s="1077"/>
      <c r="BH11" s="1077"/>
      <c r="BI11" s="331" t="s">
        <v>36</v>
      </c>
      <c r="BJ11" s="331"/>
      <c r="BK11" s="1077" t="str">
        <f>IF('様式第8｜完了実績報告書'!$BK$11&lt;&gt;"", '様式第8｜完了実績報告書'!$BK$11, "")</f>
        <v/>
      </c>
      <c r="BL11" s="1077"/>
      <c r="BM11" s="1077"/>
      <c r="BN11" s="1077"/>
      <c r="BO11" s="107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3" ht="41.25" customHeight="1">
      <c r="A12" s="227"/>
      <c r="B12" s="227"/>
      <c r="C12" s="227"/>
      <c r="D12" s="227"/>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329" t="s">
        <v>25</v>
      </c>
      <c r="AU12" s="329"/>
      <c r="AV12" s="329"/>
      <c r="AW12" s="329"/>
      <c r="AX12" s="329"/>
      <c r="AY12" s="329"/>
      <c r="AZ12" s="329"/>
      <c r="BA12" s="329"/>
      <c r="BB12" s="329"/>
      <c r="BC12" s="329"/>
      <c r="BD12" s="1078" t="str">
        <f>IF('様式第8｜完了実績報告書'!$BD$12&lt;&gt;"", '様式第8｜完了実績報告書'!$BD$12, "")</f>
        <v/>
      </c>
      <c r="BE12" s="1078"/>
      <c r="BF12" s="1078"/>
      <c r="BG12" s="1078"/>
      <c r="BH12" s="1078"/>
      <c r="BI12" s="1078"/>
      <c r="BJ12" s="1078"/>
      <c r="BK12" s="1078"/>
      <c r="BL12" s="1078" t="str">
        <f>IF('様式第8｜完了実績報告書'!$BL$12&lt;&gt;"", '様式第8｜完了実績報告書'!$BL$12, "")</f>
        <v/>
      </c>
      <c r="BM12" s="1078"/>
      <c r="BN12" s="1078"/>
      <c r="BO12" s="1078"/>
      <c r="BP12" s="1078"/>
      <c r="BQ12" s="1078"/>
      <c r="BR12" s="1078"/>
      <c r="BS12" s="1078"/>
      <c r="BT12" s="1078"/>
      <c r="BU12" s="1078"/>
      <c r="BV12" s="1078"/>
      <c r="BW12" s="1078"/>
      <c r="BX12" s="1078"/>
      <c r="BY12" s="1078"/>
      <c r="BZ12" s="1078"/>
      <c r="CA12" s="1078"/>
      <c r="CB12" s="1078"/>
      <c r="CC12" s="1078"/>
      <c r="CD12" s="1078"/>
      <c r="CE12" s="1078"/>
      <c r="CF12" s="1078"/>
      <c r="CG12" s="1078"/>
      <c r="CH12" s="1078"/>
      <c r="CI12" s="1078"/>
      <c r="CJ12" s="1078"/>
      <c r="CK12" s="1078"/>
      <c r="CL12" s="1078"/>
      <c r="CM12" s="231"/>
      <c r="CN12" s="231"/>
      <c r="CO12" s="232"/>
    </row>
    <row r="13" spans="1:93" ht="26.25" customHeight="1">
      <c r="A13" s="227"/>
      <c r="B13" s="227"/>
      <c r="C13" s="227"/>
      <c r="D13" s="227"/>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329"/>
      <c r="AU13" s="329"/>
      <c r="AV13" s="329"/>
      <c r="AW13" s="329"/>
      <c r="AX13" s="329"/>
      <c r="AY13" s="329"/>
      <c r="AZ13" s="329"/>
      <c r="BA13" s="329"/>
      <c r="BB13" s="329"/>
      <c r="BC13" s="329"/>
      <c r="BD13" s="1079" t="str">
        <f>IF('様式第8｜完了実績報告書'!$BD$13&lt;&gt;"", '様式第8｜完了実績報告書'!$BD$13, "")</f>
        <v/>
      </c>
      <c r="BE13" s="1079"/>
      <c r="BF13" s="1079"/>
      <c r="BG13" s="1079"/>
      <c r="BH13" s="1079"/>
      <c r="BI13" s="1079"/>
      <c r="BJ13" s="1079"/>
      <c r="BK13" s="1079"/>
      <c r="BL13" s="1079"/>
      <c r="BM13" s="1079"/>
      <c r="BN13" s="1079"/>
      <c r="BO13" s="1079"/>
      <c r="BP13" s="1079"/>
      <c r="BQ13" s="1079"/>
      <c r="BR13" s="1079"/>
      <c r="BS13" s="1079"/>
      <c r="BT13" s="1079"/>
      <c r="BU13" s="1079"/>
      <c r="BV13" s="1079"/>
      <c r="BW13" s="1079"/>
      <c r="BX13" s="1079"/>
      <c r="BY13" s="1079"/>
      <c r="BZ13" s="1079"/>
      <c r="CA13" s="1079"/>
      <c r="CB13" s="1079"/>
      <c r="CC13" s="1079"/>
      <c r="CD13" s="1079"/>
      <c r="CE13" s="1079"/>
      <c r="CF13" s="1079"/>
      <c r="CG13" s="1079"/>
      <c r="CH13" s="1079"/>
      <c r="CI13" s="1079"/>
      <c r="CJ13" s="1079"/>
      <c r="CK13" s="1079"/>
      <c r="CL13" s="1079"/>
      <c r="CM13" s="231"/>
      <c r="CN13" s="231"/>
      <c r="CO13" s="232"/>
    </row>
    <row r="14" spans="1:93" ht="15" customHeight="1">
      <c r="A14" s="227"/>
      <c r="B14" s="227"/>
      <c r="C14" s="227"/>
      <c r="D14" s="227"/>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55" t="s">
        <v>95</v>
      </c>
      <c r="AU14" s="355"/>
      <c r="AV14" s="355"/>
      <c r="AW14" s="355"/>
      <c r="AX14" s="355"/>
      <c r="AY14" s="355"/>
      <c r="AZ14" s="355"/>
      <c r="BA14" s="355"/>
      <c r="BB14" s="355"/>
      <c r="BC14" s="355"/>
      <c r="BD14" s="1075" t="str">
        <f>IF('様式第8｜完了実績報告書'!$BD$14&lt;&gt;"", '様式第8｜完了実績報告書'!$BD$14, "")</f>
        <v/>
      </c>
      <c r="BE14" s="1075"/>
      <c r="BF14" s="1075"/>
      <c r="BG14" s="1075"/>
      <c r="BH14" s="1075"/>
      <c r="BI14" s="1075"/>
      <c r="BJ14" s="1075"/>
      <c r="BK14" s="1075"/>
      <c r="BL14" s="1075"/>
      <c r="BM14" s="1075"/>
      <c r="BN14" s="1075"/>
      <c r="BO14" s="1075"/>
      <c r="BP14" s="1075"/>
      <c r="BQ14" s="1075"/>
      <c r="BR14" s="1075"/>
      <c r="BS14" s="1075"/>
      <c r="BT14" s="1075"/>
      <c r="BU14" s="1075"/>
      <c r="BV14" s="1075"/>
      <c r="BW14" s="1075"/>
      <c r="BX14" s="1075"/>
      <c r="BY14" s="1075"/>
      <c r="BZ14" s="1075"/>
      <c r="CA14" s="1075"/>
      <c r="CB14" s="1075"/>
      <c r="CC14" s="1075"/>
      <c r="CD14" s="1075"/>
      <c r="CE14" s="1075"/>
      <c r="CF14" s="1075"/>
      <c r="CG14" s="1075"/>
      <c r="CH14" s="1075"/>
      <c r="CI14" s="1075"/>
      <c r="CJ14" s="1075"/>
      <c r="CK14" s="123"/>
      <c r="CL14" s="123"/>
      <c r="CM14" s="123"/>
      <c r="CN14" s="123"/>
    </row>
    <row r="15" spans="1:93" ht="26.25" customHeight="1">
      <c r="A15" s="227"/>
      <c r="B15" s="227"/>
      <c r="C15" s="227"/>
      <c r="D15" s="227"/>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329" t="s">
        <v>26</v>
      </c>
      <c r="AU15" s="329"/>
      <c r="AV15" s="329"/>
      <c r="AW15" s="329"/>
      <c r="AX15" s="329"/>
      <c r="AY15" s="329"/>
      <c r="AZ15" s="329"/>
      <c r="BA15" s="329"/>
      <c r="BB15" s="329"/>
      <c r="BC15" s="329"/>
      <c r="BD15" s="1080" t="str">
        <f>IF('様式第8｜完了実績報告書'!$BD$15&lt;&gt;"", '様式第8｜完了実績報告書'!$BD$15, "")</f>
        <v/>
      </c>
      <c r="BE15" s="1080"/>
      <c r="BF15" s="1080"/>
      <c r="BG15" s="1080"/>
      <c r="BH15" s="1080"/>
      <c r="BI15" s="1080"/>
      <c r="BJ15" s="1080"/>
      <c r="BK15" s="1080"/>
      <c r="BL15" s="1080"/>
      <c r="BM15" s="1080"/>
      <c r="BN15" s="1080"/>
      <c r="BO15" s="1080"/>
      <c r="BP15" s="1080"/>
      <c r="BQ15" s="1080"/>
      <c r="BR15" s="1080"/>
      <c r="BS15" s="1080"/>
      <c r="BT15" s="1080"/>
      <c r="BU15" s="1080"/>
      <c r="BV15" s="1080"/>
      <c r="BW15" s="1080"/>
      <c r="BX15" s="1080"/>
      <c r="BY15" s="1080"/>
      <c r="BZ15" s="1080"/>
      <c r="CA15" s="1080"/>
      <c r="CB15" s="1080"/>
      <c r="CC15" s="1080"/>
      <c r="CD15" s="1080"/>
      <c r="CE15" s="1080"/>
      <c r="CF15" s="1080"/>
      <c r="CG15" s="1080"/>
      <c r="CH15" s="1080"/>
      <c r="CI15" s="1080"/>
      <c r="CJ15" s="1080"/>
      <c r="CK15" s="333"/>
      <c r="CL15" s="333"/>
      <c r="CM15" s="333"/>
      <c r="CN15" s="333"/>
      <c r="CO15" s="232"/>
    </row>
    <row r="16" spans="1:93" ht="20.149999999999999"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row>
    <row r="17" spans="1:92" ht="20.149999999999999"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row>
    <row r="18" spans="1:92" ht="20.149999999999999"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row>
    <row r="19" spans="1:92" ht="20.149999999999999"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92" ht="20.149999999999999" customHeight="1">
      <c r="A20" s="121"/>
      <c r="B20" s="121"/>
      <c r="C20" s="121"/>
      <c r="D20" s="121"/>
      <c r="E20" s="121"/>
      <c r="F20" s="121"/>
      <c r="G20" s="121"/>
      <c r="H20" s="121"/>
      <c r="I20" s="121"/>
      <c r="J20" s="121"/>
      <c r="T20" s="121"/>
      <c r="AD20" s="121"/>
      <c r="AE20" s="121"/>
      <c r="AF20" s="121"/>
      <c r="AG20" s="121"/>
      <c r="AH20" s="121"/>
      <c r="AI20" s="121"/>
      <c r="AJ20" s="121"/>
      <c r="AK20" s="121"/>
      <c r="AL20" s="121"/>
      <c r="AM20" s="121"/>
      <c r="AN20" s="121"/>
      <c r="AO20" s="121"/>
      <c r="AP20" s="121"/>
      <c r="AQ20" s="121"/>
      <c r="AR20" s="121"/>
    </row>
    <row r="21" spans="1:92" ht="20.149999999999999" customHeight="1">
      <c r="A21" s="121"/>
      <c r="B21" s="121"/>
      <c r="C21" s="121"/>
      <c r="D21" s="121"/>
      <c r="E21" s="121"/>
      <c r="F21" s="121"/>
      <c r="G21" s="121"/>
      <c r="H21" s="121"/>
      <c r="I21" s="121"/>
      <c r="J21" s="121"/>
      <c r="T21" s="121"/>
      <c r="AD21" s="121"/>
      <c r="AE21" s="121"/>
      <c r="AF21" s="121"/>
      <c r="AG21" s="121"/>
      <c r="AH21" s="121"/>
      <c r="AI21" s="121"/>
      <c r="AJ21" s="121"/>
      <c r="AK21" s="121"/>
      <c r="AL21" s="121"/>
      <c r="AM21" s="121"/>
      <c r="AN21" s="121"/>
      <c r="AO21" s="121"/>
      <c r="AP21" s="121"/>
      <c r="AQ21" s="121"/>
      <c r="AR21" s="121"/>
    </row>
    <row r="22" spans="1:92" ht="20.149999999999999" customHeight="1">
      <c r="A22" s="227"/>
      <c r="B22" s="227"/>
      <c r="C22" s="227"/>
      <c r="D22" s="227"/>
      <c r="T22" s="229"/>
      <c r="U22" s="229"/>
      <c r="V22" s="229"/>
      <c r="W22" s="229"/>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191"/>
      <c r="AU22" s="191"/>
      <c r="AV22" s="191"/>
      <c r="AW22" s="191"/>
      <c r="AX22" s="191"/>
      <c r="AY22" s="191"/>
      <c r="AZ22" s="191"/>
      <c r="BA22" s="191"/>
      <c r="BB22" s="191"/>
      <c r="BC22" s="191"/>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row>
    <row r="23" spans="1:92" s="126" customFormat="1" ht="20.149999999999999" customHeight="1">
      <c r="A23" s="125"/>
      <c r="B23" s="125"/>
      <c r="C23" s="125"/>
      <c r="D23" s="125"/>
      <c r="G23" s="208"/>
      <c r="H23" s="208"/>
      <c r="T23" s="125"/>
      <c r="U23" s="125"/>
      <c r="V23" s="125"/>
      <c r="W23" s="128"/>
      <c r="X23" s="129"/>
      <c r="Y23" s="129"/>
      <c r="Z23" s="129"/>
      <c r="AA23" s="129"/>
      <c r="AB23" s="129"/>
      <c r="AC23" s="129"/>
      <c r="AD23" s="129"/>
      <c r="AE23" s="129"/>
      <c r="AF23" s="129"/>
      <c r="AG23" s="129"/>
      <c r="AH23" s="129"/>
      <c r="AI23" s="129"/>
      <c r="AJ23" s="129"/>
      <c r="AK23" s="129"/>
      <c r="AL23" s="129"/>
      <c r="AM23" s="129"/>
      <c r="AN23" s="129"/>
      <c r="AO23" s="129"/>
      <c r="AP23" s="129"/>
      <c r="AQ23" s="129"/>
      <c r="AR23" s="130"/>
      <c r="AT23" s="209"/>
      <c r="AU23" s="209"/>
      <c r="AV23" s="209"/>
      <c r="AW23" s="209"/>
      <c r="AX23" s="209"/>
      <c r="AY23" s="209"/>
      <c r="AZ23" s="209"/>
      <c r="BA23" s="209"/>
      <c r="BB23" s="209"/>
      <c r="BC23" s="209"/>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197"/>
      <c r="CN23" s="197"/>
    </row>
    <row r="24" spans="1:92" s="126" customFormat="1" ht="20.149999999999999" customHeight="1">
      <c r="A24" s="125"/>
      <c r="B24" s="125"/>
      <c r="C24" s="125"/>
      <c r="D24" s="125"/>
      <c r="G24" s="208"/>
      <c r="H24" s="208"/>
      <c r="T24" s="125"/>
      <c r="U24" s="125"/>
      <c r="V24" s="125"/>
      <c r="W24" s="128"/>
      <c r="X24" s="129"/>
      <c r="Y24" s="129"/>
      <c r="Z24" s="129"/>
      <c r="AA24" s="129"/>
      <c r="AB24" s="129"/>
      <c r="AC24" s="129"/>
      <c r="AD24" s="129"/>
      <c r="AE24" s="129"/>
      <c r="AF24" s="129"/>
      <c r="AG24" s="129"/>
      <c r="AH24" s="129"/>
      <c r="AI24" s="129"/>
      <c r="AJ24" s="129"/>
      <c r="AK24" s="129"/>
      <c r="AL24" s="129"/>
      <c r="AM24" s="129"/>
      <c r="AN24" s="129"/>
      <c r="AO24" s="129"/>
      <c r="AP24" s="129"/>
      <c r="AQ24" s="129"/>
      <c r="AR24" s="130"/>
      <c r="AT24" s="209"/>
      <c r="AU24" s="209"/>
      <c r="AV24" s="209"/>
      <c r="AW24" s="209"/>
      <c r="AX24" s="209"/>
      <c r="AY24" s="209"/>
      <c r="AZ24" s="209"/>
      <c r="BA24" s="209"/>
      <c r="BB24" s="209"/>
      <c r="BC24" s="209"/>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197"/>
      <c r="CN24" s="197"/>
    </row>
    <row r="25" spans="1:92" s="126" customFormat="1" ht="20.149999999999999" customHeight="1">
      <c r="X25" s="129"/>
      <c r="Y25" s="129"/>
      <c r="Z25" s="129"/>
      <c r="AA25" s="129"/>
      <c r="AB25" s="129"/>
      <c r="AN25" s="129"/>
      <c r="AO25" s="129"/>
      <c r="AP25" s="129"/>
      <c r="AQ25" s="129"/>
      <c r="AR25" s="130"/>
    </row>
    <row r="26" spans="1:92" s="126" customFormat="1" ht="24.75" customHeight="1">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4"/>
      <c r="CN26" s="334"/>
    </row>
    <row r="27" spans="1:92" s="126" customFormat="1" ht="24.75" customHeight="1">
      <c r="A27" s="335" t="s">
        <v>53</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35"/>
    </row>
    <row r="28" spans="1:92" s="126" customFormat="1" ht="24.75" customHeight="1">
      <c r="A28" s="335" t="s">
        <v>130</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row>
    <row r="29" spans="1:92" s="126" customFormat="1" ht="24.75" customHeight="1">
      <c r="A29" s="334" t="s">
        <v>164</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row>
    <row r="30" spans="1:92" s="126" customFormat="1" ht="36" customHeight="1">
      <c r="A30" s="131"/>
      <c r="B30" s="131"/>
      <c r="C30" s="131"/>
      <c r="F30" s="198"/>
      <c r="G30" s="210"/>
      <c r="H30" s="210"/>
      <c r="I30" s="198"/>
      <c r="J30" s="198"/>
    </row>
    <row r="31" spans="1:92" s="126" customFormat="1" ht="29.25" customHeight="1">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row>
    <row r="32" spans="1:92" s="126" customFormat="1" ht="28" customHeight="1">
      <c r="A32" s="350"/>
      <c r="B32" s="350"/>
      <c r="C32" s="382" t="s">
        <v>214</v>
      </c>
      <c r="D32" s="382"/>
      <c r="E32" s="382"/>
      <c r="F32" s="382"/>
      <c r="G32" s="382"/>
      <c r="H32" s="383" t="str">
        <f>IF('様式第8｜完了実績報告書'!$H$34&lt;&gt;"",'様式第8｜完了実績報告書'!$H$34,"")</f>
        <v/>
      </c>
      <c r="I32" s="383"/>
      <c r="J32" s="383"/>
      <c r="K32" s="383"/>
      <c r="L32" s="384" t="s">
        <v>8</v>
      </c>
      <c r="M32" s="384"/>
      <c r="N32" s="384"/>
      <c r="O32" s="384" t="str">
        <f>IF('様式第8｜完了実績報告書'!$O$34&lt;&gt;"",'様式第8｜完了実績報告書'!$O$34,"")</f>
        <v/>
      </c>
      <c r="P32" s="384"/>
      <c r="Q32" s="384"/>
      <c r="R32" s="384"/>
      <c r="S32" s="384"/>
      <c r="T32" s="384" t="s">
        <v>146</v>
      </c>
      <c r="U32" s="384"/>
      <c r="V32" s="384"/>
      <c r="W32" s="384" t="str">
        <f>IF('様式第8｜完了実績報告書'!$W$34&lt;&gt;"",'様式第8｜完了実績報告書'!$W$34,"")</f>
        <v/>
      </c>
      <c r="X32" s="384"/>
      <c r="Y32" s="384"/>
      <c r="Z32" s="384"/>
      <c r="AA32" s="384"/>
      <c r="AB32" s="382" t="s">
        <v>124</v>
      </c>
      <c r="AC32" s="382"/>
      <c r="AD32" s="382"/>
      <c r="AE32" s="385" t="s">
        <v>147</v>
      </c>
      <c r="AF32" s="385"/>
      <c r="AG32" s="385"/>
      <c r="AH32" s="385"/>
      <c r="AI32" s="385"/>
      <c r="AJ32" s="385"/>
      <c r="AK32" s="385"/>
      <c r="AL32" s="385"/>
      <c r="AM32" s="385"/>
      <c r="AN32" s="385"/>
      <c r="AO32" s="385"/>
      <c r="AP32" s="385"/>
      <c r="AQ32" s="385"/>
      <c r="AR32" s="385"/>
      <c r="AS32" s="385"/>
      <c r="AT32" s="385"/>
      <c r="AU32" s="385"/>
      <c r="AV32" s="385"/>
      <c r="AW32" s="382" t="s">
        <v>148</v>
      </c>
      <c r="AX32" s="382"/>
      <c r="AY32" s="382"/>
      <c r="AZ32" s="382"/>
      <c r="BA32" s="382"/>
      <c r="BB32" s="382"/>
      <c r="BC32" s="382"/>
      <c r="BD32" s="382"/>
      <c r="BE32" s="382"/>
      <c r="BF32" s="384" t="str">
        <f>IF('様式第8｜完了実績報告書'!$BF$34&lt;&gt;"",'様式第8｜完了実績報告書'!$BF$34,"")</f>
        <v/>
      </c>
      <c r="BG32" s="384"/>
      <c r="BH32" s="384"/>
      <c r="BI32" s="384"/>
      <c r="BJ32" s="384"/>
      <c r="BK32" s="384"/>
      <c r="BL32" s="384"/>
      <c r="BM32" s="384"/>
      <c r="BN32" s="382" t="s">
        <v>217</v>
      </c>
      <c r="BO32" s="382"/>
      <c r="BP32" s="382"/>
      <c r="BQ32" s="384" t="str">
        <f>IF('様式第8｜完了実績報告書'!$BQ$34&lt;&gt;"",'様式第8｜完了実績報告書'!$BQ$34,"")</f>
        <v/>
      </c>
      <c r="BR32" s="384"/>
      <c r="BS32" s="384"/>
      <c r="BT32" s="384"/>
      <c r="BU32" s="384"/>
      <c r="BV32" s="384"/>
      <c r="BW32" s="387" t="s">
        <v>218</v>
      </c>
      <c r="BX32" s="387"/>
      <c r="BY32" s="387"/>
      <c r="BZ32" s="387"/>
      <c r="CA32" s="387"/>
      <c r="CB32" s="387"/>
      <c r="CC32" s="387"/>
      <c r="CD32" s="387"/>
      <c r="CE32" s="387"/>
      <c r="CF32" s="387"/>
      <c r="CG32" s="387"/>
      <c r="CH32" s="387"/>
      <c r="CI32" s="387"/>
      <c r="CJ32" s="387"/>
      <c r="CK32" s="387"/>
      <c r="CL32" s="387"/>
      <c r="CM32" s="387"/>
      <c r="CN32" s="387"/>
    </row>
    <row r="33" spans="1:92" ht="29.25" customHeight="1">
      <c r="A33" s="286" t="s">
        <v>212</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row>
    <row r="34" spans="1:92" ht="29.25" customHeight="1">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row>
    <row r="35" spans="1:92" ht="28" customHeight="1">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row>
    <row r="36" spans="1:92" ht="28" customHeight="1">
      <c r="A36" s="350" t="s">
        <v>205</v>
      </c>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row>
    <row r="37" spans="1:92" ht="28"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row>
    <row r="38" spans="1:92" ht="28" customHeight="1">
      <c r="A38" s="155"/>
      <c r="B38" s="155"/>
      <c r="C38" s="246" t="s">
        <v>199</v>
      </c>
      <c r="D38" s="155"/>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8"/>
      <c r="AX38" s="158"/>
      <c r="AY38" s="158"/>
      <c r="AZ38" s="158"/>
      <c r="BA38" s="158"/>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211"/>
      <c r="CE38" s="211"/>
      <c r="CF38" s="211"/>
      <c r="CG38" s="211"/>
      <c r="CH38" s="211"/>
      <c r="CI38" s="211"/>
      <c r="CJ38" s="211"/>
      <c r="CK38" s="211"/>
      <c r="CL38" s="211"/>
      <c r="CM38" s="211"/>
      <c r="CN38" s="211"/>
    </row>
    <row r="39" spans="1:92" ht="28" customHeight="1">
      <c r="A39" s="155"/>
      <c r="B39" s="155"/>
      <c r="C39" s="246" t="s">
        <v>206</v>
      </c>
      <c r="D39" s="155"/>
      <c r="E39" s="155"/>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8"/>
      <c r="AX39" s="158"/>
      <c r="AY39" s="158"/>
      <c r="AZ39" s="158"/>
      <c r="BA39" s="158"/>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211"/>
      <c r="CE39" s="211"/>
      <c r="CF39" s="211"/>
      <c r="CG39" s="211"/>
      <c r="CH39" s="211"/>
      <c r="CI39" s="211"/>
      <c r="CJ39" s="211"/>
      <c r="CK39" s="211"/>
      <c r="CL39" s="211"/>
      <c r="CM39" s="211"/>
      <c r="CN39" s="211"/>
    </row>
    <row r="40" spans="1:92" ht="28" customHeight="1">
      <c r="A40" s="142"/>
      <c r="B40" s="142"/>
      <c r="C40" s="246" t="s">
        <v>207</v>
      </c>
      <c r="D40" s="142"/>
      <c r="E40" s="142"/>
      <c r="F40" s="142"/>
      <c r="G40" s="142"/>
      <c r="H40" s="142"/>
      <c r="I40" s="142"/>
      <c r="J40" s="142"/>
      <c r="K40" s="142"/>
      <c r="L40" s="142"/>
      <c r="M40" s="142"/>
      <c r="N40" s="142"/>
      <c r="O40" s="142"/>
      <c r="P40" s="142"/>
      <c r="Q40" s="142"/>
      <c r="R40" s="142"/>
      <c r="S40" s="142"/>
      <c r="T40" s="142"/>
      <c r="U40" s="142"/>
      <c r="V40" s="142"/>
      <c r="W40" s="142"/>
      <c r="X40" s="142"/>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row>
    <row r="41" spans="1:92" ht="28"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row>
    <row r="42" spans="1:92" ht="28" customHeight="1">
      <c r="A42" s="141"/>
      <c r="B42" s="141"/>
      <c r="C42" s="141"/>
      <c r="D42" s="141"/>
      <c r="E42" s="141"/>
      <c r="F42" s="141"/>
      <c r="G42" s="141"/>
      <c r="H42" s="141"/>
      <c r="I42" s="141"/>
      <c r="J42" s="141"/>
      <c r="K42" s="141"/>
      <c r="L42" s="141"/>
      <c r="M42" s="141"/>
      <c r="N42" s="141"/>
      <c r="O42" s="212"/>
      <c r="P42" s="212"/>
      <c r="Q42" s="212"/>
      <c r="R42" s="212"/>
      <c r="S42" s="212"/>
      <c r="T42" s="204"/>
      <c r="U42" s="204"/>
      <c r="V42" s="204"/>
      <c r="W42" s="204"/>
      <c r="X42" s="204"/>
      <c r="Y42" s="212"/>
      <c r="Z42" s="212"/>
      <c r="AA42" s="212"/>
      <c r="AB42" s="212"/>
      <c r="AC42" s="204"/>
      <c r="AD42" s="204"/>
      <c r="AE42" s="204"/>
      <c r="AF42" s="204"/>
      <c r="AG42" s="204"/>
      <c r="AH42" s="212"/>
      <c r="AI42" s="212"/>
      <c r="AJ42" s="212"/>
      <c r="AK42" s="212"/>
      <c r="AL42" s="204"/>
      <c r="AM42" s="204"/>
      <c r="AN42" s="204"/>
      <c r="AO42" s="204"/>
      <c r="AP42" s="204"/>
      <c r="AQ42" s="212"/>
      <c r="AR42" s="212"/>
      <c r="AS42" s="212"/>
      <c r="AT42" s="212"/>
      <c r="AV42" s="141"/>
      <c r="AW42" s="141"/>
      <c r="AX42" s="141"/>
      <c r="AY42" s="141"/>
      <c r="AZ42" s="141"/>
      <c r="BA42" s="141"/>
      <c r="BB42" s="141"/>
      <c r="BC42" s="141"/>
      <c r="BD42" s="141"/>
      <c r="BE42" s="141"/>
      <c r="BF42" s="141"/>
      <c r="BG42" s="141"/>
      <c r="BH42" s="142"/>
      <c r="BM42" s="142"/>
      <c r="BN42" s="142"/>
      <c r="BO42" s="142"/>
      <c r="BP42" s="142"/>
      <c r="BQ42" s="142"/>
      <c r="BV42" s="142"/>
      <c r="BW42" s="142"/>
      <c r="BX42" s="142"/>
      <c r="BY42" s="142"/>
      <c r="BZ42" s="142"/>
      <c r="CE42" s="142"/>
      <c r="CF42" s="142"/>
      <c r="CG42" s="142"/>
      <c r="CH42" s="142"/>
      <c r="CI42" s="142"/>
      <c r="CN42" s="142"/>
    </row>
    <row r="43" spans="1:92" ht="28"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row>
    <row r="44" spans="1:92" ht="17.2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3"/>
      <c r="AU44" s="223"/>
      <c r="AV44" s="223"/>
      <c r="AW44" s="223"/>
      <c r="AX44" s="223"/>
      <c r="AY44" s="223"/>
      <c r="AZ44" s="223"/>
      <c r="BA44" s="223"/>
      <c r="BB44" s="223"/>
      <c r="BC44" s="223"/>
      <c r="BD44" s="222"/>
      <c r="BE44" s="222"/>
      <c r="BF44" s="222"/>
      <c r="BG44" s="222"/>
      <c r="BH44" s="222"/>
      <c r="BI44" s="222"/>
      <c r="BJ44" s="222"/>
      <c r="BK44" s="222"/>
      <c r="BL44" s="222"/>
      <c r="BM44" s="222"/>
      <c r="BN44" s="222"/>
      <c r="BO44" s="222"/>
      <c r="BP44" s="222"/>
      <c r="BQ44" s="222"/>
      <c r="BR44" s="222"/>
      <c r="BS44" s="223"/>
      <c r="BT44" s="223"/>
      <c r="BU44" s="222"/>
      <c r="BV44" s="222"/>
      <c r="BW44" s="222"/>
      <c r="BX44" s="177" t="str">
        <f>'様式第8｜完了実績報告書'!$BR$2</f>
        <v>事業番号</v>
      </c>
      <c r="BY44" s="1074" t="str">
        <f>IF('様式第8｜完了実績報告書'!$CA$2&lt;&gt;"", '様式第8｜完了実績報告書'!$CA$2, "")</f>
        <v/>
      </c>
      <c r="BZ44" s="1074"/>
      <c r="CA44" s="1074"/>
      <c r="CB44" s="1074"/>
      <c r="CC44" s="1074"/>
      <c r="CD44" s="1074"/>
      <c r="CE44" s="1074"/>
      <c r="CF44" s="1074"/>
      <c r="CG44" s="1074"/>
      <c r="CH44" s="1074"/>
      <c r="CI44" s="1074"/>
      <c r="CJ44" s="1074"/>
      <c r="CK44" s="1074"/>
      <c r="CL44" s="1074"/>
      <c r="CM44" s="222"/>
      <c r="CN44" s="222"/>
    </row>
    <row r="45" spans="1:92" ht="17.2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77" t="str">
        <f>'様式第8｜完了実績報告書'!$BZ$3</f>
        <v>補助事業者名</v>
      </c>
      <c r="BY45" s="1074" t="str">
        <f>'様式第8｜完了実績報告書'!$CA$3</f>
        <v/>
      </c>
      <c r="BZ45" s="1074"/>
      <c r="CA45" s="1074"/>
      <c r="CB45" s="1074"/>
      <c r="CC45" s="1074"/>
      <c r="CD45" s="1074"/>
      <c r="CE45" s="1074"/>
      <c r="CF45" s="1074"/>
      <c r="CG45" s="1074"/>
      <c r="CH45" s="1074"/>
      <c r="CI45" s="1074"/>
      <c r="CJ45" s="1074"/>
      <c r="CK45" s="1074"/>
      <c r="CL45" s="1074"/>
      <c r="CM45" s="136"/>
      <c r="CN45" s="136"/>
    </row>
    <row r="46" spans="1:92" ht="18" customHeight="1">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308"/>
      <c r="CK46" s="308"/>
      <c r="CL46" s="308"/>
      <c r="CM46" s="308"/>
      <c r="CN46" s="308"/>
    </row>
    <row r="47" spans="1:92" ht="18" customHeight="1">
      <c r="C47" s="207"/>
      <c r="D47" s="207"/>
      <c r="E47" s="137"/>
      <c r="F47" s="137"/>
      <c r="G47" s="213"/>
      <c r="H47" s="213"/>
      <c r="I47" s="207"/>
      <c r="J47" s="233"/>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40"/>
    </row>
    <row r="48" spans="1:92" ht="23.25" customHeight="1">
      <c r="A48" s="211" t="s">
        <v>165</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1:92" ht="26.15" customHeight="1">
      <c r="A49" s="146"/>
      <c r="B49" s="146"/>
      <c r="C49" s="147"/>
      <c r="D49" s="147"/>
      <c r="E49" s="1054" t="s">
        <v>166</v>
      </c>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6"/>
      <c r="AG49" s="234"/>
      <c r="AH49" s="235"/>
      <c r="AI49" s="235"/>
      <c r="AJ49" s="235"/>
      <c r="AK49" s="235"/>
      <c r="AL49" s="1070" t="s">
        <v>167</v>
      </c>
      <c r="AM49" s="1070"/>
      <c r="AN49" s="1070"/>
      <c r="AO49" s="1070"/>
      <c r="AP49" s="1070"/>
      <c r="AQ49" s="1070"/>
      <c r="AR49" s="1070"/>
      <c r="AS49" s="1070"/>
      <c r="AT49" s="1070"/>
      <c r="AU49" s="1071" t="str">
        <f>IF(BF32="","",BF32)</f>
        <v/>
      </c>
      <c r="AV49" s="1071"/>
      <c r="AW49" s="1071"/>
      <c r="AX49" s="1071"/>
      <c r="AY49" s="1071"/>
      <c r="AZ49" s="1071"/>
      <c r="BA49" s="1070" t="s">
        <v>168</v>
      </c>
      <c r="BB49" s="1070"/>
      <c r="BC49" s="1070"/>
      <c r="BD49" s="1071" t="str">
        <f>IF(BQ32="","",BQ32)</f>
        <v/>
      </c>
      <c r="BE49" s="1071"/>
      <c r="BF49" s="1071"/>
      <c r="BG49" s="1071"/>
      <c r="BH49" s="1071"/>
      <c r="BI49" s="1071"/>
      <c r="BJ49" s="1071"/>
      <c r="BK49" s="1071"/>
      <c r="BL49" s="235"/>
      <c r="BM49" s="1072" t="s">
        <v>169</v>
      </c>
      <c r="BN49" s="1072"/>
      <c r="BO49" s="1072"/>
      <c r="BP49" s="1072"/>
      <c r="BQ49" s="1072"/>
      <c r="BR49" s="1072"/>
      <c r="BS49" s="1072"/>
      <c r="BT49" s="1072"/>
      <c r="BU49" s="1072"/>
      <c r="BV49" s="1072"/>
      <c r="BW49" s="1072"/>
      <c r="BX49" s="1072"/>
      <c r="BY49" s="1072"/>
      <c r="BZ49" s="1072"/>
      <c r="CA49" s="1072"/>
      <c r="CB49" s="1072"/>
      <c r="CC49" s="1072"/>
      <c r="CD49" s="1072"/>
      <c r="CE49" s="1072"/>
      <c r="CF49" s="1072"/>
      <c r="CG49" s="1072"/>
      <c r="CH49" s="1072"/>
      <c r="CI49" s="1072"/>
      <c r="CJ49" s="1073"/>
      <c r="CK49" s="149"/>
      <c r="CL49" s="149"/>
      <c r="CM49" s="149"/>
      <c r="CN49" s="149"/>
    </row>
    <row r="50" spans="1:92" ht="20.149999999999999" customHeight="1">
      <c r="A50" s="146"/>
      <c r="B50" s="146"/>
      <c r="C50" s="147"/>
      <c r="D50" s="147"/>
      <c r="E50" s="1054" t="s">
        <v>170</v>
      </c>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6"/>
      <c r="AG50" s="1057" t="str">
        <f>IF('様式第8｜完了実績報告書'!$BD$14&lt;&gt;"", '様式第8｜完了実績報告書'!$BD$14, "")</f>
        <v/>
      </c>
      <c r="AH50" s="1058"/>
      <c r="AI50" s="1058"/>
      <c r="AJ50" s="1058"/>
      <c r="AK50" s="1058"/>
      <c r="AL50" s="1058"/>
      <c r="AM50" s="1058"/>
      <c r="AN50" s="1058"/>
      <c r="AO50" s="1058"/>
      <c r="AP50" s="1058"/>
      <c r="AQ50" s="1058"/>
      <c r="AR50" s="1058"/>
      <c r="AS50" s="1058"/>
      <c r="AT50" s="1058"/>
      <c r="AU50" s="1058"/>
      <c r="AV50" s="1058"/>
      <c r="AW50" s="1058"/>
      <c r="AX50" s="1058"/>
      <c r="AY50" s="1058"/>
      <c r="AZ50" s="1058"/>
      <c r="BA50" s="1058"/>
      <c r="BB50" s="1058"/>
      <c r="BC50" s="1058"/>
      <c r="BD50" s="1058"/>
      <c r="BE50" s="1058"/>
      <c r="BF50" s="1058"/>
      <c r="BG50" s="1058"/>
      <c r="BH50" s="1058"/>
      <c r="BI50" s="1058"/>
      <c r="BJ50" s="1058"/>
      <c r="BK50" s="1058"/>
      <c r="BL50" s="1058"/>
      <c r="BM50" s="1058"/>
      <c r="BN50" s="1058"/>
      <c r="BO50" s="1058"/>
      <c r="BP50" s="1058"/>
      <c r="BQ50" s="1058"/>
      <c r="BR50" s="1058"/>
      <c r="BS50" s="1058"/>
      <c r="BT50" s="1058"/>
      <c r="BU50" s="1058"/>
      <c r="BV50" s="1058"/>
      <c r="BW50" s="1058"/>
      <c r="BX50" s="1058"/>
      <c r="BY50" s="1058"/>
      <c r="BZ50" s="1058"/>
      <c r="CA50" s="1058"/>
      <c r="CB50" s="1058"/>
      <c r="CC50" s="1058"/>
      <c r="CD50" s="1058"/>
      <c r="CE50" s="1058"/>
      <c r="CF50" s="1058"/>
      <c r="CG50" s="1058"/>
      <c r="CH50" s="1058"/>
      <c r="CI50" s="1058"/>
      <c r="CJ50" s="1059"/>
      <c r="CK50" s="149"/>
      <c r="CL50" s="149"/>
      <c r="CM50" s="149"/>
      <c r="CN50" s="149"/>
    </row>
    <row r="51" spans="1:92" ht="32.15" customHeight="1">
      <c r="A51" s="146"/>
      <c r="B51" s="146"/>
      <c r="C51" s="147"/>
      <c r="D51" s="147"/>
      <c r="E51" s="1060" t="s">
        <v>171</v>
      </c>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c r="AD51" s="1061"/>
      <c r="AE51" s="1061"/>
      <c r="AF51" s="1062"/>
      <c r="AG51" s="1063" t="str">
        <f>IF('様式第8｜完了実績報告書'!$BD$15&lt;&gt;"", '様式第8｜完了実績報告書'!$BD$15, "")</f>
        <v/>
      </c>
      <c r="AH51" s="1063"/>
      <c r="AI51" s="1063"/>
      <c r="AJ51" s="1063"/>
      <c r="AK51" s="1063"/>
      <c r="AL51" s="1063"/>
      <c r="AM51" s="1063"/>
      <c r="AN51" s="1063"/>
      <c r="AO51" s="1063"/>
      <c r="AP51" s="1063"/>
      <c r="AQ51" s="1063"/>
      <c r="AR51" s="1063"/>
      <c r="AS51" s="1063"/>
      <c r="AT51" s="1063"/>
      <c r="AU51" s="1063"/>
      <c r="AV51" s="1063"/>
      <c r="AW51" s="1063"/>
      <c r="AX51" s="1063"/>
      <c r="AY51" s="1063"/>
      <c r="AZ51" s="1063"/>
      <c r="BA51" s="1063"/>
      <c r="BB51" s="1063"/>
      <c r="BC51" s="1063"/>
      <c r="BD51" s="1063"/>
      <c r="BE51" s="1063"/>
      <c r="BF51" s="1063"/>
      <c r="BG51" s="1063"/>
      <c r="BH51" s="1063"/>
      <c r="BI51" s="1063"/>
      <c r="BJ51" s="1063"/>
      <c r="BK51" s="1063"/>
      <c r="BL51" s="1063"/>
      <c r="BM51" s="1063"/>
      <c r="BN51" s="1063"/>
      <c r="BO51" s="1063"/>
      <c r="BP51" s="1063"/>
      <c r="BQ51" s="1063"/>
      <c r="BR51" s="1063"/>
      <c r="BS51" s="1063"/>
      <c r="BT51" s="1063"/>
      <c r="BU51" s="1063"/>
      <c r="BV51" s="1063"/>
      <c r="BW51" s="1063"/>
      <c r="BX51" s="1063"/>
      <c r="BY51" s="1063"/>
      <c r="BZ51" s="1063"/>
      <c r="CA51" s="1063"/>
      <c r="CB51" s="1063"/>
      <c r="CC51" s="1063"/>
      <c r="CD51" s="1063"/>
      <c r="CE51" s="1063"/>
      <c r="CF51" s="1063"/>
      <c r="CG51" s="1063"/>
      <c r="CH51" s="1063"/>
      <c r="CI51" s="1063"/>
      <c r="CJ51" s="1064"/>
      <c r="CK51" s="149"/>
      <c r="CL51" s="149"/>
      <c r="CM51" s="149"/>
      <c r="CN51" s="149"/>
    </row>
    <row r="52" spans="1:92" ht="18" customHeight="1">
      <c r="A52" s="151"/>
      <c r="B52" s="151"/>
      <c r="C52" s="151"/>
      <c r="D52" s="193"/>
      <c r="E52" s="193"/>
      <c r="F52" s="214"/>
      <c r="G52" s="214"/>
      <c r="H52" s="214"/>
      <c r="I52" s="193"/>
      <c r="J52" s="193"/>
      <c r="K52" s="123"/>
      <c r="L52" s="123"/>
      <c r="M52" s="123"/>
      <c r="N52" s="123"/>
      <c r="O52" s="123"/>
      <c r="P52" s="123"/>
      <c r="Q52" s="123"/>
      <c r="R52" s="123"/>
      <c r="S52" s="123"/>
      <c r="T52" s="123"/>
      <c r="U52" s="123"/>
      <c r="V52" s="123"/>
      <c r="W52" s="123"/>
      <c r="X52" s="123"/>
      <c r="Y52" s="123"/>
      <c r="Z52" s="123"/>
      <c r="AA52" s="123"/>
      <c r="AB52" s="123"/>
      <c r="AC52" s="123"/>
      <c r="AP52" s="123"/>
      <c r="AQ52" s="123"/>
      <c r="AR52" s="123"/>
      <c r="BI52" s="153"/>
      <c r="BJ52" s="153"/>
      <c r="BK52" s="153"/>
      <c r="BL52" s="153"/>
      <c r="BM52" s="153"/>
      <c r="BN52" s="153"/>
      <c r="BP52" s="153"/>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row>
    <row r="53" spans="1:92" ht="18" customHeight="1">
      <c r="A53" s="151"/>
      <c r="B53" s="151"/>
      <c r="C53" s="151"/>
      <c r="D53" s="193"/>
      <c r="E53" s="193"/>
      <c r="F53" s="214"/>
      <c r="G53" s="214"/>
      <c r="H53" s="214"/>
      <c r="I53" s="193"/>
      <c r="J53" s="193"/>
      <c r="K53" s="123"/>
      <c r="L53" s="123"/>
      <c r="M53" s="123"/>
      <c r="N53" s="123"/>
      <c r="O53" s="123"/>
      <c r="P53" s="123"/>
      <c r="Q53" s="123"/>
      <c r="R53" s="123"/>
      <c r="S53" s="123"/>
      <c r="T53" s="123"/>
      <c r="U53" s="123"/>
      <c r="V53" s="123"/>
      <c r="W53" s="123"/>
      <c r="X53" s="123"/>
      <c r="Y53" s="123"/>
      <c r="Z53" s="123"/>
      <c r="AA53" s="123"/>
      <c r="AB53" s="123"/>
      <c r="AC53" s="123"/>
      <c r="AP53" s="123"/>
      <c r="AQ53" s="123"/>
      <c r="AR53" s="123"/>
      <c r="BI53" s="153"/>
      <c r="BJ53" s="153"/>
      <c r="BK53" s="153"/>
      <c r="BL53" s="153"/>
      <c r="BM53" s="153"/>
      <c r="BN53" s="153"/>
      <c r="BP53" s="153"/>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row>
    <row r="54" spans="1:92" ht="18" customHeight="1">
      <c r="A54" s="151"/>
      <c r="B54" s="151"/>
      <c r="C54" s="151"/>
      <c r="D54" s="193"/>
      <c r="E54" s="193"/>
      <c r="F54" s="214"/>
      <c r="G54" s="214"/>
      <c r="H54" s="214"/>
      <c r="I54" s="193"/>
      <c r="J54" s="193"/>
      <c r="K54" s="123"/>
      <c r="L54" s="123"/>
      <c r="M54" s="123"/>
      <c r="N54" s="123"/>
      <c r="O54" s="123"/>
      <c r="P54" s="123"/>
      <c r="Q54" s="123"/>
      <c r="R54" s="123"/>
      <c r="S54" s="123"/>
      <c r="T54" s="123"/>
      <c r="U54" s="123"/>
      <c r="V54" s="123"/>
      <c r="W54" s="123"/>
      <c r="X54" s="123"/>
      <c r="Y54" s="123"/>
      <c r="Z54" s="123"/>
      <c r="AA54" s="123"/>
      <c r="AB54" s="123"/>
      <c r="AC54" s="123"/>
      <c r="AP54" s="123"/>
      <c r="AQ54" s="123"/>
      <c r="AR54" s="123"/>
      <c r="BI54" s="153"/>
      <c r="BJ54" s="153"/>
      <c r="BK54" s="153"/>
      <c r="BL54" s="153"/>
      <c r="BM54" s="153"/>
      <c r="BN54" s="153"/>
      <c r="BP54" s="153"/>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row>
    <row r="55" spans="1:92" ht="18" customHeight="1">
      <c r="A55" s="211" t="s">
        <v>208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156"/>
      <c r="Z55" s="156"/>
      <c r="AA55" s="156"/>
      <c r="AB55" s="156"/>
      <c r="AC55" s="156"/>
      <c r="AD55" s="156"/>
      <c r="AE55" s="156"/>
      <c r="AF55" s="156"/>
      <c r="AG55" s="156"/>
      <c r="AH55" s="156"/>
      <c r="AI55" s="156"/>
      <c r="AJ55" s="156"/>
      <c r="AK55" s="156"/>
      <c r="AL55" s="156"/>
      <c r="AM55" s="156"/>
      <c r="AN55" s="156"/>
      <c r="AO55" s="156"/>
      <c r="AP55" s="156"/>
      <c r="AQ55" s="156"/>
      <c r="AR55" s="156"/>
      <c r="AS55" s="157"/>
      <c r="AT55" s="156"/>
      <c r="AU55" s="156"/>
      <c r="AV55" s="156"/>
      <c r="AW55" s="158"/>
      <c r="AX55" s="158"/>
      <c r="AY55" s="158"/>
      <c r="AZ55" s="158"/>
      <c r="BA55" s="158"/>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211"/>
      <c r="CE55" s="211"/>
      <c r="CF55" s="211"/>
      <c r="CG55" s="211"/>
      <c r="CH55" s="211"/>
      <c r="CI55" s="211"/>
      <c r="CJ55" s="211"/>
      <c r="CK55" s="211"/>
      <c r="CL55" s="211"/>
      <c r="CM55" s="211"/>
      <c r="CN55" s="211"/>
    </row>
    <row r="56" spans="1:92" ht="45" customHeight="1">
      <c r="A56" s="316"/>
      <c r="B56" s="316"/>
      <c r="C56" s="316"/>
      <c r="D56" s="316"/>
      <c r="E56" s="316"/>
      <c r="F56" s="316"/>
      <c r="G56" s="316"/>
      <c r="H56" s="316"/>
      <c r="I56" s="316"/>
      <c r="J56" s="316"/>
      <c r="K56" s="316"/>
      <c r="L56" s="316"/>
      <c r="M56" s="316"/>
      <c r="N56" s="316"/>
      <c r="O56" s="316"/>
      <c r="P56" s="316"/>
      <c r="Q56" s="316"/>
      <c r="R56" s="316"/>
      <c r="S56" s="316"/>
      <c r="T56" s="316"/>
      <c r="U56" s="316"/>
      <c r="V56" s="316"/>
      <c r="W56" s="316"/>
      <c r="X56" s="317"/>
      <c r="Y56" s="1065" t="str">
        <f>IF('様式第8｜完了実績報告書'!$Y$63&lt;&gt;"",'様式第8｜完了実績報告書'!$Y$63,"")</f>
        <v/>
      </c>
      <c r="Z56" s="1066"/>
      <c r="AA56" s="1066"/>
      <c r="AB56" s="1066"/>
      <c r="AC56" s="1066"/>
      <c r="AD56" s="1066"/>
      <c r="AE56" s="1066"/>
      <c r="AF56" s="1066"/>
      <c r="AG56" s="1066"/>
      <c r="AH56" s="1066"/>
      <c r="AI56" s="1066"/>
      <c r="AJ56" s="1066"/>
      <c r="AK56" s="1066"/>
      <c r="AL56" s="1066"/>
      <c r="AM56" s="1066"/>
      <c r="AN56" s="1066"/>
      <c r="AO56" s="1066"/>
      <c r="AP56" s="1066"/>
      <c r="AQ56" s="1066"/>
      <c r="AR56" s="1066"/>
      <c r="AS56" s="1066"/>
      <c r="AT56" s="1066"/>
      <c r="AU56" s="1066"/>
      <c r="AV56" s="1066"/>
      <c r="AW56" s="1066"/>
      <c r="AX56" s="1066"/>
      <c r="AY56" s="1066"/>
      <c r="AZ56" s="1066"/>
      <c r="BA56" s="1066"/>
      <c r="BB56" s="1066"/>
      <c r="BC56" s="1066"/>
      <c r="BD56" s="1066"/>
      <c r="BE56" s="1066"/>
      <c r="BF56" s="1066"/>
      <c r="BG56" s="1066"/>
      <c r="BH56" s="1066"/>
      <c r="BI56" s="1066"/>
      <c r="BJ56" s="1066"/>
      <c r="BK56" s="1066"/>
      <c r="BL56" s="1066"/>
      <c r="BM56" s="1066"/>
      <c r="BN56" s="1066"/>
      <c r="BO56" s="1067"/>
      <c r="BP56" s="1068" t="s">
        <v>96</v>
      </c>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row>
    <row r="57" spans="1:92" ht="18.75" customHeight="1">
      <c r="A57" s="151"/>
      <c r="B57" s="151"/>
      <c r="C57" s="151"/>
      <c r="D57" s="193"/>
      <c r="E57" s="193"/>
      <c r="F57" s="214"/>
      <c r="G57" s="214"/>
      <c r="H57" s="214"/>
      <c r="I57" s="193"/>
      <c r="J57" s="193"/>
      <c r="K57" s="123"/>
      <c r="L57" s="123"/>
      <c r="M57" s="123"/>
      <c r="N57" s="123"/>
      <c r="O57" s="123"/>
      <c r="P57" s="123"/>
      <c r="Q57" s="123"/>
      <c r="R57" s="123"/>
      <c r="S57" s="123"/>
      <c r="T57" s="123"/>
      <c r="U57" s="123"/>
      <c r="V57" s="123"/>
      <c r="W57" s="123"/>
      <c r="X57" s="123"/>
      <c r="Y57" s="123"/>
      <c r="Z57" s="123"/>
      <c r="AA57" s="123"/>
      <c r="AB57" s="123"/>
      <c r="AC57" s="123"/>
      <c r="AP57" s="123"/>
      <c r="AQ57" s="123"/>
      <c r="AR57" s="123"/>
      <c r="BI57" s="153"/>
      <c r="BJ57" s="153"/>
      <c r="BK57" s="153"/>
      <c r="BL57" s="153"/>
      <c r="BM57" s="153"/>
      <c r="BN57" s="153"/>
      <c r="BP57" s="15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row>
    <row r="58" spans="1:92" ht="18.75" customHeight="1">
      <c r="A58" s="151"/>
      <c r="B58" s="151"/>
      <c r="C58" s="151"/>
      <c r="D58" s="193"/>
      <c r="E58" s="193"/>
      <c r="F58" s="214"/>
      <c r="G58" s="214"/>
      <c r="H58" s="214"/>
      <c r="I58" s="193"/>
      <c r="J58" s="193"/>
      <c r="K58" s="123"/>
      <c r="L58" s="123"/>
      <c r="M58" s="123"/>
      <c r="N58" s="123"/>
      <c r="O58" s="123"/>
      <c r="P58" s="123"/>
      <c r="Q58" s="123"/>
      <c r="R58" s="123"/>
      <c r="S58" s="123"/>
      <c r="T58" s="123"/>
      <c r="U58" s="123"/>
      <c r="V58" s="123"/>
      <c r="W58" s="123"/>
      <c r="X58" s="123"/>
      <c r="Y58" s="123"/>
      <c r="Z58" s="123"/>
      <c r="AA58" s="123"/>
      <c r="AB58" s="123"/>
      <c r="AC58" s="123"/>
      <c r="AP58" s="123"/>
      <c r="AQ58" s="123"/>
      <c r="AR58" s="123"/>
      <c r="BI58" s="153"/>
      <c r="BJ58" s="153"/>
      <c r="BK58" s="153"/>
      <c r="BL58" s="153"/>
      <c r="BM58" s="153"/>
      <c r="BN58" s="153"/>
      <c r="BP58" s="153"/>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row>
    <row r="59" spans="1:92" ht="18.75" customHeight="1">
      <c r="A59" s="151"/>
      <c r="B59" s="151"/>
      <c r="C59" s="151"/>
      <c r="D59" s="193"/>
      <c r="E59" s="193"/>
      <c r="F59" s="214"/>
      <c r="G59" s="214"/>
      <c r="H59" s="214"/>
      <c r="I59" s="193"/>
      <c r="J59" s="193"/>
      <c r="K59" s="123"/>
      <c r="L59" s="123"/>
      <c r="M59" s="123"/>
      <c r="N59" s="123"/>
      <c r="O59" s="123"/>
      <c r="P59" s="123"/>
      <c r="Q59" s="123"/>
      <c r="R59" s="123"/>
      <c r="S59" s="123"/>
      <c r="T59" s="123"/>
      <c r="U59" s="123"/>
      <c r="V59" s="123"/>
      <c r="W59" s="123"/>
      <c r="X59" s="123"/>
      <c r="Y59" s="123"/>
      <c r="Z59" s="123"/>
      <c r="AA59" s="123"/>
      <c r="AB59" s="123"/>
      <c r="AC59" s="123"/>
      <c r="AP59" s="123"/>
      <c r="AQ59" s="123"/>
      <c r="AR59" s="123"/>
      <c r="BI59" s="153"/>
      <c r="BJ59" s="153"/>
      <c r="BK59" s="153"/>
      <c r="BL59" s="153"/>
      <c r="BM59" s="153"/>
      <c r="BN59" s="153"/>
      <c r="BP59" s="153"/>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row>
    <row r="60" spans="1:92" ht="23.25" customHeight="1">
      <c r="A60" s="211" t="s">
        <v>209</v>
      </c>
      <c r="B60" s="142"/>
      <c r="C60" s="142"/>
      <c r="D60" s="142"/>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92" ht="24" customHeight="1">
      <c r="A61" s="236"/>
      <c r="B61" s="236"/>
      <c r="C61" s="236"/>
      <c r="D61" s="236"/>
      <c r="E61" s="1034" t="s">
        <v>172</v>
      </c>
      <c r="F61" s="1034"/>
      <c r="G61" s="1034"/>
      <c r="H61" s="1034"/>
      <c r="I61" s="1034"/>
      <c r="J61" s="1034"/>
      <c r="K61" s="1034"/>
      <c r="L61" s="1034"/>
      <c r="M61" s="1034"/>
      <c r="N61" s="1034"/>
      <c r="O61" s="1034"/>
      <c r="P61" s="1034"/>
      <c r="Q61" s="1034"/>
      <c r="R61" s="1034"/>
      <c r="S61" s="1034"/>
      <c r="T61" s="1034"/>
      <c r="U61" s="1034"/>
      <c r="V61" s="1034"/>
      <c r="W61" s="1034"/>
      <c r="X61" s="1034"/>
      <c r="Y61" s="1034"/>
      <c r="Z61" s="1034"/>
      <c r="AA61" s="1034"/>
      <c r="AB61" s="1034"/>
      <c r="AC61" s="1034"/>
      <c r="AD61" s="1034"/>
      <c r="AE61" s="1034"/>
      <c r="AF61" s="1034"/>
      <c r="AG61" s="1046" t="s">
        <v>173</v>
      </c>
      <c r="AH61" s="1047"/>
      <c r="AI61" s="1047"/>
      <c r="AJ61" s="1047"/>
      <c r="AK61" s="1047"/>
      <c r="AL61" s="1047"/>
      <c r="AM61" s="1047"/>
      <c r="AN61" s="1047"/>
      <c r="AO61" s="1047"/>
      <c r="AP61" s="1047"/>
      <c r="AQ61" s="1047"/>
      <c r="AR61" s="1047"/>
      <c r="AS61" s="1047"/>
      <c r="AT61" s="1047"/>
      <c r="AU61" s="1047"/>
      <c r="AV61" s="1047"/>
      <c r="AW61" s="1047"/>
      <c r="AX61" s="1047"/>
      <c r="AY61" s="1047"/>
      <c r="AZ61" s="1047"/>
      <c r="BA61" s="1047"/>
      <c r="BB61" s="1047"/>
      <c r="BC61" s="1047"/>
      <c r="BD61" s="1047"/>
      <c r="BE61" s="1047"/>
      <c r="BF61" s="1047"/>
      <c r="BG61" s="1047"/>
      <c r="BH61" s="1047"/>
      <c r="BI61" s="1047"/>
      <c r="BJ61" s="1047"/>
      <c r="BK61" s="1047"/>
      <c r="BL61" s="1047"/>
      <c r="BM61" s="1047"/>
      <c r="BN61" s="1047"/>
      <c r="BO61" s="1047"/>
      <c r="BP61" s="1047"/>
      <c r="BQ61" s="1047"/>
      <c r="BR61" s="1047"/>
      <c r="BS61" s="1047"/>
      <c r="BT61" s="1047"/>
      <c r="BU61" s="1047"/>
      <c r="BV61" s="1047"/>
      <c r="BW61" s="1047"/>
      <c r="BX61" s="1047"/>
      <c r="BY61" s="1047"/>
      <c r="BZ61" s="1047"/>
      <c r="CA61" s="1047"/>
      <c r="CB61" s="1047"/>
      <c r="CC61" s="1047"/>
      <c r="CD61" s="1047"/>
      <c r="CE61" s="1047"/>
      <c r="CF61" s="1047"/>
      <c r="CG61" s="1047"/>
      <c r="CH61" s="1047"/>
      <c r="CI61" s="1047"/>
      <c r="CJ61" s="1048"/>
      <c r="CK61" s="236"/>
      <c r="CL61" s="236"/>
      <c r="CM61" s="236"/>
      <c r="CN61" s="237"/>
    </row>
    <row r="62" spans="1:92" ht="33" customHeight="1">
      <c r="A62" s="211"/>
      <c r="B62" s="211"/>
      <c r="C62" s="211"/>
      <c r="D62" s="211"/>
      <c r="E62" s="1050"/>
      <c r="F62" s="1050"/>
      <c r="G62" s="1050"/>
      <c r="H62" s="1050"/>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1"/>
      <c r="AH62" s="1052"/>
      <c r="AI62" s="1052"/>
      <c r="AJ62" s="1052"/>
      <c r="AK62" s="1052"/>
      <c r="AL62" s="1052"/>
      <c r="AM62" s="1052"/>
      <c r="AN62" s="1052"/>
      <c r="AO62" s="1052"/>
      <c r="AP62" s="1052"/>
      <c r="AQ62" s="1052"/>
      <c r="AR62" s="1052"/>
      <c r="AS62" s="1052"/>
      <c r="AT62" s="1052"/>
      <c r="AU62" s="1052"/>
      <c r="AV62" s="1052"/>
      <c r="AW62" s="1052"/>
      <c r="AX62" s="1052"/>
      <c r="AY62" s="1052"/>
      <c r="AZ62" s="1052"/>
      <c r="BA62" s="1052"/>
      <c r="BB62" s="1052"/>
      <c r="BC62" s="1052"/>
      <c r="BD62" s="1052"/>
      <c r="BE62" s="1052"/>
      <c r="BF62" s="1052"/>
      <c r="BG62" s="1052"/>
      <c r="BH62" s="1052"/>
      <c r="BI62" s="1052"/>
      <c r="BJ62" s="1052"/>
      <c r="BK62" s="1052"/>
      <c r="BL62" s="1052"/>
      <c r="BM62" s="1052"/>
      <c r="BN62" s="1052"/>
      <c r="BO62" s="1052"/>
      <c r="BP62" s="1052"/>
      <c r="BQ62" s="1052"/>
      <c r="BR62" s="1052"/>
      <c r="BS62" s="1052"/>
      <c r="BT62" s="1052"/>
      <c r="BU62" s="1052"/>
      <c r="BV62" s="1052"/>
      <c r="BW62" s="1052"/>
      <c r="BX62" s="1052"/>
      <c r="BY62" s="1052"/>
      <c r="BZ62" s="1052"/>
      <c r="CA62" s="1052"/>
      <c r="CB62" s="1052"/>
      <c r="CC62" s="1052"/>
      <c r="CD62" s="1052"/>
      <c r="CE62" s="1052"/>
      <c r="CF62" s="1052"/>
      <c r="CG62" s="1052"/>
      <c r="CH62" s="1052"/>
      <c r="CI62" s="1052"/>
      <c r="CJ62" s="1053"/>
      <c r="CK62" s="211"/>
      <c r="CL62" s="211"/>
      <c r="CM62" s="211"/>
    </row>
    <row r="63" spans="1:92" ht="24" customHeight="1">
      <c r="A63" s="211"/>
      <c r="B63" s="211"/>
      <c r="C63" s="212"/>
      <c r="D63" s="212"/>
      <c r="E63" s="1034" t="s">
        <v>174</v>
      </c>
      <c r="F63" s="1034"/>
      <c r="G63" s="1034"/>
      <c r="H63" s="1034"/>
      <c r="I63" s="1034"/>
      <c r="J63" s="1034"/>
      <c r="K63" s="1034"/>
      <c r="L63" s="1034"/>
      <c r="M63" s="1034"/>
      <c r="N63" s="1034"/>
      <c r="O63" s="1034"/>
      <c r="P63" s="1034"/>
      <c r="Q63" s="1034"/>
      <c r="R63" s="1034"/>
      <c r="S63" s="1034"/>
      <c r="T63" s="1034"/>
      <c r="U63" s="1034"/>
      <c r="V63" s="1034"/>
      <c r="W63" s="1034"/>
      <c r="X63" s="1034"/>
      <c r="Y63" s="1034"/>
      <c r="Z63" s="1034"/>
      <c r="AA63" s="1034"/>
      <c r="AB63" s="1034"/>
      <c r="AC63" s="1034"/>
      <c r="AD63" s="1034"/>
      <c r="AE63" s="1034"/>
      <c r="AF63" s="1034"/>
      <c r="AG63" s="1046" t="s">
        <v>175</v>
      </c>
      <c r="AH63" s="1047"/>
      <c r="AI63" s="1047"/>
      <c r="AJ63" s="1047"/>
      <c r="AK63" s="1047"/>
      <c r="AL63" s="1047"/>
      <c r="AM63" s="1047"/>
      <c r="AN63" s="1047"/>
      <c r="AO63" s="1047"/>
      <c r="AP63" s="1047"/>
      <c r="AQ63" s="1047"/>
      <c r="AR63" s="1047"/>
      <c r="AS63" s="1047"/>
      <c r="AT63" s="1047"/>
      <c r="AU63" s="1047"/>
      <c r="AV63" s="1047"/>
      <c r="AW63" s="1047"/>
      <c r="AX63" s="1047"/>
      <c r="AY63" s="1047"/>
      <c r="AZ63" s="1047"/>
      <c r="BA63" s="1047"/>
      <c r="BB63" s="1047"/>
      <c r="BC63" s="1047"/>
      <c r="BD63" s="1047"/>
      <c r="BE63" s="1047"/>
      <c r="BF63" s="1047"/>
      <c r="BG63" s="1047"/>
      <c r="BH63" s="1047"/>
      <c r="BI63" s="1047"/>
      <c r="BJ63" s="1047"/>
      <c r="BK63" s="1047"/>
      <c r="BL63" s="1047"/>
      <c r="BM63" s="1047"/>
      <c r="BN63" s="1047"/>
      <c r="BO63" s="1047"/>
      <c r="BP63" s="1047"/>
      <c r="BQ63" s="1047"/>
      <c r="BR63" s="1047"/>
      <c r="BS63" s="1047"/>
      <c r="BT63" s="1047"/>
      <c r="BU63" s="1047"/>
      <c r="BV63" s="1047"/>
      <c r="BW63" s="1047"/>
      <c r="BX63" s="1047"/>
      <c r="BY63" s="1047"/>
      <c r="BZ63" s="1047"/>
      <c r="CA63" s="1047"/>
      <c r="CB63" s="1047"/>
      <c r="CC63" s="1047"/>
      <c r="CD63" s="1047"/>
      <c r="CE63" s="1047"/>
      <c r="CF63" s="1047"/>
      <c r="CG63" s="1047"/>
      <c r="CH63" s="1047"/>
      <c r="CI63" s="1047"/>
      <c r="CJ63" s="1048"/>
      <c r="CK63" s="211"/>
      <c r="CL63" s="211"/>
      <c r="CM63" s="211"/>
    </row>
    <row r="64" spans="1:92" ht="33" customHeight="1">
      <c r="A64" s="211"/>
      <c r="B64" s="211"/>
      <c r="C64" s="212"/>
      <c r="D64" s="212"/>
      <c r="E64" s="1049"/>
      <c r="F64" s="1049"/>
      <c r="G64" s="1049"/>
      <c r="H64" s="1049"/>
      <c r="I64" s="1049"/>
      <c r="J64" s="1049"/>
      <c r="K64" s="1049"/>
      <c r="L64" s="1050"/>
      <c r="M64" s="1050"/>
      <c r="N64" s="1050"/>
      <c r="O64" s="1050"/>
      <c r="P64" s="1050"/>
      <c r="Q64" s="1050"/>
      <c r="R64" s="1050"/>
      <c r="S64" s="1050"/>
      <c r="T64" s="1050"/>
      <c r="U64" s="1050"/>
      <c r="V64" s="1050"/>
      <c r="W64" s="1050"/>
      <c r="X64" s="1050"/>
      <c r="Y64" s="1050"/>
      <c r="Z64" s="1050"/>
      <c r="AA64" s="1050"/>
      <c r="AB64" s="1050"/>
      <c r="AC64" s="1050"/>
      <c r="AD64" s="1050"/>
      <c r="AE64" s="1050"/>
      <c r="AF64" s="1050"/>
      <c r="AG64" s="1051"/>
      <c r="AH64" s="1052"/>
      <c r="AI64" s="1052"/>
      <c r="AJ64" s="1052"/>
      <c r="AK64" s="1052"/>
      <c r="AL64" s="1052"/>
      <c r="AM64" s="1052"/>
      <c r="AN64" s="1052"/>
      <c r="AO64" s="1052"/>
      <c r="AP64" s="1052"/>
      <c r="AQ64" s="1052"/>
      <c r="AR64" s="1052"/>
      <c r="AS64" s="1052"/>
      <c r="AT64" s="1052"/>
      <c r="AU64" s="1052"/>
      <c r="AV64" s="1052"/>
      <c r="AW64" s="1052"/>
      <c r="AX64" s="1052"/>
      <c r="AY64" s="1052"/>
      <c r="AZ64" s="1052"/>
      <c r="BA64" s="1052"/>
      <c r="BB64" s="1052"/>
      <c r="BC64" s="1052"/>
      <c r="BD64" s="1052"/>
      <c r="BE64" s="1052"/>
      <c r="BF64" s="1052"/>
      <c r="BG64" s="1052"/>
      <c r="BH64" s="1052"/>
      <c r="BI64" s="1052"/>
      <c r="BJ64" s="1052"/>
      <c r="BK64" s="1052"/>
      <c r="BL64" s="1052"/>
      <c r="BM64" s="1052"/>
      <c r="BN64" s="1052"/>
      <c r="BO64" s="1052"/>
      <c r="BP64" s="1052"/>
      <c r="BQ64" s="1052"/>
      <c r="BR64" s="1052"/>
      <c r="BS64" s="1052"/>
      <c r="BT64" s="1052"/>
      <c r="BU64" s="1052"/>
      <c r="BV64" s="1052"/>
      <c r="BW64" s="1052"/>
      <c r="BX64" s="1052"/>
      <c r="BY64" s="1052"/>
      <c r="BZ64" s="1052"/>
      <c r="CA64" s="1052"/>
      <c r="CB64" s="1052"/>
      <c r="CC64" s="1052"/>
      <c r="CD64" s="1052"/>
      <c r="CE64" s="1052"/>
      <c r="CF64" s="1052"/>
      <c r="CG64" s="1052"/>
      <c r="CH64" s="1052"/>
      <c r="CI64" s="1052"/>
      <c r="CJ64" s="1053"/>
      <c r="CK64" s="211"/>
      <c r="CL64" s="211"/>
      <c r="CM64" s="211"/>
    </row>
    <row r="65" spans="1:91" ht="24" customHeight="1">
      <c r="A65" s="211"/>
      <c r="B65" s="211"/>
      <c r="C65" s="212"/>
      <c r="D65" s="212"/>
      <c r="E65" s="238" t="s">
        <v>176</v>
      </c>
      <c r="F65" s="239"/>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1"/>
      <c r="CK65" s="211"/>
      <c r="CL65" s="211"/>
      <c r="CM65" s="211"/>
    </row>
    <row r="66" spans="1:91" ht="33" customHeight="1">
      <c r="A66" s="211"/>
      <c r="B66" s="211"/>
      <c r="C66" s="212"/>
      <c r="D66" s="212"/>
      <c r="E66" s="1044" t="s">
        <v>4</v>
      </c>
      <c r="F66" s="1045"/>
      <c r="G66" s="1045"/>
      <c r="H66" s="368" t="s">
        <v>177</v>
      </c>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9"/>
      <c r="AG66" s="1044" t="s">
        <v>4</v>
      </c>
      <c r="AH66" s="1045"/>
      <c r="AI66" s="1045"/>
      <c r="AJ66" s="368" t="s">
        <v>178</v>
      </c>
      <c r="AK66" s="368"/>
      <c r="AL66" s="368"/>
      <c r="AM66" s="368"/>
      <c r="AN66" s="368"/>
      <c r="AO66" s="368"/>
      <c r="AP66" s="368"/>
      <c r="AQ66" s="368"/>
      <c r="AR66" s="368"/>
      <c r="AS66" s="368"/>
      <c r="AT66" s="368"/>
      <c r="AU66" s="368"/>
      <c r="AV66" s="368"/>
      <c r="AW66" s="368"/>
      <c r="AX66" s="368"/>
      <c r="AY66" s="368"/>
      <c r="AZ66" s="368"/>
      <c r="BA66" s="368"/>
      <c r="BB66" s="368"/>
      <c r="BC66" s="368"/>
      <c r="BD66" s="369"/>
      <c r="BE66" s="1044" t="s">
        <v>4</v>
      </c>
      <c r="BF66" s="1045"/>
      <c r="BG66" s="1045"/>
      <c r="BH66" s="368" t="s">
        <v>179</v>
      </c>
      <c r="BI66" s="368"/>
      <c r="BJ66" s="368"/>
      <c r="BK66" s="368"/>
      <c r="BL66" s="368"/>
      <c r="BM66" s="368"/>
      <c r="BN66" s="368"/>
      <c r="BO66" s="368"/>
      <c r="BP66" s="1038"/>
      <c r="BQ66" s="1038"/>
      <c r="BR66" s="1038"/>
      <c r="BS66" s="1038"/>
      <c r="BT66" s="1038"/>
      <c r="BU66" s="1038"/>
      <c r="BV66" s="1038"/>
      <c r="BW66" s="1038"/>
      <c r="BX66" s="1038"/>
      <c r="BY66" s="1038"/>
      <c r="BZ66" s="1038"/>
      <c r="CA66" s="1038"/>
      <c r="CB66" s="1038"/>
      <c r="CC66" s="1038"/>
      <c r="CD66" s="1038"/>
      <c r="CE66" s="1038"/>
      <c r="CF66" s="1039" t="s">
        <v>98</v>
      </c>
      <c r="CG66" s="1039"/>
      <c r="CH66" s="1039"/>
      <c r="CI66" s="1039"/>
      <c r="CJ66" s="1040"/>
      <c r="CK66" s="211"/>
      <c r="CL66" s="211"/>
      <c r="CM66" s="211"/>
    </row>
    <row r="67" spans="1:91" ht="32.15" customHeight="1">
      <c r="A67" s="211"/>
      <c r="B67" s="211"/>
      <c r="C67" s="212"/>
      <c r="D67" s="212"/>
      <c r="E67" s="1034" t="s">
        <v>180</v>
      </c>
      <c r="F67" s="1034"/>
      <c r="G67" s="1034"/>
      <c r="H67" s="1034"/>
      <c r="I67" s="1034"/>
      <c r="J67" s="1034"/>
      <c r="K67" s="1034"/>
      <c r="L67" s="1034"/>
      <c r="M67" s="1034"/>
      <c r="N67" s="1034"/>
      <c r="O67" s="1034"/>
      <c r="P67" s="1034"/>
      <c r="Q67" s="1034"/>
      <c r="R67" s="1034"/>
      <c r="S67" s="1034"/>
      <c r="T67" s="1034"/>
      <c r="U67" s="1034"/>
      <c r="V67" s="1034"/>
      <c r="W67" s="1034"/>
      <c r="X67" s="1034"/>
      <c r="Y67" s="1034"/>
      <c r="Z67" s="1034"/>
      <c r="AA67" s="1034"/>
      <c r="AB67" s="1034"/>
      <c r="AC67" s="1034"/>
      <c r="AD67" s="1034"/>
      <c r="AE67" s="1034"/>
      <c r="AF67" s="1034"/>
      <c r="AG67" s="1041"/>
      <c r="AH67" s="1042"/>
      <c r="AI67" s="1042"/>
      <c r="AJ67" s="1042"/>
      <c r="AK67" s="1042"/>
      <c r="AL67" s="1042"/>
      <c r="AM67" s="1042"/>
      <c r="AN67" s="1043"/>
      <c r="AO67" s="1041"/>
      <c r="AP67" s="1042"/>
      <c r="AQ67" s="1042"/>
      <c r="AR67" s="1042"/>
      <c r="AS67" s="1042"/>
      <c r="AT67" s="1042"/>
      <c r="AU67" s="1042"/>
      <c r="AV67" s="1043"/>
      <c r="AW67" s="1041"/>
      <c r="AX67" s="1042"/>
      <c r="AY67" s="1042"/>
      <c r="AZ67" s="1042"/>
      <c r="BA67" s="1042"/>
      <c r="BB67" s="1042"/>
      <c r="BC67" s="1042"/>
      <c r="BD67" s="1043"/>
      <c r="BE67" s="1041"/>
      <c r="BF67" s="1042"/>
      <c r="BG67" s="1042"/>
      <c r="BH67" s="1042"/>
      <c r="BI67" s="1042"/>
      <c r="BJ67" s="1042"/>
      <c r="BK67" s="1042"/>
      <c r="BL67" s="1043"/>
      <c r="BM67" s="1041"/>
      <c r="BN67" s="1042"/>
      <c r="BO67" s="1042"/>
      <c r="BP67" s="1042"/>
      <c r="BQ67" s="1042"/>
      <c r="BR67" s="1042"/>
      <c r="BS67" s="1042"/>
      <c r="BT67" s="1043"/>
      <c r="BU67" s="1041"/>
      <c r="BV67" s="1042"/>
      <c r="BW67" s="1042"/>
      <c r="BX67" s="1042"/>
      <c r="BY67" s="1042"/>
      <c r="BZ67" s="1042"/>
      <c r="CA67" s="1042"/>
      <c r="CB67" s="1043"/>
      <c r="CC67" s="1041"/>
      <c r="CD67" s="1042"/>
      <c r="CE67" s="1042"/>
      <c r="CF67" s="1042"/>
      <c r="CG67" s="1042"/>
      <c r="CH67" s="1042"/>
      <c r="CI67" s="1042"/>
      <c r="CJ67" s="1043"/>
      <c r="CK67" s="211"/>
      <c r="CL67" s="211"/>
      <c r="CM67" s="211"/>
    </row>
    <row r="68" spans="1:91" ht="32.15" customHeight="1">
      <c r="A68" s="211"/>
      <c r="B68" s="211"/>
      <c r="C68" s="212"/>
      <c r="D68" s="212"/>
      <c r="E68" s="1034" t="s">
        <v>181</v>
      </c>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4"/>
      <c r="AE68" s="1034"/>
      <c r="AF68" s="1034"/>
      <c r="AG68" s="1035"/>
      <c r="AH68" s="1036"/>
      <c r="AI68" s="1036"/>
      <c r="AJ68" s="1036"/>
      <c r="AK68" s="1036"/>
      <c r="AL68" s="1036"/>
      <c r="AM68" s="1036"/>
      <c r="AN68" s="1036"/>
      <c r="AO68" s="1036"/>
      <c r="AP68" s="1036"/>
      <c r="AQ68" s="1036"/>
      <c r="AR68" s="1036"/>
      <c r="AS68" s="1036"/>
      <c r="AT68" s="1036"/>
      <c r="AU68" s="1036"/>
      <c r="AV68" s="1036"/>
      <c r="AW68" s="1036"/>
      <c r="AX68" s="1036"/>
      <c r="AY68" s="1036"/>
      <c r="AZ68" s="1036"/>
      <c r="BA68" s="1036"/>
      <c r="BB68" s="1036"/>
      <c r="BC68" s="1036"/>
      <c r="BD68" s="1036"/>
      <c r="BE68" s="1036"/>
      <c r="BF68" s="1036"/>
      <c r="BG68" s="1036"/>
      <c r="BH68" s="1036"/>
      <c r="BI68" s="1036"/>
      <c r="BJ68" s="1036"/>
      <c r="BK68" s="1036"/>
      <c r="BL68" s="1036"/>
      <c r="BM68" s="1036"/>
      <c r="BN68" s="1036"/>
      <c r="BO68" s="1036"/>
      <c r="BP68" s="1036"/>
      <c r="BQ68" s="1036"/>
      <c r="BR68" s="1036"/>
      <c r="BS68" s="1036"/>
      <c r="BT68" s="1036"/>
      <c r="BU68" s="1036"/>
      <c r="BV68" s="1036"/>
      <c r="BW68" s="1036"/>
      <c r="BX68" s="1036"/>
      <c r="BY68" s="1036"/>
      <c r="BZ68" s="1036"/>
      <c r="CA68" s="1036"/>
      <c r="CB68" s="1036"/>
      <c r="CC68" s="1036"/>
      <c r="CD68" s="1036"/>
      <c r="CE68" s="1036"/>
      <c r="CF68" s="1036"/>
      <c r="CG68" s="1036"/>
      <c r="CH68" s="1036"/>
      <c r="CI68" s="1036"/>
      <c r="CJ68" s="1037"/>
      <c r="CK68" s="211"/>
      <c r="CL68" s="211"/>
      <c r="CM68" s="211"/>
    </row>
    <row r="69" spans="1:91" ht="18" customHeight="1">
      <c r="A69" s="207"/>
      <c r="B69" s="207"/>
      <c r="C69" s="207"/>
      <c r="D69" s="221"/>
      <c r="E69" s="221"/>
      <c r="F69" s="221"/>
      <c r="G69" s="221"/>
      <c r="H69" s="221"/>
      <c r="I69" s="221"/>
      <c r="J69" s="221"/>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row>
    <row r="70" spans="1:91" ht="18" customHeight="1">
      <c r="A70" s="207"/>
      <c r="B70" s="207"/>
      <c r="C70" s="207"/>
      <c r="D70" s="221"/>
      <c r="E70" s="221"/>
      <c r="F70" s="221"/>
      <c r="G70" s="221"/>
      <c r="H70" s="221"/>
      <c r="I70" s="221"/>
      <c r="J70" s="221"/>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row>
    <row r="71" spans="1:91" ht="18" customHeight="1">
      <c r="A71" s="207"/>
      <c r="B71" s="207"/>
      <c r="C71" s="207"/>
      <c r="D71" s="221"/>
      <c r="E71" s="221"/>
      <c r="F71" s="221"/>
      <c r="G71" s="221"/>
      <c r="H71" s="221"/>
      <c r="I71" s="221"/>
      <c r="J71" s="221"/>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row>
    <row r="72" spans="1:91" ht="18" customHeight="1">
      <c r="A72" s="207"/>
      <c r="B72" s="207"/>
      <c r="C72" s="207"/>
      <c r="D72" s="221"/>
      <c r="E72" s="221"/>
      <c r="F72" s="221"/>
      <c r="G72" s="221"/>
      <c r="H72" s="221"/>
      <c r="I72" s="221"/>
      <c r="J72" s="221"/>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row>
    <row r="73" spans="1:91" ht="18" customHeight="1">
      <c r="A73" s="207"/>
      <c r="B73" s="207"/>
      <c r="C73" s="207"/>
      <c r="D73" s="221"/>
      <c r="E73" s="221"/>
      <c r="F73" s="221"/>
      <c r="G73" s="221"/>
      <c r="H73" s="221"/>
      <c r="I73" s="221"/>
      <c r="J73" s="221"/>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row>
    <row r="74" spans="1:91" ht="18" customHeight="1">
      <c r="A74" s="207"/>
      <c r="B74" s="207"/>
      <c r="C74" s="207"/>
      <c r="D74" s="221"/>
      <c r="E74" s="221"/>
      <c r="F74" s="221"/>
      <c r="G74" s="221"/>
      <c r="H74" s="221"/>
      <c r="I74" s="221"/>
      <c r="J74" s="221"/>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row>
    <row r="75" spans="1:91" ht="18" customHeight="1">
      <c r="A75" s="207"/>
      <c r="B75" s="207"/>
      <c r="C75" s="207"/>
      <c r="D75" s="221"/>
      <c r="E75" s="221"/>
      <c r="F75" s="221"/>
      <c r="G75" s="221"/>
      <c r="H75" s="221"/>
      <c r="I75" s="221"/>
      <c r="J75" s="221"/>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row>
    <row r="76" spans="1:91" ht="18" customHeight="1">
      <c r="A76" s="207"/>
      <c r="B76" s="207"/>
      <c r="C76" s="207"/>
      <c r="D76" s="221"/>
      <c r="E76" s="221"/>
      <c r="F76" s="221"/>
      <c r="G76" s="221"/>
      <c r="H76" s="221"/>
      <c r="I76" s="221"/>
      <c r="J76" s="221"/>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row>
    <row r="77" spans="1:91" ht="18" customHeight="1">
      <c r="A77" s="207"/>
      <c r="B77" s="207"/>
      <c r="C77" s="207"/>
      <c r="D77" s="221"/>
      <c r="E77" s="221"/>
      <c r="F77" s="221"/>
      <c r="G77" s="221"/>
      <c r="H77" s="221"/>
      <c r="I77" s="221"/>
      <c r="J77" s="221"/>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row>
    <row r="78" spans="1:91" ht="18" customHeight="1">
      <c r="E78" s="206"/>
      <c r="F78" s="206"/>
      <c r="G78" s="207"/>
      <c r="H78" s="206"/>
    </row>
  </sheetData>
  <sheetProtection algorithmName="SHA-512" hashValue="29rdwqFqdksQSvFgiftwwk7NZSSGA8VKUuo7aYUzvo1yeqwn1mo/cgaf1Yae2MaHOdP+SVp3MSUCGsSITzisvg==" saltValue="EhQAb7boOJFV7ljNS+FNlw=="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5"/>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67AC212D-5E70-44A6-BE3D-49E56238D93D}">
      <formula1>"1,2,3,4,5,6,7,8,9,10,11,12,13,14,15,16,17,18,19,20,21,22,23,24,25,26,27,28,29,30,31"</formula1>
    </dataValidation>
    <dataValidation imeMode="off" allowBlank="1" showInputMessage="1" showErrorMessage="1" sqref="CA2:CL3" xr:uid="{898D3A28-3CA3-4A4C-9435-6360AFEA81C8}"/>
    <dataValidation type="list" imeMode="disabled" allowBlank="1" showInputMessage="1" showErrorMessage="1" prompt="事業完了日以降の日付を記入してください。_x000a_※事業完了日以前の日付は不可" sqref="CA5:CE5" xr:uid="{8B3F0CCE-6CBA-4683-A71D-6E843F75D8D8}">
      <formula1>"1,2,3,4,5,6,7,8,9,10,11,12"</formula1>
    </dataValidation>
    <dataValidation type="list" allowBlank="1" showInputMessage="1" showErrorMessage="1" sqref="BV5:BX5" xr:uid="{41D3FEDB-C95C-471A-A5D9-5B197F729617}">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2023-01-26T05:55:30Z</dcterms:modified>
</cp:coreProperties>
</file>