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showInkAnnotation="0" codeName="ThisWorkbook" defaultThemeVersion="124226"/>
  <xr:revisionPtr revIDLastSave="0" documentId="13_ncr:1_{B03B01BA-68F3-4843-8BDB-BF4B70C9F31A}" xr6:coauthVersionLast="47" xr6:coauthVersionMax="47" xr10:uidLastSave="{00000000-0000-0000-0000-000000000000}"/>
  <bookViews>
    <workbookView xWindow="-110" yWindow="-110" windowWidth="19420" windowHeight="11020"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窓】" sheetId="109" r:id="rId4"/>
    <sheet name="定型様式2｜明細書【玄関ドア】" sheetId="108" r:id="rId5"/>
    <sheet name="定型様式2｜明細書【設備】" sheetId="100" r:id="rId6"/>
    <sheet name="串刺用【末尾】" sheetId="107" state="hidden" r:id="rId7"/>
  </sheets>
  <definedNames>
    <definedName name="_xlnm._FilterDatabase" localSheetId="1" hidden="1">'様式第１｜交付申請書'!$BR$5:$BV$5</definedName>
    <definedName name="_xlnm.Print_Area" localSheetId="2">'定型様式1｜総括表'!$A$1:$BC$41</definedName>
    <definedName name="_xlnm.Print_Area" localSheetId="4">'定型様式2｜明細書【玄関ドア】'!$A$1:$BC$43</definedName>
    <definedName name="_xlnm.Print_Area" localSheetId="5">'定型様式2｜明細書【設備】'!$A$1:$BC$51</definedName>
    <definedName name="_xlnm.Print_Area" localSheetId="3">'定型様式2｜明細書【窓】'!$A$1:$BC$72</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<sst xmlns="http://schemas.openxmlformats.org/spreadsheetml/2006/main" count="405" uniqueCount="223">
  <si>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</si>
  <si>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</si>
  <si>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</si>
  <si>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</si>
  <si>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</si>
  <si>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</si>
  <si>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</si>
  <si>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</si>
  <si>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</si>
  <si>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</si>
  <si>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</si>
  <si>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</si>
  <si>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</si>
  <si>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</si>
  <si>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</si>
  <si>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</si>
  <si>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</si>
  <si>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</si>
  <si>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</si>
  <si>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</si>
  <si>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</si>
  <si>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</si>
  <si>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</si>
  <si>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</si>
  <si>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</si>
  <si>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</si>
  <si>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</si>
  <si>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</si>
  <si>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</si>
  <si>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</si>
  <si>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</si>
  <si>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</si>
  <si>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</si>
  <si>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</si>
  <si>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</si>
  <si>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</si>
  <si>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</si>
  <si>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</si>
  <si>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</si>
  <si>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</si>
  <si>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</si>
  <si>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</si>
  <si>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</si>
  <si>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</si>
  <si>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</si>
  <si>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</si>
  <si>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</si>
  <si>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</si>
  <si>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</si>
  <si>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</si>
  <si>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</si>
  <si>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所有</t>
    <rPh sb="0" eb="2">
      <t>ショユウ</t>
    </rPh>
    <phoneticPr fontId="2"/>
  </si>
  <si>
    <t>築年数</t>
    <rPh sb="0" eb="1">
      <t>チク</t>
    </rPh>
    <rPh sb="1" eb="3">
      <t>ネンスウ</t>
    </rPh>
    <phoneticPr fontId="2"/>
  </si>
  <si>
    <t>無</t>
    <rPh sb="0" eb="1">
      <t>ナシ</t>
    </rPh>
    <phoneticPr fontId="2"/>
  </si>
  <si>
    <t>有</t>
    <rPh sb="0" eb="1">
      <t>アリ</t>
    </rPh>
    <phoneticPr fontId="2"/>
  </si>
  <si>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</si>
  <si>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</si>
  <si>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</si>
  <si>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</si>
  <si>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3"/>
  </si>
  <si>
    <t>費目</t>
    <rPh sb="0" eb="2">
      <t>ヒモク</t>
    </rPh>
    <phoneticPr fontId="2"/>
  </si>
  <si>
    <t>工事費</t>
    <rPh sb="0" eb="2">
      <t>コウジ</t>
    </rPh>
    <rPh sb="2" eb="3">
      <t>ヒ</t>
    </rPh>
    <phoneticPr fontId="43"/>
  </si>
  <si>
    <t>設備費</t>
    <rPh sb="0" eb="3">
      <t>セツビヒ</t>
    </rPh>
    <phoneticPr fontId="43"/>
  </si>
  <si>
    <t>ｋWh</t>
    <phoneticPr fontId="43"/>
  </si>
  <si>
    <t>種目</t>
    <rPh sb="0" eb="2">
      <t>シュモク</t>
    </rPh>
    <phoneticPr fontId="2"/>
  </si>
  <si>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</si>
  <si>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</si>
  <si>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</si>
  <si>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2"/>
  </si>
  <si>
    <t>初期実効容量</t>
    <rPh sb="0" eb="2">
      <t>ショキ</t>
    </rPh>
    <rPh sb="2" eb="4">
      <t>ジッコウ</t>
    </rPh>
    <rPh sb="4" eb="6">
      <t>ヨウリョウ</t>
    </rPh>
    <phoneticPr fontId="43"/>
  </si>
  <si>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</si>
  <si>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</si>
  <si>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</si>
  <si>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</si>
  <si>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</si>
  <si>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</si>
  <si>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</si>
  <si>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</si>
  <si>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</si>
  <si>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</si>
  <si>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</si>
  <si>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</si>
  <si>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3"/>
  </si>
  <si>
    <t>■</t>
  </si>
  <si>
    <t>建材名</t>
    <rPh sb="0" eb="2">
      <t>ケンザイ</t>
    </rPh>
    <rPh sb="2" eb="3">
      <t>メイ</t>
    </rPh>
    <phoneticPr fontId="2"/>
  </si>
  <si>
    <t>＜補助対象経費の算出＞</t>
    <rPh sb="5" eb="7">
      <t>ケイヒ</t>
    </rPh>
    <rPh sb="8" eb="10">
      <t>サンシュツ</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</si>
  <si>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</si>
  <si>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</si>
  <si>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</si>
  <si>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</si>
  <si>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</si>
  <si>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</si>
  <si>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</si>
  <si>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</si>
  <si>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</si>
  <si>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（注）この申請書には、以下の書面を添付すること。</t>
    <rPh sb="1" eb="2">
      <t>チュウ</t>
    </rPh>
    <rPh sb="5" eb="8">
      <t>シンセイショ</t>
    </rPh>
    <rPh sb="11" eb="13">
      <t>イカ</t>
    </rPh>
    <rPh sb="14" eb="16">
      <t>ショメン</t>
    </rPh>
    <rPh sb="17" eb="19">
      <t>テンプ</t>
    </rPh>
    <phoneticPr fontId="26"/>
  </si>
  <si>
    <t>暴力団排除に関する誓約事項（別紙１）</t>
    <rPh sb="0" eb="3">
      <t>ボウリョクダン</t>
    </rPh>
    <rPh sb="3" eb="5">
      <t>ハイジョ</t>
    </rPh>
    <rPh sb="6" eb="7">
      <t>カン</t>
    </rPh>
    <rPh sb="9" eb="11">
      <t>セイヤク</t>
    </rPh>
    <rPh sb="11" eb="13">
      <t>ジコウ</t>
    </rPh>
    <rPh sb="14" eb="16">
      <t>ベッシ</t>
    </rPh>
    <phoneticPr fontId="26"/>
  </si>
  <si>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</si>
  <si>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</si>
  <si>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3"/>
  </si>
  <si>
    <t>↓目標価格以下であること。</t>
    <rPh sb="1" eb="3">
      <t>モクヒョウ</t>
    </rPh>
    <rPh sb="3" eb="5">
      <t>カカク</t>
    </rPh>
    <rPh sb="5" eb="7">
      <t>イカ</t>
    </rPh>
    <phoneticPr fontId="43"/>
  </si>
  <si>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</si>
  <si>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</si>
  <si>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</si>
  <si>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</si>
  <si>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</si>
  <si>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</si>
  <si>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</si>
  <si>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</si>
  <si>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</si>
  <si>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</si>
  <si>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</si>
  <si>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</si>
  <si>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</si>
  <si>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</si>
  <si>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</si>
  <si>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</si>
  <si>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</si>
  <si>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</si>
  <si>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</si>
  <si>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</si>
  <si>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</si>
  <si>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</si>
  <si>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</si>
  <si>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</si>
  <si>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</si>
  <si>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</si>
  <si>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</si>
  <si>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</si>
  <si>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</si>
  <si>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</si>
  <si>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</si>
  <si>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</si>
  <si>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</si>
  <si>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</si>
  <si>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</si>
  <si>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</si>
  <si>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</si>
  <si>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</si>
  <si>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</si>
  <si>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</si>
  <si>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</si>
  <si>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</si>
  <si>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</si>
  <si>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</si>
  <si>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4"/>
  </si>
  <si>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</si>
  <si>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</si>
  <si>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</si>
  <si>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</si>
  <si>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【戸建】定型様式１</t>
    <phoneticPr fontId="2"/>
  </si>
  <si>
    <t>公益財団法人北海道環境財団</t>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</si>
  <si>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</si>
  <si>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</si>
  <si>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6"/>
  </si>
  <si>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6"/>
  </si>
  <si>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6"/>
  </si>
  <si>
    <t>令和</t>
    <rPh sb="0" eb="2">
      <t>レイワ</t>
    </rPh>
    <phoneticPr fontId="2"/>
  </si>
  <si>
    <t>所有予定</t>
    <rPh sb="0" eb="2">
      <t>ショユウ</t>
    </rPh>
    <rPh sb="2" eb="4">
      <t>ヨテイ</t>
    </rPh>
    <phoneticPr fontId="2"/>
  </si>
  <si>
    <t>賃貸</t>
    <rPh sb="0" eb="2">
      <t>チンタイ</t>
    </rPh>
    <phoneticPr fontId="26"/>
  </si>
  <si>
    <t>居住予定</t>
    <rPh sb="0" eb="4">
      <t>キョジュウヨテイ</t>
    </rPh>
    <phoneticPr fontId="26"/>
  </si>
  <si>
    <t>実績報告時に建物登記事項証明書を提出すること</t>
    <rPh sb="0" eb="5">
      <t>ジッセキホウコクジ</t>
    </rPh>
    <rPh sb="6" eb="15">
      <t>タテモノトウキジコウショウメイショ</t>
    </rPh>
    <rPh sb="16" eb="18">
      <t>テイシュツ</t>
    </rPh>
    <phoneticPr fontId="26"/>
  </si>
  <si>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</si>
  <si>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6"/>
  </si>
  <si>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</si>
  <si>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</si>
  <si>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</si>
  <si>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</si>
  <si>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</si>
  <si>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</si>
  <si>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</si>
  <si>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19"/>
  </si>
  <si>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</si>
  <si>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</si>
  <si>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</si>
  <si>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</si>
  <si>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</si>
  <si>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</si>
  <si>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</si>
  <si>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6"/>
  </si>
  <si>
    <t>※「明細書」を先に入力すること</t>
    <rPh sb="2" eb="5">
      <t>メイサイショ</t>
    </rPh>
    <rPh sb="7" eb="8">
      <t>サキ</t>
    </rPh>
    <rPh sb="9" eb="11">
      <t>ニュウリョク</t>
    </rPh>
    <phoneticPr fontId="2"/>
  </si>
  <si>
    <t>・窓番号は平面図との整合性をとって入力すること。</t>
    <rPh sb="1" eb="2">
      <t>マド</t>
    </rPh>
    <rPh sb="2" eb="4">
      <t>バンゴウ</t>
    </rPh>
    <rPh sb="5" eb="8">
      <t>ヘイメンズ</t>
    </rPh>
    <rPh sb="10" eb="13">
      <t>セイゴウセイ</t>
    </rPh>
    <rPh sb="17" eb="19">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</si>
  <si>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</si>
  <si>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4"/>
  </si>
  <si>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</si>
  <si>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</si>
  <si>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</si>
  <si>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適合番号</t>
    <rPh sb="0" eb="4">
      <t>テキゴウバンゴウ</t>
    </rPh>
    <phoneticPr fontId="2"/>
  </si>
  <si>
    <t>開閉タイプ</t>
    <rPh sb="0" eb="2">
      <t>カイヘイ</t>
    </rPh>
    <phoneticPr fontId="54"/>
  </si>
  <si>
    <t>断熱仕様</t>
    <rPh sb="0" eb="4">
      <t>ダンネツシヨウ</t>
    </rPh>
    <phoneticPr fontId="54"/>
  </si>
  <si>
    <t>本体型番</t>
    <rPh sb="0" eb="4">
      <t>ホンタイカタバン</t>
    </rPh>
    <phoneticPr fontId="54"/>
  </si>
  <si>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4"/>
  </si>
  <si>
    <t>金額（円） [税抜]（①）]</t>
    <rPh sb="0" eb="2">
      <t>キンガク</t>
    </rPh>
    <rPh sb="3" eb="4">
      <t>エン</t>
    </rPh>
    <rPh sb="7" eb="9">
      <t>ゼイヌキ</t>
    </rPh>
    <phoneticPr fontId="2"/>
  </si>
  <si>
    <t>【戸建】定型様式２</t>
    <phoneticPr fontId="2"/>
  </si>
  <si>
    <t>明細書【窓】</t>
    <rPh sb="0" eb="3">
      <t>メイサイショ</t>
    </rPh>
    <rPh sb="4" eb="5">
      <t>マド</t>
    </rPh>
    <phoneticPr fontId="2"/>
  </si>
  <si>
    <t>M1</t>
    <phoneticPr fontId="2"/>
  </si>
  <si>
    <t>M2</t>
    <phoneticPr fontId="2"/>
  </si>
  <si>
    <t>M3</t>
    <phoneticPr fontId="2"/>
  </si>
  <si>
    <t>M4</t>
    <phoneticPr fontId="2"/>
  </si>
  <si>
    <t>M5</t>
    <phoneticPr fontId="2"/>
  </si>
  <si>
    <t>事業番号</t>
  </si>
  <si>
    <t>申請者名</t>
  </si>
  <si>
    <t/>
  </si>
  <si>
    <t>＜改修する部屋の面積について＞</t>
    <rPh sb="1" eb="3">
      <t>カイシュウ</t>
    </rPh>
    <rPh sb="5" eb="7">
      <t>ヘヤ</t>
    </rPh>
    <rPh sb="8" eb="10">
      <t>メンセキ</t>
    </rPh>
    <phoneticPr fontId="2"/>
  </si>
  <si>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2"/>
  </si>
  <si>
    <t>（小数点第２位まで、３位切捨て）</t>
    <rPh sb="1" eb="4">
      <t>ショウスウテン</t>
    </rPh>
    <rPh sb="4" eb="5">
      <t>ダイ</t>
    </rPh>
    <rPh sb="6" eb="7">
      <t>イ</t>
    </rPh>
    <rPh sb="11" eb="12">
      <t>イ</t>
    </rPh>
    <rPh sb="12" eb="14">
      <t>キリス</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</si>
  <si>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</si>
  <si>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</si>
  <si>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</si>
  <si>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</si>
  <si>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設置していない</t>
    <rPh sb="0" eb="2">
      <t>セッチ</t>
    </rPh>
    <phoneticPr fontId="2"/>
  </si>
  <si>
    <t>設置している</t>
    <phoneticPr fontId="2"/>
  </si>
  <si>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</si>
  <si>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売電契約（FIT契約）なし</t>
    <rPh sb="0" eb="2">
      <t>バイデン</t>
    </rPh>
    <rPh sb="2" eb="4">
      <t>ケイヤク</t>
    </rPh>
    <rPh sb="8" eb="10">
      <t>ケイヤク</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</si>
  <si>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</si>
  <si>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</si>
  <si>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</si>
  <si>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＜太陽光発電システム等＞</t>
    <rPh sb="1" eb="4">
      <t>タイヨウコウ</t>
    </rPh>
    <rPh sb="4" eb="6">
      <t>ハツデン</t>
    </rPh>
    <rPh sb="10" eb="11">
      <t>トウ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</si>
  <si>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</si>
  <si>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改修する部屋等の面積の合計</t>
    <rPh sb="0" eb="2">
      <t>カイシュウ</t>
    </rPh>
    <rPh sb="4" eb="6">
      <t>ヘヤ</t>
    </rPh>
    <rPh sb="6" eb="7">
      <t>トウ</t>
    </rPh>
    <rPh sb="8" eb="10">
      <t>メンセキ</t>
    </rPh>
    <rPh sb="11" eb="13">
      <t>ゴウケイ</t>
    </rPh>
    <phoneticPr fontId="2"/>
  </si>
  <si>
    <t>様式第１（令和４年９月公募 居間だけ断熱）</t>
    <phoneticPr fontId="2"/>
  </si>
  <si>
    <t>交付申請書（令和４年９月公募 居間だけ断熱）</t>
    <rPh sb="0" eb="2">
      <t>コウフ</t>
    </rPh>
    <rPh sb="2" eb="4">
      <t>シンセイ</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</si>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</sst>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0">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7" fillId="0" borderId="0" applyFont="0" applyFill="0" applyBorder="0" applyAlignment="0" applyProtection="0">
      <alignment vertical="center"/>
    </xf>
    <xf numFmtId="0" fontId="20" fillId="5" borderId="1" applyBorder="0">
      <alignment horizontal="center" vertical="center"/>
      <protection hidden="1"/>
    </xf>
    <xf numFmtId="0" fontId="15" fillId="6" borderId="60"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92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3" borderId="0" xfId="0" applyFont="1" applyFill="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1" fillId="0" borderId="3" xfId="0" applyFont="1" applyBorder="1" applyAlignment="1" applyProtection="1">
      <alignment vertical="center" wrapText="1"/>
      <protection hidden="1"/>
    </xf>
    <xf numFmtId="0" fontId="31" fillId="0" borderId="4" xfId="0" applyFont="1" applyBorder="1" applyAlignment="1" applyProtection="1">
      <alignment vertical="center" shrinkToFit="1"/>
      <protection hidden="1"/>
    </xf>
    <xf numFmtId="0" fontId="31" fillId="0" borderId="4" xfId="0" applyFont="1" applyBorder="1" applyAlignment="1" applyProtection="1">
      <alignment horizontal="center" vertical="center"/>
      <protection hidden="1"/>
    </xf>
    <xf numFmtId="0" fontId="31" fillId="0" borderId="4" xfId="0" applyFont="1" applyBorder="1" applyProtection="1">
      <alignment vertical="center"/>
      <protection hidden="1"/>
    </xf>
    <xf numFmtId="0" fontId="31" fillId="0" borderId="5" xfId="0" applyFont="1" applyBorder="1" applyProtection="1">
      <alignment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0" borderId="6" xfId="0" applyFont="1" applyBorder="1" applyProtection="1">
      <alignment vertical="center"/>
      <protection hidden="1"/>
    </xf>
    <xf numFmtId="0" fontId="25" fillId="0" borderId="2"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38" fontId="14" fillId="0" borderId="0" xfId="6" applyFont="1" applyFill="1" applyAlignme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5" xfId="0" applyFont="1" applyBorder="1" applyAlignment="1" applyProtection="1">
      <alignment horizontal="center" vertical="center"/>
      <protection hidden="1"/>
    </xf>
    <xf numFmtId="0" fontId="11" fillId="0" borderId="31" xfId="0" applyFont="1" applyBorder="1" applyProtection="1">
      <alignment vertical="center"/>
      <protection hidden="1"/>
    </xf>
    <xf numFmtId="49" fontId="15" fillId="2" borderId="31" xfId="0" applyNumberFormat="1" applyFont="1" applyFill="1" applyBorder="1" applyAlignment="1" applyProtection="1">
      <alignment horizontal="center" vertical="center"/>
      <protection hidden="1"/>
    </xf>
    <xf numFmtId="0" fontId="15" fillId="0" borderId="31" xfId="0" applyFont="1" applyBorder="1" applyProtection="1">
      <alignment vertical="center"/>
      <protection hidden="1"/>
    </xf>
    <xf numFmtId="0" fontId="11" fillId="2" borderId="31" xfId="0" applyFont="1" applyFill="1" applyBorder="1" applyProtection="1">
      <alignment vertical="center"/>
      <protection hidden="1"/>
    </xf>
    <xf numFmtId="0" fontId="11" fillId="2" borderId="31"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3"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4"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27" fillId="0" borderId="21" xfId="0" applyFont="1" applyBorder="1" applyAlignment="1" applyProtection="1">
      <alignment vertical="center" shrinkToFit="1"/>
      <protection hidden="1"/>
    </xf>
    <xf numFmtId="0" fontId="27" fillId="0" borderId="12" xfId="0" applyFont="1" applyBorder="1" applyAlignment="1" applyProtection="1">
      <alignment vertical="center" shrinkToFit="1"/>
      <protection hidden="1"/>
    </xf>
    <xf numFmtId="0" fontId="27" fillId="0" borderId="8" xfId="0" applyFont="1" applyBorder="1" applyAlignment="1" applyProtection="1">
      <alignment vertical="center" shrinkToFit="1"/>
      <protection hidden="1"/>
    </xf>
    <xf numFmtId="0" fontId="27" fillId="0" borderId="3" xfId="0" applyFont="1" applyBorder="1" applyAlignment="1" applyProtection="1">
      <alignment vertical="center" shrinkToFit="1"/>
      <protection hidden="1"/>
    </xf>
    <xf numFmtId="0" fontId="27" fillId="0" borderId="10" xfId="0" applyFont="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25" fillId="0" borderId="4" xfId="0" applyFont="1" applyBorder="1" applyProtection="1">
      <alignment vertical="center"/>
      <protection hidden="1"/>
    </xf>
    <xf numFmtId="0" fontId="31"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7" fillId="2" borderId="0" xfId="0" applyFont="1" applyFill="1" applyProtection="1">
      <alignment vertical="center"/>
      <protection hidden="1"/>
    </xf>
    <xf numFmtId="0" fontId="12" fillId="0" borderId="110" xfId="0" applyFont="1" applyBorder="1" applyProtection="1">
      <alignment vertical="center"/>
      <protection hidden="1"/>
    </xf>
    <xf numFmtId="0" fontId="12" fillId="0" borderId="151" xfId="0" applyFont="1" applyBorder="1" applyProtection="1">
      <alignment vertical="center"/>
      <protection hidden="1"/>
    </xf>
    <xf numFmtId="0" fontId="36"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27" fillId="0" borderId="0" xfId="0" applyFont="1" applyAlignment="1" applyProtection="1">
      <alignment vertical="center" shrinkToFit="1"/>
      <protection locked="0"/>
    </xf>
    <xf numFmtId="0" fontId="37" fillId="0" borderId="0" xfId="0" applyFont="1" applyAlignment="1" applyProtection="1">
      <alignment horizontal="center" vertical="center"/>
      <protection hidden="1"/>
    </xf>
    <xf numFmtId="0" fontId="14" fillId="0" borderId="0" xfId="0" applyFont="1" applyAlignment="1" applyProtection="1">
      <alignment horizontal="justify"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vertical="center" wrapTex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38" fontId="21" fillId="2" borderId="34" xfId="10" applyFont="1" applyFill="1" applyBorder="1" applyAlignment="1" applyProtection="1">
      <alignment horizontal="center" vertical="center" shrinkToFit="1"/>
      <protection hidden="1"/>
    </xf>
    <xf numFmtId="0" fontId="16"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5" fillId="0" borderId="0" xfId="6" applyFont="1" applyAlignment="1" applyProtection="1">
      <alignment horizontal="right" vertical="center"/>
      <protection hidden="1"/>
    </xf>
    <xf numFmtId="38" fontId="15" fillId="0" borderId="0" xfId="6" applyFont="1" applyProtection="1">
      <alignment vertical="center"/>
      <protection hidden="1"/>
    </xf>
    <xf numFmtId="0" fontId="16"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180"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181" fontId="0" fillId="8" borderId="0" xfId="0" applyNumberFormat="1" applyFill="1">
      <alignment vertical="center"/>
    </xf>
    <xf numFmtId="0" fontId="7" fillId="2" borderId="3" xfId="0" applyFont="1" applyFill="1" applyBorder="1" applyProtection="1">
      <alignment vertical="center"/>
      <protection hidden="1"/>
    </xf>
    <xf numFmtId="0" fontId="7"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4" fillId="0" borderId="0" xfId="0" applyNumberFormat="1" applyFo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38" fontId="16" fillId="0" borderId="0" xfId="78" applyNumberFormat="1" applyFont="1" applyFill="1" applyBorder="1" applyAlignment="1" applyProtection="1">
      <alignment vertical="center"/>
      <protection hidden="1"/>
    </xf>
    <xf numFmtId="0" fontId="17" fillId="2" borderId="0" xfId="0" applyFont="1" applyFill="1" applyAlignment="1" applyProtection="1">
      <alignment vertical="top"/>
      <protection hidden="1"/>
    </xf>
    <xf numFmtId="0" fontId="4" fillId="2" borderId="21" xfId="0" applyFont="1" applyFill="1" applyBorder="1" applyProtection="1">
      <alignment vertical="center"/>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53" fillId="2" borderId="0" xfId="0" applyFont="1" applyFill="1" applyProtection="1">
      <alignment vertical="center"/>
      <protection hidden="1"/>
    </xf>
    <xf numFmtId="0" fontId="12" fillId="0" borderId="30"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8"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2" xfId="0" applyFont="1" applyBorder="1" applyAlignment="1" applyProtection="1">
      <alignment vertical="center" shrinkToFit="1"/>
      <protection hidden="1"/>
    </xf>
    <xf numFmtId="0" fontId="12" fillId="0" borderId="18" xfId="0" applyFont="1" applyBorder="1" applyAlignment="1" applyProtection="1">
      <alignment horizontal="center" vertical="center"/>
      <protection hidden="1"/>
    </xf>
    <xf numFmtId="0" fontId="12" fillId="0" borderId="0" xfId="0" applyFont="1" applyAlignment="1" applyProtection="1">
      <alignment horizontal="left"/>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protection hidden="1"/>
    </xf>
    <xf numFmtId="0" fontId="11" fillId="2" borderId="7" xfId="0" applyFont="1" applyFill="1" applyBorder="1" applyAlignment="1" applyProtection="1">
      <alignment horizontal="center" vertical="center"/>
      <protection locked="0"/>
    </xf>
    <xf numFmtId="0" fontId="11" fillId="2" borderId="21" xfId="0" applyFont="1" applyFill="1" applyBorder="1" applyAlignment="1" applyProtection="1">
      <alignment horizontal="distributed" vertical="center"/>
      <protection hidden="1"/>
    </xf>
    <xf numFmtId="0" fontId="66" fillId="2" borderId="0" xfId="0" applyFont="1" applyFill="1" applyAlignment="1" applyProtection="1">
      <alignment horizontal="center" vertical="center"/>
      <protection locked="0"/>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66"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locked="0"/>
    </xf>
    <xf numFmtId="0" fontId="16" fillId="2" borderId="3" xfId="0" applyFont="1" applyFill="1" applyBorder="1" applyProtection="1">
      <alignment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177" fontId="16"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31" fillId="0" borderId="1"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25" fillId="0" borderId="1" xfId="0" applyFont="1" applyBorder="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27" fillId="2" borderId="0" xfId="0" applyFont="1" applyFill="1" applyAlignment="1" applyProtection="1">
      <alignment horizontal="center" vertical="center"/>
      <protection locked="0"/>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0" fontId="27" fillId="0" borderId="0" xfId="0" applyFont="1" applyProtection="1">
      <alignment vertical="center"/>
      <protection hidden="1"/>
    </xf>
    <xf numFmtId="0" fontId="14" fillId="0" borderId="0" xfId="0" applyFont="1" applyAlignment="1" applyProtection="1">
      <alignment horizontal="center" vertical="center"/>
      <protection hidden="1"/>
    </xf>
    <xf numFmtId="0" fontId="27" fillId="0" borderId="0" xfId="0" applyFont="1" applyAlignment="1" applyProtection="1">
      <alignment horizontal="left" vertical="center" shrinkToFit="1"/>
      <protection locked="0"/>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2" borderId="0" xfId="0" applyFont="1" applyFill="1" applyAlignment="1" applyProtection="1">
      <alignment horizontal="center" vertical="center"/>
      <protection hidden="1"/>
    </xf>
    <xf numFmtId="183" fontId="27" fillId="2" borderId="0" xfId="0" applyNumberFormat="1" applyFont="1" applyFill="1" applyAlignment="1" applyProtection="1">
      <alignment horizontal="center" vertical="center"/>
      <protection locked="0"/>
    </xf>
    <xf numFmtId="0" fontId="27" fillId="2" borderId="0" xfId="0" applyFont="1" applyFill="1" applyAlignment="1" applyProtection="1">
      <alignment horizontal="left" vertical="center"/>
      <protection hidden="1"/>
    </xf>
    <xf numFmtId="0" fontId="14" fillId="0" borderId="0" xfId="0" applyFont="1" applyAlignment="1" applyProtection="1">
      <alignment horizontal="left"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14" fillId="0" borderId="0" xfId="0" applyFont="1" applyAlignment="1">
      <alignment horizontal="center" vertical="center"/>
    </xf>
    <xf numFmtId="0" fontId="14" fillId="0" borderId="0" xfId="0" applyFont="1" applyAlignment="1" applyProtection="1">
      <alignment horizontal="center" vertical="center" shrinkToFit="1"/>
      <protection locked="0"/>
    </xf>
    <xf numFmtId="0" fontId="25"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29" fillId="2" borderId="0" xfId="0" applyFont="1" applyFill="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49" fontId="27" fillId="0" borderId="6" xfId="0" applyNumberFormat="1" applyFont="1" applyBorder="1" applyAlignment="1" applyProtection="1">
      <alignment horizontal="center" vertical="center" shrinkToFit="1"/>
      <protection locked="0"/>
    </xf>
    <xf numFmtId="49" fontId="27" fillId="0" borderId="2" xfId="0" applyNumberFormat="1" applyFont="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27" fillId="0" borderId="1" xfId="0" applyFont="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27" fillId="0" borderId="24"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49" fontId="27" fillId="0" borderId="6" xfId="0" applyNumberFormat="1" applyFont="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protection hidden="1"/>
    </xf>
    <xf numFmtId="0" fontId="27" fillId="0" borderId="7" xfId="0" applyFont="1" applyBorder="1" applyAlignment="1" applyProtection="1">
      <alignment horizontal="center" vertical="center" wrapText="1" shrinkToFit="1"/>
      <protection hidden="1"/>
    </xf>
    <xf numFmtId="0" fontId="27" fillId="0" borderId="4" xfId="0" applyFont="1" applyBorder="1" applyAlignment="1" applyProtection="1">
      <alignment horizontal="center" vertical="center" shrinkToFit="1"/>
      <protection hidden="1"/>
    </xf>
    <xf numFmtId="0" fontId="27" fillId="0" borderId="49" xfId="0" applyFont="1" applyBorder="1" applyAlignment="1" applyProtection="1">
      <alignment horizontal="center" vertical="center" shrinkToFit="1"/>
      <protection hidden="1"/>
    </xf>
    <xf numFmtId="0" fontId="27" fillId="0" borderId="21" xfId="0" applyFont="1" applyBorder="1" applyAlignment="1" applyProtection="1">
      <alignment horizontal="center" vertical="center" shrinkToFit="1"/>
      <protection hidden="1"/>
    </xf>
    <xf numFmtId="0" fontId="27" fillId="0" borderId="0" xfId="0" applyFont="1" applyAlignment="1" applyProtection="1">
      <alignment horizontal="center" vertical="center" shrinkToFit="1"/>
      <protection hidden="1"/>
    </xf>
    <xf numFmtId="0" fontId="27" fillId="0" borderId="50" xfId="0" applyFont="1" applyBorder="1" applyAlignment="1" applyProtection="1">
      <alignment horizontal="center" vertical="center" shrinkToFit="1"/>
      <protection hidden="1"/>
    </xf>
    <xf numFmtId="0" fontId="27" fillId="0" borderId="8" xfId="0" applyFont="1" applyBorder="1" applyAlignment="1" applyProtection="1">
      <alignment horizontal="center" vertical="center" shrinkToFit="1"/>
      <protection hidden="1"/>
    </xf>
    <xf numFmtId="0" fontId="27" fillId="0" borderId="3" xfId="0" applyFont="1" applyBorder="1" applyAlignment="1" applyProtection="1">
      <alignment horizontal="center" vertical="center" shrinkToFit="1"/>
      <protection hidden="1"/>
    </xf>
    <xf numFmtId="0" fontId="27" fillId="0" borderId="51" xfId="0" applyFont="1" applyBorder="1" applyAlignment="1" applyProtection="1">
      <alignment horizontal="center" vertical="center" shrinkToFit="1"/>
      <protection hidden="1"/>
    </xf>
    <xf numFmtId="0" fontId="31" fillId="0" borderId="7" xfId="0" applyFont="1" applyBorder="1" applyAlignment="1" applyProtection="1">
      <alignment horizontal="center" vertical="center" shrinkToFit="1"/>
      <protection hidden="1"/>
    </xf>
    <xf numFmtId="0" fontId="31" fillId="0" borderId="4" xfId="0"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protection hidden="1"/>
    </xf>
    <xf numFmtId="0" fontId="31" fillId="0" borderId="7" xfId="0" applyFont="1" applyBorder="1" applyAlignment="1" applyProtection="1">
      <alignment horizontal="center" vertical="center" shrinkToFit="1"/>
      <protection locked="0"/>
    </xf>
    <xf numFmtId="0" fontId="31" fillId="0" borderId="4" xfId="0" applyFont="1" applyBorder="1" applyAlignment="1" applyProtection="1">
      <alignment horizontal="center" vertical="center" shrinkToFit="1"/>
      <protection locked="0"/>
    </xf>
    <xf numFmtId="0" fontId="14" fillId="4" borderId="1" xfId="0" applyFont="1" applyFill="1" applyBorder="1" applyAlignment="1" applyProtection="1">
      <alignment horizontal="center" vertical="center" shrinkToFit="1"/>
      <protection hidden="1"/>
    </xf>
    <xf numFmtId="0" fontId="14" fillId="4" borderId="6" xfId="0" applyFont="1" applyFill="1" applyBorder="1" applyAlignment="1" applyProtection="1">
      <alignment horizontal="center" vertical="center" shrinkToFit="1"/>
      <protection hidden="1"/>
    </xf>
    <xf numFmtId="0" fontId="14" fillId="4" borderId="2" xfId="0" applyFont="1" applyFill="1" applyBorder="1" applyAlignment="1" applyProtection="1">
      <alignment horizontal="center" vertical="center" shrinkToFit="1"/>
      <protection hidden="1"/>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hidden="1"/>
    </xf>
    <xf numFmtId="0" fontId="27" fillId="0" borderId="56" xfId="0" applyFont="1" applyBorder="1" applyAlignment="1" applyProtection="1">
      <alignment horizontal="center" vertical="center"/>
      <protection hidden="1"/>
    </xf>
    <xf numFmtId="0" fontId="50" fillId="0" borderId="6" xfId="0" applyFont="1" applyBorder="1" applyProtection="1">
      <alignment vertical="center"/>
      <protection hidden="1"/>
    </xf>
    <xf numFmtId="183" fontId="27" fillId="2" borderId="6" xfId="0" applyNumberFormat="1" applyFont="1" applyFill="1" applyBorder="1" applyAlignment="1" applyProtection="1">
      <alignment horizontal="center" vertical="center"/>
      <protection locked="0"/>
    </xf>
    <xf numFmtId="0" fontId="31" fillId="0" borderId="2" xfId="0"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27" fillId="4" borderId="7" xfId="0" applyFont="1" applyFill="1" applyBorder="1" applyAlignment="1" applyProtection="1">
      <alignment horizontal="center" vertical="center" wrapText="1" shrinkToFit="1"/>
      <protection hidden="1"/>
    </xf>
    <xf numFmtId="0" fontId="27" fillId="4" borderId="4" xfId="0" applyFont="1" applyFill="1" applyBorder="1" applyAlignment="1" applyProtection="1">
      <alignment horizontal="center" vertical="center" wrapText="1" shrinkToFit="1"/>
      <protection hidden="1"/>
    </xf>
    <xf numFmtId="0" fontId="27" fillId="4" borderId="21" xfId="0" applyFont="1" applyFill="1" applyBorder="1" applyAlignment="1" applyProtection="1">
      <alignment horizontal="center" vertical="center" wrapText="1" shrinkToFit="1"/>
      <protection hidden="1"/>
    </xf>
    <xf numFmtId="0" fontId="27" fillId="4" borderId="0" xfId="0" applyFont="1" applyFill="1" applyAlignment="1" applyProtection="1">
      <alignment horizontal="center" vertical="center" wrapText="1" shrinkToFit="1"/>
      <protection hidden="1"/>
    </xf>
    <xf numFmtId="0" fontId="27" fillId="4" borderId="8" xfId="0" applyFont="1" applyFill="1" applyBorder="1" applyAlignment="1" applyProtection="1">
      <alignment horizontal="center" vertical="center" wrapText="1" shrinkToFit="1"/>
      <protection hidden="1"/>
    </xf>
    <xf numFmtId="0" fontId="27" fillId="4" borderId="3" xfId="0" applyFont="1" applyFill="1" applyBorder="1" applyAlignment="1" applyProtection="1">
      <alignment horizontal="center" vertical="center" wrapText="1" shrinkToFit="1"/>
      <protection hidden="1"/>
    </xf>
    <xf numFmtId="0" fontId="33" fillId="0" borderId="159" xfId="0" applyFont="1" applyBorder="1" applyAlignment="1" applyProtection="1">
      <alignment horizontal="left" vertical="center" shrinkToFit="1"/>
      <protection hidden="1"/>
    </xf>
    <xf numFmtId="0" fontId="33" fillId="0" borderId="23" xfId="0" applyFont="1" applyBorder="1" applyAlignment="1" applyProtection="1">
      <alignment horizontal="left" vertical="center" shrinkToFit="1"/>
      <protection hidden="1"/>
    </xf>
    <xf numFmtId="0" fontId="33" fillId="0" borderId="57" xfId="0" applyFont="1" applyBorder="1" applyAlignment="1" applyProtection="1">
      <alignment horizontal="left" vertical="center" shrinkToFit="1"/>
      <protection hidden="1"/>
    </xf>
    <xf numFmtId="0" fontId="14" fillId="0" borderId="159" xfId="0" applyFont="1" applyBorder="1" applyAlignment="1" applyProtection="1">
      <alignment horizontal="left" vertical="center" shrinkToFit="1"/>
      <protection hidden="1"/>
    </xf>
    <xf numFmtId="0" fontId="14" fillId="0" borderId="23" xfId="0" applyFont="1" applyBorder="1" applyAlignment="1" applyProtection="1">
      <alignment horizontal="left" vertical="center" shrinkToFit="1"/>
      <protection hidden="1"/>
    </xf>
    <xf numFmtId="0" fontId="14" fillId="0" borderId="57" xfId="0" applyFont="1" applyBorder="1" applyAlignment="1" applyProtection="1">
      <alignment horizontal="left" vertical="center" shrinkToFit="1"/>
      <protection hidden="1"/>
    </xf>
    <xf numFmtId="0" fontId="25" fillId="0" borderId="54" xfId="0" applyFont="1" applyBorder="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31" fillId="4" borderId="7" xfId="0" applyFont="1" applyFill="1" applyBorder="1" applyAlignment="1" applyProtection="1">
      <alignment horizontal="center" vertical="center" shrinkToFit="1"/>
      <protection hidden="1"/>
    </xf>
    <xf numFmtId="0" fontId="31" fillId="4" borderId="4" xfId="0" applyFont="1" applyFill="1" applyBorder="1" applyAlignment="1" applyProtection="1">
      <alignment horizontal="center" vertical="center" shrinkToFit="1"/>
      <protection hidden="1"/>
    </xf>
    <xf numFmtId="0" fontId="31" fillId="4" borderId="5" xfId="0" applyFont="1" applyFill="1" applyBorder="1" applyAlignment="1" applyProtection="1">
      <alignment horizontal="center" vertical="center" shrinkToFit="1"/>
      <protection hidden="1"/>
    </xf>
    <xf numFmtId="0" fontId="31" fillId="4" borderId="8" xfId="0" applyFont="1" applyFill="1" applyBorder="1" applyAlignment="1" applyProtection="1">
      <alignment horizontal="center" vertical="center" shrinkToFit="1"/>
      <protection hidden="1"/>
    </xf>
    <xf numFmtId="0" fontId="31" fillId="4" borderId="3" xfId="0" applyFont="1" applyFill="1" applyBorder="1" applyAlignment="1" applyProtection="1">
      <alignment horizontal="center" vertical="center" shrinkToFit="1"/>
      <protection hidden="1"/>
    </xf>
    <xf numFmtId="0" fontId="31" fillId="4" borderId="10" xfId="0" applyFont="1" applyFill="1" applyBorder="1" applyAlignment="1" applyProtection="1">
      <alignment horizontal="center" vertical="center" shrinkToFit="1"/>
      <protection hidden="1"/>
    </xf>
    <xf numFmtId="0" fontId="31"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1" fillId="0" borderId="4" xfId="0" applyFont="1" applyBorder="1" applyAlignment="1" applyProtection="1">
      <alignment horizontal="left" vertical="center" shrinkToFit="1"/>
      <protection hidden="1"/>
    </xf>
    <xf numFmtId="0" fontId="31" fillId="0" borderId="48"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5" xfId="0" applyFont="1" applyFill="1" applyBorder="1" applyAlignment="1" applyProtection="1">
      <alignment horizontal="center" vertical="center" wrapText="1" shrinkToFit="1"/>
      <protection hidden="1"/>
    </xf>
    <xf numFmtId="0" fontId="31" fillId="4" borderId="21"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12" xfId="0" applyFont="1" applyFill="1" applyBorder="1" applyAlignment="1" applyProtection="1">
      <alignment horizontal="center" vertical="center" wrapText="1" shrinkToFit="1"/>
      <protection hidden="1"/>
    </xf>
    <xf numFmtId="0" fontId="29" fillId="0" borderId="0" xfId="0" applyFont="1" applyAlignment="1" applyProtection="1">
      <alignment horizontal="center" vertical="center"/>
      <protection hidden="1"/>
    </xf>
    <xf numFmtId="0" fontId="31" fillId="0" borderId="0" xfId="0" applyFont="1" applyAlignment="1" applyProtection="1">
      <alignment vertical="center" wrapText="1"/>
      <protection hidden="1"/>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27" fillId="0" borderId="1" xfId="0" applyNumberFormat="1" applyFont="1" applyBorder="1" applyAlignment="1" applyProtection="1">
      <alignment horizontal="center" vertical="center" shrinkToFit="1"/>
      <protection hidden="1"/>
    </xf>
    <xf numFmtId="0" fontId="14" fillId="0" borderId="0" xfId="0" applyFont="1" applyAlignment="1" applyProtection="1">
      <alignment vertical="center" wrapText="1"/>
      <protection hidden="1"/>
    </xf>
    <xf numFmtId="0" fontId="36" fillId="0" borderId="0" xfId="0" applyFont="1" applyAlignment="1" applyProtection="1">
      <alignment horizontal="center" vertical="center"/>
      <protection hidden="1"/>
    </xf>
    <xf numFmtId="49" fontId="31" fillId="4" borderId="1" xfId="0" applyNumberFormat="1" applyFont="1" applyFill="1" applyBorder="1" applyAlignment="1" applyProtection="1">
      <alignment horizontal="center" vertical="center" shrinkToFit="1"/>
      <protection hidden="1"/>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1" fillId="0" borderId="12" xfId="0" applyFont="1" applyBorder="1" applyAlignment="1" applyProtection="1">
      <alignment horizontal="left" vertical="center" shrinkToFit="1"/>
      <protection hidden="1"/>
    </xf>
    <xf numFmtId="0" fontId="31" fillId="0" borderId="48" xfId="0" applyFont="1" applyBorder="1" applyAlignment="1" applyProtection="1">
      <alignment horizontal="left" vertical="top" wrapText="1" shrinkToFit="1"/>
      <protection locked="0"/>
    </xf>
    <xf numFmtId="0" fontId="31" fillId="0" borderId="6" xfId="0" applyFont="1" applyBorder="1" applyAlignment="1" applyProtection="1">
      <alignment horizontal="left" vertical="top" wrapText="1" shrinkToFit="1"/>
      <protection locked="0"/>
    </xf>
    <xf numFmtId="0" fontId="31" fillId="0" borderId="2" xfId="0" applyFont="1" applyBorder="1" applyAlignment="1" applyProtection="1">
      <alignment horizontal="left" vertical="top" wrapText="1" shrinkToFit="1"/>
      <protection locked="0"/>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0" fontId="31" fillId="0" borderId="3" xfId="0" applyFont="1" applyBorder="1" applyAlignment="1" applyProtection="1">
      <alignment horizontal="left" vertical="center" shrinkToFit="1"/>
      <protection hidden="1"/>
    </xf>
    <xf numFmtId="0" fontId="31" fillId="4" borderId="1" xfId="0" applyFont="1" applyFill="1" applyBorder="1" applyAlignment="1" applyProtection="1">
      <alignment horizontal="center" vertical="center" wrapText="1"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0" fontId="31" fillId="4" borderId="6" xfId="0" applyFont="1" applyFill="1" applyBorder="1" applyAlignment="1" applyProtection="1">
      <alignment horizontal="center" vertical="center" wrapText="1" shrinkToFit="1"/>
      <protection hidden="1"/>
    </xf>
    <xf numFmtId="0" fontId="31" fillId="4" borderId="2" xfId="0" applyFont="1" applyFill="1" applyBorder="1" applyAlignment="1" applyProtection="1">
      <alignment horizontal="center" vertical="center" wrapText="1" shrinkToFit="1"/>
      <protection hidden="1"/>
    </xf>
    <xf numFmtId="0" fontId="31" fillId="0" borderId="4" xfId="0" applyFont="1" applyBorder="1" applyAlignment="1" applyProtection="1">
      <alignment horizontal="left" vertical="center" wrapText="1" shrinkToFit="1"/>
      <protection hidden="1"/>
    </xf>
    <xf numFmtId="0" fontId="31" fillId="0" borderId="5" xfId="0" applyFont="1" applyBorder="1" applyAlignment="1" applyProtection="1">
      <alignment horizontal="left" vertical="center" wrapText="1" shrinkToFit="1"/>
      <protection hidden="1"/>
    </xf>
    <xf numFmtId="0" fontId="27" fillId="0" borderId="159" xfId="0" applyFont="1" applyBorder="1" applyAlignment="1" applyProtection="1">
      <alignment horizontal="left" vertical="center" shrinkToFit="1"/>
      <protection hidden="1"/>
    </xf>
    <xf numFmtId="0" fontId="31" fillId="0" borderId="23" xfId="0" applyFont="1" applyBorder="1" applyAlignment="1" applyProtection="1">
      <alignment horizontal="left" vertical="center" shrinkToFit="1"/>
      <protection hidden="1"/>
    </xf>
    <xf numFmtId="0" fontId="31" fillId="0" borderId="148" xfId="0" applyFont="1" applyBorder="1" applyAlignment="1" applyProtection="1">
      <alignment horizontal="center" vertical="center" shrinkToFit="1"/>
      <protection locked="0"/>
    </xf>
    <xf numFmtId="0" fontId="31" fillId="0" borderId="149" xfId="0" applyFont="1" applyBorder="1" applyAlignment="1" applyProtection="1">
      <alignment horizontal="center" vertical="center" shrinkToFit="1"/>
      <protection locked="0"/>
    </xf>
    <xf numFmtId="49" fontId="31" fillId="0" borderId="7" xfId="0" applyNumberFormat="1" applyFont="1" applyBorder="1" applyAlignment="1" applyProtection="1">
      <alignment horizontal="center" vertical="center" shrinkToFit="1"/>
      <protection hidden="1"/>
    </xf>
    <xf numFmtId="0" fontId="31" fillId="0" borderId="22"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23" xfId="0" applyNumberFormat="1" applyFont="1" applyBorder="1" applyAlignment="1" applyProtection="1">
      <alignment horizontal="center" vertical="center" shrinkToFit="1"/>
      <protection locked="0"/>
    </xf>
    <xf numFmtId="49" fontId="31" fillId="0" borderId="57"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27" fillId="0" borderId="53" xfId="0" applyFont="1" applyBorder="1" applyAlignment="1" applyProtection="1">
      <alignment horizontal="center" vertical="center"/>
      <protection hidden="1"/>
    </xf>
    <xf numFmtId="0" fontId="27" fillId="0" borderId="54" xfId="0" applyFont="1" applyBorder="1" applyAlignment="1" applyProtection="1">
      <alignment horizontal="center" vertical="center"/>
      <protection hidden="1"/>
    </xf>
    <xf numFmtId="0" fontId="31" fillId="0" borderId="49" xfId="0" applyFont="1" applyBorder="1" applyAlignment="1" applyProtection="1">
      <alignment vertical="center" shrinkToFit="1"/>
      <protection hidden="1"/>
    </xf>
    <xf numFmtId="0" fontId="27" fillId="0" borderId="52" xfId="0" applyFont="1" applyBorder="1" applyAlignment="1" applyProtection="1">
      <alignment horizontal="center" vertical="center"/>
      <protection hidden="1"/>
    </xf>
    <xf numFmtId="0" fontId="27" fillId="0" borderId="33" xfId="0" applyFont="1" applyBorder="1" applyAlignment="1" applyProtection="1">
      <alignment horizontal="center" vertical="center"/>
      <protection hidden="1"/>
    </xf>
    <xf numFmtId="0" fontId="25" fillId="0" borderId="33" xfId="0" applyFont="1" applyBorder="1" applyAlignment="1" applyProtection="1">
      <alignment vertical="center" shrinkToFit="1"/>
      <protection locked="0"/>
    </xf>
    <xf numFmtId="0" fontId="25" fillId="0" borderId="54" xfId="0" applyFont="1" applyBorder="1" applyAlignment="1" applyProtection="1">
      <alignment vertical="center" shrinkToFit="1"/>
      <protection locked="0"/>
    </xf>
    <xf numFmtId="0" fontId="31" fillId="0" borderId="21"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5" fillId="0" borderId="56" xfId="0" applyFont="1" applyBorder="1" applyAlignment="1" applyProtection="1">
      <alignment vertical="center" shrinkToFit="1"/>
      <protection locked="0"/>
    </xf>
    <xf numFmtId="0" fontId="25" fillId="0" borderId="56" xfId="0" applyFont="1" applyBorder="1" applyAlignment="1" applyProtection="1">
      <alignment horizontal="center" vertical="center" wrapText="1"/>
      <protection hidden="1"/>
    </xf>
    <xf numFmtId="0" fontId="25" fillId="0" borderId="16" xfId="0" applyFont="1" applyBorder="1" applyAlignment="1" applyProtection="1">
      <alignment horizontal="center" vertical="center" wrapText="1"/>
      <protection hidden="1"/>
    </xf>
    <xf numFmtId="49" fontId="59" fillId="0" borderId="146"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14" fillId="2" borderId="0" xfId="0" applyFont="1" applyFill="1" applyAlignment="1" applyProtection="1">
      <alignment vertical="center" wrapText="1"/>
      <protection hidden="1"/>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0" borderId="2"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1" fillId="0" borderId="3" xfId="0" applyFont="1" applyBorder="1" applyAlignment="1" applyProtection="1">
      <alignment horizontal="left" vertical="center" wrapText="1"/>
      <protection hidden="1"/>
    </xf>
    <xf numFmtId="0" fontId="15" fillId="2" borderId="4" xfId="0" applyFont="1" applyFill="1" applyBorder="1" applyProtection="1">
      <alignment vertical="center"/>
      <protection hidden="1"/>
    </xf>
    <xf numFmtId="0" fontId="15" fillId="2" borderId="5" xfId="0" applyFont="1" applyFill="1" applyBorder="1" applyProtection="1">
      <alignment vertical="center"/>
      <protection hidden="1"/>
    </xf>
    <xf numFmtId="0" fontId="66" fillId="2" borderId="0" xfId="0" applyFont="1" applyFill="1" applyProtection="1">
      <alignment vertical="center"/>
      <protection hidden="1"/>
    </xf>
    <xf numFmtId="0" fontId="66" fillId="2" borderId="12" xfId="0" applyFont="1" applyFill="1" applyBorder="1" applyProtection="1">
      <alignment vertical="center"/>
      <protection hidden="1"/>
    </xf>
    <xf numFmtId="0" fontId="15" fillId="2" borderId="0" xfId="0" applyFont="1" applyFill="1" applyProtection="1">
      <alignment vertical="center"/>
      <protection hidden="1"/>
    </xf>
    <xf numFmtId="0" fontId="15" fillId="2" borderId="12" xfId="0" applyFont="1" applyFill="1" applyBorder="1" applyProtection="1">
      <alignment vertical="center"/>
      <protection hidden="1"/>
    </xf>
    <xf numFmtId="0" fontId="15" fillId="2" borderId="3"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locked="0"/>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6" fillId="4" borderId="58" xfId="0" applyFont="1" applyFill="1" applyBorder="1" applyAlignment="1" applyProtection="1">
      <alignment horizontal="center" vertical="center" wrapText="1"/>
      <protection hidden="1"/>
    </xf>
    <xf numFmtId="0" fontId="6" fillId="4" borderId="59" xfId="0" applyFont="1" applyFill="1" applyBorder="1" applyAlignment="1" applyProtection="1">
      <alignment horizontal="center" vertical="center" wrapText="1"/>
      <protection hidden="1"/>
    </xf>
    <xf numFmtId="0" fontId="6" fillId="4" borderId="28" xfId="0" applyFont="1" applyFill="1" applyBorder="1" applyAlignment="1" applyProtection="1">
      <alignment horizontal="center" vertical="center" wrapText="1"/>
      <protection hidden="1"/>
    </xf>
    <xf numFmtId="0" fontId="15" fillId="11" borderId="60" xfId="78" applyFont="1" applyFill="1" applyBorder="1" applyAlignment="1" applyProtection="1">
      <alignment horizontal="left" vertical="center" indent="2"/>
      <protection hidden="1"/>
    </xf>
    <xf numFmtId="0" fontId="15" fillId="11" borderId="61" xfId="78" applyFont="1" applyFill="1" applyBorder="1" applyAlignment="1" applyProtection="1">
      <alignment horizontal="left" vertical="center" indent="2"/>
      <protection hidden="1"/>
    </xf>
    <xf numFmtId="0" fontId="15" fillId="11" borderId="62" xfId="78" applyFont="1" applyFill="1" applyBorder="1" applyAlignment="1" applyProtection="1">
      <alignment horizontal="left" vertical="center" indent="2"/>
      <protection hidden="1"/>
    </xf>
    <xf numFmtId="0" fontId="7" fillId="0" borderId="60"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38" fontId="51" fillId="0" borderId="63" xfId="0" applyNumberFormat="1" applyFont="1" applyBorder="1" applyAlignment="1" applyProtection="1">
      <alignment horizontal="right" vertical="center"/>
      <protection locked="0" hidden="1"/>
    </xf>
    <xf numFmtId="38" fontId="51" fillId="0" borderId="61" xfId="0" applyNumberFormat="1" applyFont="1" applyBorder="1" applyAlignment="1" applyProtection="1">
      <alignment horizontal="right" vertical="center"/>
      <protection locked="0" hidden="1"/>
    </xf>
    <xf numFmtId="0" fontId="7" fillId="0" borderId="61"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15" fillId="2" borderId="0" xfId="0" applyFont="1" applyFill="1" applyAlignment="1" applyProtection="1">
      <alignment horizontal="left" vertical="center" indent="2"/>
      <protection hidden="1"/>
    </xf>
    <xf numFmtId="0" fontId="15" fillId="2" borderId="12" xfId="0" applyFont="1" applyFill="1" applyBorder="1" applyAlignment="1" applyProtection="1">
      <alignment horizontal="left" vertical="center" indent="2"/>
      <protection hidden="1"/>
    </xf>
    <xf numFmtId="0" fontId="15" fillId="2" borderId="6" xfId="0" applyFont="1" applyFill="1" applyBorder="1" applyProtection="1">
      <alignment vertical="center"/>
      <protection hidden="1"/>
    </xf>
    <xf numFmtId="0" fontId="15" fillId="2" borderId="2" xfId="0" applyFont="1" applyFill="1" applyBorder="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15" fillId="11" borderId="58" xfId="78" applyFont="1" applyFill="1" applyBorder="1" applyAlignment="1" applyProtection="1">
      <alignment horizontal="left" vertical="center" indent="2"/>
      <protection hidden="1"/>
    </xf>
    <xf numFmtId="0" fontId="15" fillId="11" borderId="59" xfId="78" applyFont="1" applyFill="1" applyBorder="1" applyAlignment="1" applyProtection="1">
      <alignment horizontal="left" vertical="center" indent="2"/>
      <protection hidden="1"/>
    </xf>
    <xf numFmtId="0" fontId="15" fillId="11" borderId="28" xfId="78" applyFont="1" applyFill="1" applyBorder="1" applyAlignment="1" applyProtection="1">
      <alignment horizontal="left" vertical="center" indent="2"/>
      <protection hidden="1"/>
    </xf>
    <xf numFmtId="0" fontId="7" fillId="0" borderId="58"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59" xfId="0" applyNumberFormat="1" applyFont="1" applyBorder="1" applyAlignment="1" applyProtection="1">
      <alignment horizontal="right" vertical="center"/>
      <protection locked="0" hidden="1"/>
    </xf>
    <xf numFmtId="0" fontId="7" fillId="0" borderId="59"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38" fontId="51" fillId="0" borderId="160" xfId="0" applyNumberFormat="1" applyFont="1" applyBorder="1" applyAlignment="1" applyProtection="1">
      <alignment horizontal="right" vertical="center"/>
      <protection locked="0" hidden="1"/>
    </xf>
    <xf numFmtId="38" fontId="51"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1" fillId="0" borderId="6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0" xfId="0" applyFont="1" applyAlignment="1" applyProtection="1">
      <alignment horizontal="center" vertical="center"/>
      <protection hidden="1"/>
    </xf>
    <xf numFmtId="0" fontId="15" fillId="11" borderId="60" xfId="78" applyFont="1" applyFill="1" applyBorder="1" applyAlignment="1" applyProtection="1">
      <alignment horizontal="right" vertical="center" indent="1"/>
      <protection hidden="1"/>
    </xf>
    <xf numFmtId="0" fontId="15" fillId="11" borderId="61" xfId="78" applyFont="1" applyFill="1" applyBorder="1" applyAlignment="1" applyProtection="1">
      <alignment horizontal="right" vertical="center" indent="1"/>
      <protection hidden="1"/>
    </xf>
    <xf numFmtId="0" fontId="15" fillId="11" borderId="62" xfId="78" applyFont="1" applyFill="1" applyBorder="1" applyAlignment="1" applyProtection="1">
      <alignment horizontal="right" vertical="center" indent="1"/>
      <protection hidden="1"/>
    </xf>
    <xf numFmtId="38" fontId="51" fillId="0" borderId="63" xfId="0" applyNumberFormat="1" applyFont="1" applyBorder="1" applyAlignment="1" applyProtection="1">
      <alignment horizontal="right" vertical="center"/>
      <protection hidden="1"/>
    </xf>
    <xf numFmtId="38" fontId="51" fillId="0" borderId="61" xfId="0" applyNumberFormat="1" applyFont="1" applyBorder="1" applyAlignment="1" applyProtection="1">
      <alignment horizontal="right" vertical="center"/>
      <protection hidden="1"/>
    </xf>
    <xf numFmtId="0" fontId="44" fillId="11" borderId="69" xfId="78" applyFont="1" applyFill="1" applyBorder="1" applyAlignment="1" applyProtection="1">
      <alignment horizontal="center" vertical="center" wrapText="1"/>
      <protection hidden="1"/>
    </xf>
    <xf numFmtId="0" fontId="44" fillId="11" borderId="70" xfId="78" applyFont="1" applyFill="1" applyBorder="1" applyAlignment="1" applyProtection="1">
      <alignment horizontal="center" vertical="center" wrapText="1"/>
      <protection hidden="1"/>
    </xf>
    <xf numFmtId="0" fontId="44" fillId="11" borderId="71" xfId="78" applyFont="1" applyFill="1" applyBorder="1" applyAlignment="1" applyProtection="1">
      <alignment horizontal="center" vertical="center" wrapText="1"/>
      <protection hidden="1"/>
    </xf>
    <xf numFmtId="38" fontId="52" fillId="0" borderId="70" xfId="0" applyNumberFormat="1" applyFont="1" applyBorder="1" applyAlignment="1" applyProtection="1">
      <alignment vertical="center" wrapText="1"/>
      <protection hidden="1"/>
    </xf>
    <xf numFmtId="0" fontId="7" fillId="0" borderId="70"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5"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5" fillId="2" borderId="0" xfId="0" applyFont="1" applyFill="1" applyAlignment="1" applyProtection="1">
      <alignment horizontal="left" vertical="center" shrinkToFit="1"/>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51" fillId="0" borderId="79" xfId="0" applyNumberFormat="1" applyFont="1" applyBorder="1" applyAlignment="1" applyProtection="1">
      <alignment horizontal="right" vertical="center"/>
      <protection locked="0" hidden="1"/>
    </xf>
    <xf numFmtId="38" fontId="51"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38" fontId="22" fillId="0" borderId="97" xfId="0" applyNumberFormat="1" applyFont="1" applyBorder="1" applyAlignment="1" applyProtection="1">
      <alignment horizontal="right" vertical="center"/>
      <protection hidden="1"/>
    </xf>
    <xf numFmtId="38" fontId="22" fillId="0" borderId="34" xfId="0" applyNumberFormat="1" applyFont="1" applyBorder="1" applyAlignment="1" applyProtection="1">
      <alignment horizontal="right" vertical="center"/>
      <protection hidden="1"/>
    </xf>
    <xf numFmtId="38" fontId="22" fillId="0" borderId="131" xfId="0" applyNumberFormat="1" applyFont="1" applyBorder="1" applyAlignment="1" applyProtection="1">
      <alignment horizontal="right" vertical="center"/>
      <protection hidden="1"/>
    </xf>
    <xf numFmtId="38" fontId="22" fillId="0" borderId="132" xfId="0" applyNumberFormat="1" applyFont="1" applyBorder="1" applyAlignment="1" applyProtection="1">
      <alignment horizontal="right" vertical="center"/>
      <protection hidden="1"/>
    </xf>
    <xf numFmtId="38" fontId="41" fillId="0" borderId="131" xfId="0" applyNumberFormat="1" applyFont="1" applyBorder="1" applyAlignment="1" applyProtection="1">
      <alignment horizontal="right" vertical="center"/>
      <protection hidden="1"/>
    </xf>
    <xf numFmtId="38" fontId="41" fillId="0" borderId="132" xfId="0" applyNumberFormat="1" applyFont="1" applyBorder="1" applyAlignment="1" applyProtection="1">
      <alignment horizontal="right" vertical="center"/>
      <protection hidden="1"/>
    </xf>
    <xf numFmtId="0" fontId="17" fillId="11" borderId="101" xfId="78" applyFont="1" applyFill="1" applyBorder="1" applyAlignment="1" applyProtection="1">
      <alignment horizontal="right" vertical="center"/>
      <protection hidden="1"/>
    </xf>
    <xf numFmtId="0" fontId="17" fillId="11" borderId="102" xfId="78" applyFont="1" applyFill="1" applyBorder="1" applyAlignment="1" applyProtection="1">
      <alignment horizontal="right" vertical="center"/>
      <protection hidden="1"/>
    </xf>
    <xf numFmtId="38" fontId="41" fillId="0" borderId="103" xfId="0" applyNumberFormat="1" applyFont="1" applyBorder="1" applyAlignment="1" applyProtection="1">
      <alignment horizontal="right" vertical="center"/>
      <protection hidden="1"/>
    </xf>
    <xf numFmtId="38" fontId="41" fillId="0" borderId="102" xfId="0" applyNumberFormat="1" applyFont="1" applyBorder="1" applyAlignment="1" applyProtection="1">
      <alignment horizontal="right" vertical="center"/>
      <protection hidden="1"/>
    </xf>
    <xf numFmtId="0" fontId="21" fillId="0" borderId="81"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81" xfId="0" applyNumberFormat="1" applyFont="1" applyBorder="1" applyProtection="1">
      <alignment vertical="center"/>
      <protection hidden="1"/>
    </xf>
    <xf numFmtId="176" fontId="21" fillId="0" borderId="54" xfId="0" applyNumberFormat="1" applyFont="1" applyBorder="1" applyProtection="1">
      <alignment vertical="center"/>
      <protection hidden="1"/>
    </xf>
    <xf numFmtId="0" fontId="12" fillId="0" borderId="78" xfId="0" applyFont="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38" fontId="21" fillId="0" borderId="78" xfId="0" applyNumberFormat="1" applyFont="1" applyBorder="1" applyProtection="1">
      <alignment vertical="center"/>
      <protection hidden="1"/>
    </xf>
    <xf numFmtId="38" fontId="21" fillId="0" borderId="54" xfId="0" applyNumberFormat="1" applyFont="1" applyBorder="1" applyProtection="1">
      <alignment vertical="center"/>
      <protection hidden="1"/>
    </xf>
    <xf numFmtId="38" fontId="22" fillId="0" borderId="81" xfId="0" applyNumberFormat="1" applyFont="1" applyBorder="1" applyAlignment="1" applyProtection="1">
      <alignment horizontal="right" vertical="center"/>
      <protection hidden="1"/>
    </xf>
    <xf numFmtId="38" fontId="22" fillId="0" borderId="54" xfId="0" applyNumberFormat="1" applyFont="1" applyBorder="1" applyAlignment="1" applyProtection="1">
      <alignment horizontal="right" vertical="center"/>
      <protection hidden="1"/>
    </xf>
    <xf numFmtId="0" fontId="11" fillId="0" borderId="133" xfId="0" applyFont="1" applyBorder="1" applyAlignment="1" applyProtection="1">
      <alignment horizontal="center" vertical="center" shrinkToFit="1"/>
      <protection hidden="1"/>
    </xf>
    <xf numFmtId="0" fontId="11" fillId="0" borderId="59" xfId="0" applyFont="1" applyBorder="1" applyAlignment="1" applyProtection="1">
      <alignment horizontal="center" vertical="center" shrinkToFit="1"/>
      <protection hidden="1"/>
    </xf>
    <xf numFmtId="0" fontId="11" fillId="0" borderId="28" xfId="0" applyFont="1" applyBorder="1" applyAlignment="1" applyProtection="1">
      <alignment horizontal="center" vertical="center" shrinkToFit="1"/>
      <protection hidden="1"/>
    </xf>
    <xf numFmtId="0" fontId="21" fillId="0" borderId="58"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176" fontId="21" fillId="0" borderId="58" xfId="0" applyNumberFormat="1" applyFont="1" applyBorder="1" applyProtection="1">
      <alignment vertical="center"/>
      <protection hidden="1"/>
    </xf>
    <xf numFmtId="176" fontId="21" fillId="0" borderId="59" xfId="0" applyNumberFormat="1" applyFont="1" applyBorder="1" applyProtection="1">
      <alignment vertical="center"/>
      <protection hidden="1"/>
    </xf>
    <xf numFmtId="0" fontId="12" fillId="0" borderId="66"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38" fontId="21" fillId="0" borderId="66" xfId="0" applyNumberFormat="1" applyFont="1" applyBorder="1" applyProtection="1">
      <alignment vertical="center"/>
      <protection hidden="1"/>
    </xf>
    <xf numFmtId="38" fontId="21" fillId="0" borderId="59" xfId="0" applyNumberFormat="1" applyFont="1" applyBorder="1" applyProtection="1">
      <alignment vertical="center"/>
      <protection hidden="1"/>
    </xf>
    <xf numFmtId="0" fontId="15" fillId="11" borderId="84" xfId="78" applyFont="1" applyFill="1" applyBorder="1" applyAlignment="1" applyProtection="1">
      <alignment horizontal="center" vertical="center"/>
      <protection hidden="1"/>
    </xf>
    <xf numFmtId="0" fontId="15" fillId="11" borderId="74" xfId="78" applyFont="1" applyFill="1" applyBorder="1" applyAlignment="1" applyProtection="1">
      <alignment horizontal="center" vertical="center"/>
      <protection hidden="1"/>
    </xf>
    <xf numFmtId="0" fontId="15" fillId="11" borderId="76" xfId="78" applyFont="1" applyFill="1" applyBorder="1" applyAlignment="1" applyProtection="1">
      <alignment horizontal="center" vertical="center"/>
      <protection hidden="1"/>
    </xf>
    <xf numFmtId="0" fontId="11" fillId="0" borderId="86" xfId="0" applyFont="1" applyBorder="1" applyAlignment="1" applyProtection="1">
      <alignment horizontal="center" vertical="center" wrapText="1"/>
      <protection hidden="1"/>
    </xf>
    <xf numFmtId="0" fontId="11" fillId="0" borderId="68"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8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85"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85"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1" fillId="0" borderId="77"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5"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38" fontId="41" fillId="0" borderId="88" xfId="0" applyNumberFormat="1" applyFont="1" applyBorder="1" applyAlignment="1" applyProtection="1">
      <alignment horizontal="right" vertical="center"/>
      <protection hidden="1"/>
    </xf>
    <xf numFmtId="38" fontId="41" fillId="0" borderId="68" xfId="0" applyNumberFormat="1" applyFont="1" applyBorder="1" applyAlignment="1" applyProtection="1">
      <alignment horizontal="right" vertical="center"/>
      <protection hidden="1"/>
    </xf>
    <xf numFmtId="38" fontId="41" fillId="0" borderId="21"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12" fillId="0" borderId="26" xfId="0" applyFont="1" applyBorder="1" applyAlignment="1" applyProtection="1">
      <alignment horizontal="center" vertical="center"/>
      <protection hidden="1"/>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82"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4" borderId="83" xfId="0" applyFont="1" applyFill="1" applyBorder="1" applyAlignment="1" applyProtection="1">
      <alignment horizontal="center" vertical="center" shrinkToFit="1"/>
      <protection hidden="1"/>
    </xf>
    <xf numFmtId="0" fontId="15" fillId="4" borderId="84" xfId="0"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4" borderId="75"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4" borderId="83" xfId="0" applyFont="1" applyFill="1" applyBorder="1" applyAlignment="1" applyProtection="1">
      <alignment horizontal="center" vertical="center"/>
      <protection hidden="1"/>
    </xf>
    <xf numFmtId="0" fontId="15" fillId="11" borderId="83" xfId="78" applyFont="1" applyFill="1" applyBorder="1" applyAlignment="1" applyProtection="1">
      <alignment horizontal="center" vertical="center"/>
      <protection hidden="1"/>
    </xf>
    <xf numFmtId="176" fontId="21" fillId="0" borderId="95" xfId="0" applyNumberFormat="1" applyFont="1" applyBorder="1" applyProtection="1">
      <alignment vertical="center"/>
      <protection hidden="1"/>
    </xf>
    <xf numFmtId="176" fontId="21" fillId="0" borderId="33" xfId="0" applyNumberFormat="1" applyFont="1" applyBorder="1" applyProtection="1">
      <alignment vertical="center"/>
      <protection hidden="1"/>
    </xf>
    <xf numFmtId="0" fontId="12" fillId="0" borderId="96"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38" fontId="21" fillId="0" borderId="96" xfId="0" applyNumberFormat="1" applyFont="1" applyBorder="1" applyProtection="1">
      <alignment vertical="center"/>
      <protection hidden="1"/>
    </xf>
    <xf numFmtId="38" fontId="21" fillId="0" borderId="33" xfId="0" applyNumberFormat="1" applyFont="1" applyBorder="1" applyProtection="1">
      <alignment vertical="center"/>
      <protection hidden="1"/>
    </xf>
    <xf numFmtId="38" fontId="22" fillId="0" borderId="95"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0" fontId="11" fillId="11" borderId="101" xfId="78" applyFont="1" applyFill="1" applyBorder="1" applyAlignment="1" applyProtection="1">
      <alignment horizontal="right" vertical="center"/>
      <protection hidden="1"/>
    </xf>
    <xf numFmtId="0" fontId="11" fillId="11" borderId="102" xfId="78" applyFont="1" applyFill="1" applyBorder="1" applyAlignment="1" applyProtection="1">
      <alignment horizontal="right" vertical="center"/>
      <protection hidden="1"/>
    </xf>
    <xf numFmtId="0" fontId="11" fillId="11" borderId="130" xfId="78" applyFont="1" applyFill="1" applyBorder="1" applyAlignment="1" applyProtection="1">
      <alignment horizontal="right" vertical="center"/>
      <protection hidden="1"/>
    </xf>
    <xf numFmtId="178" fontId="22" fillId="0" borderId="103" xfId="10" applyNumberFormat="1" applyFont="1" applyBorder="1" applyAlignment="1" applyProtection="1">
      <alignment vertical="center" shrinkToFit="1"/>
      <protection hidden="1"/>
    </xf>
    <xf numFmtId="178" fontId="22" fillId="0" borderId="102" xfId="10" applyNumberFormat="1" applyFont="1" applyBorder="1" applyAlignment="1" applyProtection="1">
      <alignment vertical="center" shrinkToFit="1"/>
      <protection hidden="1"/>
    </xf>
    <xf numFmtId="178" fontId="22" fillId="0" borderId="110" xfId="10" applyNumberFormat="1" applyFont="1" applyBorder="1" applyAlignment="1" applyProtection="1">
      <alignment vertical="center" shrinkToFit="1"/>
      <protection hidden="1"/>
    </xf>
    <xf numFmtId="177" fontId="22" fillId="0" borderId="112" xfId="10" applyNumberFormat="1" applyFont="1" applyBorder="1" applyAlignment="1" applyProtection="1">
      <alignment vertical="center" shrinkToFit="1"/>
      <protection hidden="1"/>
    </xf>
    <xf numFmtId="177" fontId="22" fillId="0" borderId="113" xfId="10" applyNumberFormat="1" applyFont="1" applyBorder="1" applyAlignment="1" applyProtection="1">
      <alignment vertical="center" shrinkToFit="1"/>
      <protection hidden="1"/>
    </xf>
    <xf numFmtId="177" fontId="22" fillId="0" borderId="114" xfId="10" applyNumberFormat="1" applyFont="1" applyBorder="1" applyAlignment="1" applyProtection="1">
      <alignment vertical="center" shrinkToFit="1"/>
      <protection hidden="1"/>
    </xf>
    <xf numFmtId="178" fontId="15" fillId="2" borderId="33" xfId="10" applyNumberFormat="1" applyFont="1" applyFill="1" applyBorder="1" applyAlignment="1" applyProtection="1">
      <alignment vertical="center" shrinkToFit="1"/>
      <protection locked="0"/>
    </xf>
    <xf numFmtId="178" fontId="15" fillId="2"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38"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38"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109" xfId="10" applyNumberFormat="1" applyFont="1" applyFill="1" applyBorder="1" applyAlignment="1" applyProtection="1">
      <alignment horizontal="right" vertical="center" shrinkToFit="1"/>
      <protection hidden="1"/>
    </xf>
    <xf numFmtId="49" fontId="15" fillId="0" borderId="10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38" xfId="0" applyNumberFormat="1" applyFont="1" applyBorder="1" applyAlignment="1" applyProtection="1">
      <alignment vertical="center" shrinkToFit="1"/>
      <protection locked="0"/>
    </xf>
    <xf numFmtId="0" fontId="15" fillId="0" borderId="96"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178" fontId="15" fillId="2" borderId="96" xfId="10" applyNumberFormat="1" applyFont="1" applyFill="1" applyBorder="1" applyAlignment="1" applyProtection="1">
      <alignment vertical="center" shrinkToFit="1"/>
      <protection locked="0"/>
    </xf>
    <xf numFmtId="49" fontId="15" fillId="0" borderId="12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11" fillId="0" borderId="107"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6" xfId="0" applyNumberFormat="1" applyFont="1" applyBorder="1" applyAlignment="1" applyProtection="1">
      <alignment vertical="center" shrinkToFit="1"/>
      <protection locked="0"/>
    </xf>
    <xf numFmtId="0" fontId="15" fillId="0" borderId="107" xfId="0" applyFont="1" applyBorder="1" applyAlignment="1" applyProtection="1">
      <alignment horizontal="center" vertical="center" shrinkToFit="1"/>
      <protection hidden="1"/>
    </xf>
    <xf numFmtId="0" fontId="15" fillId="0" borderId="46" xfId="0" applyFont="1" applyBorder="1" applyAlignment="1" applyProtection="1">
      <alignment horizontal="center" vertical="center" shrinkToFit="1"/>
      <protection hidden="1"/>
    </xf>
    <xf numFmtId="178" fontId="15" fillId="2" borderId="107" xfId="10" applyNumberFormat="1" applyFont="1" applyFill="1" applyBorder="1" applyAlignment="1" applyProtection="1">
      <alignment vertical="center" shrinkToFit="1"/>
      <protection locked="0"/>
    </xf>
    <xf numFmtId="178" fontId="15" fillId="2" borderId="34" xfId="10" applyNumberFormat="1" applyFont="1" applyFill="1" applyBorder="1" applyAlignment="1" applyProtection="1">
      <alignment vertical="center" shrinkToFit="1"/>
      <protection locked="0"/>
    </xf>
    <xf numFmtId="178" fontId="15" fillId="2"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vertical="center" shrinkToFit="1"/>
      <protection hidden="1"/>
    </xf>
    <xf numFmtId="177" fontId="15" fillId="0" borderId="34" xfId="10" applyNumberFormat="1" applyFont="1" applyFill="1" applyBorder="1" applyAlignment="1" applyProtection="1">
      <alignment vertical="center" shrinkToFit="1"/>
      <protection hidden="1"/>
    </xf>
    <xf numFmtId="177" fontId="15" fillId="0" borderId="46" xfId="10" applyNumberFormat="1" applyFont="1" applyFill="1" applyBorder="1" applyAlignment="1" applyProtection="1">
      <alignment vertical="center" shrinkToFit="1"/>
      <protection hidden="1"/>
    </xf>
    <xf numFmtId="178" fontId="15" fillId="0" borderId="107" xfId="10" applyNumberFormat="1" applyFont="1" applyFill="1" applyBorder="1" applyAlignment="1" applyProtection="1">
      <alignment vertical="center" shrinkToFit="1"/>
      <protection locked="0"/>
    </xf>
    <xf numFmtId="178" fontId="15" fillId="0" borderId="34" xfId="10" applyNumberFormat="1" applyFont="1" applyFill="1" applyBorder="1" applyAlignment="1" applyProtection="1">
      <alignment vertical="center" shrinkToFit="1"/>
      <protection locked="0"/>
    </xf>
    <xf numFmtId="178" fontId="15" fillId="0" borderId="46" xfId="10" applyNumberFormat="1" applyFont="1" applyFill="1" applyBorder="1" applyAlignment="1" applyProtection="1">
      <alignment vertical="center" shrinkToFit="1"/>
      <protection locked="0"/>
    </xf>
    <xf numFmtId="177" fontId="15" fillId="0" borderId="107"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177" fontId="15" fillId="0" borderId="37" xfId="10" applyNumberFormat="1" applyFont="1" applyFill="1" applyBorder="1" applyAlignment="1" applyProtection="1">
      <alignment horizontal="righ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77"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77"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35" xfId="10" applyNumberFormat="1" applyFont="1" applyFill="1" applyBorder="1" applyAlignment="1" applyProtection="1">
      <alignment horizontal="right" vertical="center" shrinkToFit="1"/>
      <protection hidden="1"/>
    </xf>
    <xf numFmtId="49" fontId="15" fillId="0" borderId="128"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49" fontId="11" fillId="0" borderId="77"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0" fontId="15" fillId="0" borderId="77" xfId="0" applyFont="1" applyBorder="1" applyAlignment="1" applyProtection="1">
      <alignment horizontal="center" vertical="center" shrinkToFit="1"/>
      <protection hidden="1"/>
    </xf>
    <xf numFmtId="0" fontId="15" fillId="0" borderId="45" xfId="0" applyFont="1" applyBorder="1" applyAlignment="1" applyProtection="1">
      <alignment horizontal="center" vertical="center" shrinkToFit="1"/>
      <protection hidden="1"/>
    </xf>
    <xf numFmtId="178" fontId="15" fillId="2" borderId="77" xfId="10" applyNumberFormat="1" applyFont="1" applyFill="1" applyBorder="1" applyAlignment="1" applyProtection="1">
      <alignment vertical="center" shrinkToFit="1"/>
      <protection locked="0"/>
    </xf>
    <xf numFmtId="0" fontId="11" fillId="10" borderId="124" xfId="79" applyNumberFormat="1" applyFont="1" applyFill="1" applyBorder="1" applyAlignment="1" applyProtection="1">
      <alignment horizontal="center" vertical="center"/>
      <protection hidden="1"/>
    </xf>
    <xf numFmtId="0" fontId="11" fillId="10" borderId="125" xfId="79" applyNumberFormat="1" applyFont="1" applyFill="1" applyBorder="1" applyAlignment="1" applyProtection="1">
      <alignment horizontal="center" vertical="center"/>
      <protection hidden="1"/>
    </xf>
    <xf numFmtId="0" fontId="11" fillId="10" borderId="126" xfId="79" applyNumberFormat="1" applyFont="1" applyFill="1" applyBorder="1" applyAlignment="1" applyProtection="1">
      <alignment horizontal="center" vertical="center"/>
      <protection hidden="1"/>
    </xf>
    <xf numFmtId="0" fontId="7" fillId="11" borderId="120" xfId="78" applyFont="1" applyFill="1" applyBorder="1" applyAlignment="1" applyProtection="1">
      <alignment horizontal="center" vertical="center" wrapText="1" shrinkToFit="1"/>
      <protection hidden="1"/>
    </xf>
    <xf numFmtId="0" fontId="7" fillId="11" borderId="91" xfId="78" applyFont="1" applyFill="1" applyBorder="1" applyAlignment="1" applyProtection="1">
      <alignment horizontal="center" vertical="center" wrapText="1" shrinkToFit="1"/>
      <protection hidden="1"/>
    </xf>
    <xf numFmtId="0" fontId="7" fillId="11" borderId="117" xfId="78" applyFont="1" applyFill="1" applyBorder="1" applyAlignment="1" applyProtection="1">
      <alignment horizontal="center" vertical="center" wrapText="1" shrinkToFit="1"/>
      <protection hidden="1"/>
    </xf>
    <xf numFmtId="0" fontId="7" fillId="11" borderId="121"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19" xfId="78" applyFont="1" applyFill="1" applyBorder="1" applyAlignment="1" applyProtection="1">
      <alignment horizontal="center" vertical="center" wrapText="1" shrinkToFit="1"/>
      <protection hidden="1"/>
    </xf>
    <xf numFmtId="0" fontId="11" fillId="10" borderId="120" xfId="79" applyNumberFormat="1" applyFont="1" applyFill="1" applyBorder="1" applyAlignment="1" applyProtection="1">
      <alignment horizontal="center" vertical="center" wrapText="1"/>
      <protection hidden="1"/>
    </xf>
    <xf numFmtId="0" fontId="11" fillId="10" borderId="91" xfId="79" applyNumberFormat="1" applyFont="1" applyFill="1" applyBorder="1" applyAlignment="1" applyProtection="1">
      <alignment horizontal="center" vertical="center" wrapText="1"/>
      <protection hidden="1"/>
    </xf>
    <xf numFmtId="0" fontId="11" fillId="10" borderId="117" xfId="79" applyNumberFormat="1" applyFont="1" applyFill="1" applyBorder="1" applyAlignment="1" applyProtection="1">
      <alignment horizontal="center" vertical="center" wrapText="1"/>
      <protection hidden="1"/>
    </xf>
    <xf numFmtId="0" fontId="11" fillId="10" borderId="121"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wrapText="1"/>
      <protection hidden="1"/>
    </xf>
    <xf numFmtId="0" fontId="11" fillId="11" borderId="91" xfId="78" applyFont="1" applyFill="1" applyBorder="1" applyAlignment="1" applyProtection="1">
      <alignment horizontal="center" vertical="center" wrapText="1"/>
      <protection hidden="1"/>
    </xf>
    <xf numFmtId="0" fontId="11" fillId="11" borderId="122" xfId="78" applyFont="1" applyFill="1" applyBorder="1" applyAlignment="1" applyProtection="1">
      <alignment horizontal="center" vertical="center" wrapText="1"/>
      <protection hidden="1"/>
    </xf>
    <xf numFmtId="0" fontId="11" fillId="11" borderId="121"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23" xfId="78" applyFont="1" applyFill="1" applyBorder="1" applyAlignment="1" applyProtection="1">
      <alignment horizontal="center" vertical="center" wrapText="1"/>
      <protection hidden="1"/>
    </xf>
    <xf numFmtId="0" fontId="11" fillId="10" borderId="115" xfId="79" applyNumberFormat="1" applyFont="1" applyFill="1" applyBorder="1" applyAlignment="1" applyProtection="1">
      <alignment horizontal="center" vertical="center"/>
      <protection hidden="1"/>
    </xf>
    <xf numFmtId="0" fontId="11" fillId="10" borderId="99" xfId="79" applyNumberFormat="1" applyFont="1" applyFill="1" applyBorder="1" applyAlignment="1" applyProtection="1">
      <alignment horizontal="center" vertical="center"/>
      <protection hidden="1"/>
    </xf>
    <xf numFmtId="0" fontId="11" fillId="10" borderId="127" xfId="79" applyNumberFormat="1" applyFont="1" applyFill="1" applyBorder="1" applyAlignment="1" applyProtection="1">
      <alignment horizontal="center" vertical="center"/>
      <protection hidden="1"/>
    </xf>
    <xf numFmtId="0" fontId="46" fillId="4" borderId="69" xfId="0" applyFont="1" applyFill="1" applyBorder="1" applyAlignment="1" applyProtection="1">
      <alignment horizontal="center" vertical="center"/>
      <protection hidden="1"/>
    </xf>
    <xf numFmtId="0" fontId="46" fillId="4" borderId="70" xfId="0" applyFont="1" applyFill="1" applyBorder="1" applyAlignment="1" applyProtection="1">
      <alignment horizontal="center" vertical="center"/>
      <protection hidden="1"/>
    </xf>
    <xf numFmtId="0" fontId="46" fillId="4" borderId="7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0" xfId="0" applyFont="1" applyFill="1" applyBorder="1" applyAlignment="1" applyProtection="1">
      <alignment horizontal="center" vertical="center"/>
      <protection hidden="1"/>
    </xf>
    <xf numFmtId="0" fontId="16" fillId="2" borderId="72"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16" xfId="79" applyNumberFormat="1" applyFont="1" applyFill="1" applyBorder="1" applyAlignment="1" applyProtection="1">
      <alignment horizontal="center" vertical="center" wrapText="1"/>
      <protection hidden="1"/>
    </xf>
    <xf numFmtId="0" fontId="5" fillId="10" borderId="91" xfId="79" applyNumberFormat="1" applyFont="1" applyFill="1" applyBorder="1" applyAlignment="1" applyProtection="1">
      <alignment horizontal="center" vertical="center" wrapText="1"/>
      <protection hidden="1"/>
    </xf>
    <xf numFmtId="0" fontId="5" fillId="10" borderId="117" xfId="79" applyNumberFormat="1" applyFont="1" applyFill="1" applyBorder="1" applyAlignment="1" applyProtection="1">
      <alignment horizontal="center" vertical="center" wrapText="1"/>
      <protection hidden="1"/>
    </xf>
    <xf numFmtId="0" fontId="5" fillId="10" borderId="118"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19" xfId="79" applyNumberFormat="1" applyFont="1" applyFill="1" applyBorder="1" applyAlignment="1" applyProtection="1">
      <alignment horizontal="center" vertical="center" wrapText="1"/>
      <protection hidden="1"/>
    </xf>
    <xf numFmtId="0" fontId="11" fillId="11" borderId="120" xfId="78" applyFont="1" applyFill="1" applyBorder="1" applyAlignment="1" applyProtection="1">
      <alignment horizontal="center" vertical="center" shrinkToFit="1"/>
      <protection hidden="1"/>
    </xf>
    <xf numFmtId="0" fontId="11" fillId="11" borderId="117" xfId="78" applyFont="1" applyFill="1" applyBorder="1" applyAlignment="1" applyProtection="1">
      <alignment horizontal="center" vertical="center" shrinkToFit="1"/>
      <protection hidden="1"/>
    </xf>
    <xf numFmtId="0" fontId="11" fillId="11" borderId="121" xfId="78" applyFont="1" applyFill="1" applyBorder="1" applyAlignment="1" applyProtection="1">
      <alignment horizontal="center" vertical="center" shrinkToFit="1"/>
      <protection hidden="1"/>
    </xf>
    <xf numFmtId="0" fontId="11" fillId="11" borderId="119" xfId="78" applyFont="1" applyFill="1" applyBorder="1" applyAlignment="1" applyProtection="1">
      <alignment horizontal="center" vertical="center" shrinkToFit="1"/>
      <protection hidden="1"/>
    </xf>
    <xf numFmtId="49" fontId="11" fillId="0" borderId="115" xfId="0" applyNumberFormat="1" applyFont="1" applyBorder="1" applyAlignment="1" applyProtection="1">
      <alignment horizontal="center" vertical="center" shrinkToFit="1"/>
      <protection locked="0"/>
    </xf>
    <xf numFmtId="49" fontId="11" fillId="0" borderId="99" xfId="0" applyNumberFormat="1" applyFont="1" applyBorder="1" applyAlignment="1" applyProtection="1">
      <alignment horizontal="center" vertical="center" shrinkToFit="1"/>
      <protection locked="0"/>
    </xf>
    <xf numFmtId="49" fontId="11" fillId="0" borderId="127" xfId="0" applyNumberFormat="1" applyFont="1" applyBorder="1" applyAlignment="1" applyProtection="1">
      <alignment horizontal="center" vertical="center" shrinkToFit="1"/>
      <protection locked="0"/>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11" fillId="9" borderId="120" xfId="79" applyNumberFormat="1" applyFont="1" applyFill="1" applyBorder="1" applyAlignment="1" applyProtection="1">
      <alignment horizontal="center" vertical="center" wrapText="1"/>
      <protection hidden="1"/>
    </xf>
    <xf numFmtId="0" fontId="11" fillId="9" borderId="91" xfId="79" applyNumberFormat="1" applyFont="1" applyFill="1" applyBorder="1" applyAlignment="1" applyProtection="1">
      <alignment horizontal="center" vertical="center" wrapText="1"/>
      <protection hidden="1"/>
    </xf>
    <xf numFmtId="0" fontId="11" fillId="9" borderId="117" xfId="79" applyNumberFormat="1" applyFont="1" applyFill="1" applyBorder="1" applyAlignment="1" applyProtection="1">
      <alignment horizontal="center" vertical="center" wrapText="1"/>
      <protection hidden="1"/>
    </xf>
    <xf numFmtId="0" fontId="11" fillId="9" borderId="121" xfId="79" applyNumberFormat="1" applyFont="1" applyFill="1" applyBorder="1" applyAlignment="1" applyProtection="1">
      <alignment horizontal="center" vertical="center" wrapText="1"/>
      <protection hidden="1"/>
    </xf>
    <xf numFmtId="0" fontId="11" fillId="9" borderId="9" xfId="79" applyNumberFormat="1" applyFont="1" applyFill="1" applyBorder="1" applyAlignment="1" applyProtection="1">
      <alignment horizontal="center" vertical="center" wrapText="1"/>
      <protection hidden="1"/>
    </xf>
    <xf numFmtId="0" fontId="11" fillId="9" borderId="119" xfId="79" applyNumberFormat="1" applyFont="1" applyFill="1" applyBorder="1" applyAlignment="1" applyProtection="1">
      <alignment horizontal="center" vertical="center" wrapText="1"/>
      <protection hidden="1"/>
    </xf>
    <xf numFmtId="0" fontId="46" fillId="4" borderId="116" xfId="0" applyFont="1" applyFill="1" applyBorder="1" applyAlignment="1" applyProtection="1">
      <alignment horizontal="center" vertical="center"/>
      <protection hidden="1"/>
    </xf>
    <xf numFmtId="0" fontId="46" fillId="4" borderId="91" xfId="0" applyFont="1" applyFill="1" applyBorder="1" applyAlignment="1" applyProtection="1">
      <alignment horizontal="center" vertical="center"/>
      <protection hidden="1"/>
    </xf>
    <xf numFmtId="0" fontId="46" fillId="4" borderId="152" xfId="0" applyFont="1" applyFill="1" applyBorder="1" applyAlignment="1" applyProtection="1">
      <alignment horizontal="center" vertical="center"/>
      <protection hidden="1"/>
    </xf>
    <xf numFmtId="0" fontId="46" fillId="4" borderId="90" xfId="0" applyFont="1" applyFill="1" applyBorder="1" applyAlignment="1" applyProtection="1">
      <alignment horizontal="center" vertical="center"/>
      <protection hidden="1"/>
    </xf>
    <xf numFmtId="0" fontId="46" fillId="4" borderId="43" xfId="0" applyFont="1" applyFill="1" applyBorder="1" applyAlignment="1" applyProtection="1">
      <alignment horizontal="center" vertical="center"/>
      <protection hidden="1"/>
    </xf>
    <xf numFmtId="0" fontId="46" fillId="4" borderId="17" xfId="0" applyFont="1" applyFill="1" applyBorder="1" applyAlignment="1" applyProtection="1">
      <alignment horizontal="center" vertical="center"/>
      <protection hidden="1"/>
    </xf>
    <xf numFmtId="0" fontId="16" fillId="2" borderId="153" xfId="0" applyFont="1" applyFill="1" applyBorder="1" applyAlignment="1" applyProtection="1">
      <alignment horizontal="center" vertical="center" wrapText="1"/>
      <protection hidden="1"/>
    </xf>
    <xf numFmtId="0" fontId="16" fillId="2" borderId="91" xfId="0" applyFont="1" applyFill="1" applyBorder="1" applyAlignment="1" applyProtection="1">
      <alignment horizontal="center" vertical="center"/>
      <protection hidden="1"/>
    </xf>
    <xf numFmtId="0" fontId="16" fillId="2" borderId="122" xfId="0" applyFont="1" applyFill="1" applyBorder="1" applyAlignment="1" applyProtection="1">
      <alignment horizontal="center" vertical="center"/>
      <protection hidden="1"/>
    </xf>
    <xf numFmtId="0" fontId="16" fillId="2" borderId="89" xfId="0" applyFont="1" applyFill="1" applyBorder="1" applyAlignment="1" applyProtection="1">
      <alignment horizontal="center" vertical="center"/>
      <protection hidden="1"/>
    </xf>
    <xf numFmtId="0" fontId="16" fillId="2" borderId="43" xfId="0" applyFont="1" applyFill="1" applyBorder="1" applyAlignment="1" applyProtection="1">
      <alignment horizontal="center" vertical="center"/>
      <protection hidden="1"/>
    </xf>
    <xf numFmtId="0" fontId="16" fillId="2" borderId="154"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115" xfId="0" applyNumberFormat="1" applyFont="1" applyBorder="1" applyAlignment="1" applyProtection="1">
      <alignment horizontal="center" vertical="center" shrinkToFit="1"/>
      <protection locked="0" hidden="1"/>
    </xf>
    <xf numFmtId="49" fontId="11" fillId="0" borderId="99" xfId="0" applyNumberFormat="1" applyFont="1" applyBorder="1" applyAlignment="1" applyProtection="1">
      <alignment horizontal="center" vertical="center" shrinkToFit="1"/>
      <protection locked="0" hidden="1"/>
    </xf>
    <xf numFmtId="49" fontId="16" fillId="0" borderId="96"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115"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0" fontId="11" fillId="10" borderId="8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49" fontId="16" fillId="0" borderId="85"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95" xfId="0" applyNumberFormat="1" applyFont="1" applyBorder="1" applyAlignment="1" applyProtection="1">
      <alignment horizontal="center" vertical="center" shrinkToFit="1"/>
      <protection locked="0"/>
    </xf>
    <xf numFmtId="49" fontId="16" fillId="0" borderId="98" xfId="0" applyNumberFormat="1" applyFont="1" applyBorder="1" applyAlignment="1" applyProtection="1">
      <alignment horizontal="center" vertical="center" shrinkToFit="1"/>
      <protection locked="0"/>
    </xf>
    <xf numFmtId="0" fontId="11" fillId="10" borderId="75" xfId="0" applyFont="1" applyFill="1" applyBorder="1" applyAlignment="1" applyProtection="1">
      <alignment horizontal="center" vertical="center" wrapText="1"/>
      <protection hidden="1"/>
    </xf>
    <xf numFmtId="49" fontId="16" fillId="0" borderId="45" xfId="0" applyNumberFormat="1" applyFont="1" applyBorder="1" applyAlignment="1" applyProtection="1">
      <alignment horizontal="center" vertical="center" shrinkToFit="1"/>
      <protection locked="0"/>
    </xf>
    <xf numFmtId="0" fontId="12" fillId="0" borderId="0" xfId="79" applyNumberFormat="1" applyFont="1" applyFill="1" applyBorder="1" applyAlignment="1" applyProtection="1">
      <alignment horizontal="center" vertical="center"/>
      <protection locked="0"/>
    </xf>
    <xf numFmtId="0" fontId="15" fillId="11" borderId="82" xfId="78" applyFont="1" applyFill="1" applyBorder="1" applyAlignment="1" applyProtection="1">
      <alignment horizontal="center" vertical="center" wrapText="1"/>
      <protection hidden="1"/>
    </xf>
    <xf numFmtId="38" fontId="21" fillId="0" borderId="0" xfId="0" applyNumberFormat="1" applyFont="1" applyAlignment="1" applyProtection="1">
      <alignment horizontal="right" vertical="center"/>
      <protection hidden="1"/>
    </xf>
    <xf numFmtId="38" fontId="41" fillId="0" borderId="101" xfId="0" applyNumberFormat="1" applyFont="1" applyBorder="1" applyAlignment="1" applyProtection="1">
      <alignment horizontal="right" vertical="center"/>
      <protection hidden="1"/>
    </xf>
    <xf numFmtId="0" fontId="15" fillId="0" borderId="0" xfId="78" applyFont="1" applyFill="1" applyBorder="1" applyAlignment="1" applyProtection="1">
      <alignment horizontal="center" vertical="center" wrapText="1"/>
      <protection hidden="1"/>
    </xf>
    <xf numFmtId="178" fontId="16" fillId="0" borderId="8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40" xfId="10" applyNumberFormat="1" applyFont="1" applyFill="1" applyBorder="1" applyAlignment="1" applyProtection="1">
      <alignment horizontal="center" vertical="center" shrinkToFit="1"/>
      <protection locked="0"/>
    </xf>
    <xf numFmtId="38" fontId="16" fillId="0" borderId="161" xfId="10" applyFont="1" applyFill="1" applyBorder="1" applyAlignment="1" applyProtection="1">
      <alignment vertical="center" shrinkToFit="1"/>
      <protection locked="0"/>
    </xf>
    <xf numFmtId="38" fontId="16" fillId="0" borderId="100" xfId="10" applyFont="1" applyFill="1" applyBorder="1" applyAlignment="1" applyProtection="1">
      <alignment vertical="center" shrinkToFit="1"/>
      <protection locked="0"/>
    </xf>
    <xf numFmtId="38" fontId="16" fillId="0" borderId="36" xfId="10" applyFont="1" applyFill="1" applyBorder="1" applyAlignment="1" applyProtection="1">
      <alignment vertical="center" shrinkToFit="1"/>
      <protection locked="0"/>
    </xf>
    <xf numFmtId="0" fontId="17" fillId="11" borderId="101" xfId="0" applyFont="1" applyFill="1" applyBorder="1" applyAlignment="1" applyProtection="1">
      <alignment horizontal="right" vertical="center"/>
      <protection hidden="1"/>
    </xf>
    <xf numFmtId="0" fontId="17" fillId="11" borderId="102" xfId="0" applyFont="1" applyFill="1" applyBorder="1" applyAlignment="1" applyProtection="1">
      <alignment horizontal="right" vertical="center"/>
      <protection hidden="1"/>
    </xf>
    <xf numFmtId="0" fontId="17" fillId="11" borderId="130" xfId="0" applyFont="1" applyFill="1" applyBorder="1" applyAlignment="1" applyProtection="1">
      <alignment horizontal="right" vertical="center"/>
      <protection hidden="1"/>
    </xf>
    <xf numFmtId="38" fontId="22" fillId="0" borderId="102" xfId="10" applyFont="1" applyBorder="1" applyAlignment="1" applyProtection="1">
      <alignment vertical="center" shrinkToFit="1"/>
      <protection hidden="1"/>
    </xf>
    <xf numFmtId="38" fontId="22" fillId="0" borderId="25" xfId="10" applyFont="1" applyBorder="1" applyAlignment="1" applyProtection="1">
      <alignment vertical="center" shrinkToFit="1"/>
      <protection hidden="1"/>
    </xf>
    <xf numFmtId="49" fontId="15" fillId="0" borderId="162" xfId="0" applyNumberFormat="1" applyFont="1" applyBorder="1" applyAlignment="1" applyProtection="1">
      <alignment horizontal="center" vertical="center" shrinkToFit="1"/>
      <protection locked="0"/>
    </xf>
    <xf numFmtId="49" fontId="15" fillId="0" borderId="99" xfId="0" applyNumberFormat="1" applyFont="1" applyBorder="1" applyAlignment="1" applyProtection="1">
      <alignment horizontal="center" vertical="center" shrinkToFit="1"/>
      <protection locked="0"/>
    </xf>
    <xf numFmtId="38" fontId="16" fillId="0" borderId="96" xfId="10" applyFont="1" applyFill="1" applyBorder="1" applyAlignment="1" applyProtection="1">
      <alignment vertical="center" shrinkToFit="1"/>
      <protection locked="0"/>
    </xf>
    <xf numFmtId="38" fontId="16" fillId="0" borderId="33" xfId="10" applyFont="1" applyFill="1" applyBorder="1" applyAlignment="1" applyProtection="1">
      <alignment vertical="center" shrinkToFit="1"/>
      <protection locked="0"/>
    </xf>
    <xf numFmtId="38" fontId="16" fillId="0" borderId="109" xfId="10" applyFont="1" applyFill="1" applyBorder="1" applyAlignment="1" applyProtection="1">
      <alignment vertical="center" shrinkToFit="1"/>
      <protection locked="0"/>
    </xf>
    <xf numFmtId="178" fontId="16" fillId="0" borderId="96" xfId="10" applyNumberFormat="1" applyFont="1" applyFill="1" applyBorder="1" applyAlignment="1" applyProtection="1">
      <alignment horizontal="center" vertical="center" shrinkToFit="1"/>
      <protection locked="0"/>
    </xf>
    <xf numFmtId="178" fontId="16" fillId="0" borderId="33" xfId="10" applyNumberFormat="1" applyFont="1" applyFill="1" applyBorder="1" applyAlignment="1" applyProtection="1">
      <alignment horizontal="center" vertical="center" shrinkToFit="1"/>
      <protection locked="0"/>
    </xf>
    <xf numFmtId="178" fontId="16" fillId="0" borderId="38" xfId="10" applyNumberFormat="1" applyFont="1" applyFill="1" applyBorder="1" applyAlignment="1" applyProtection="1">
      <alignment horizontal="center" vertical="center" shrinkToFit="1"/>
      <protection locked="0"/>
    </xf>
    <xf numFmtId="0" fontId="16" fillId="2" borderId="105" xfId="0" applyFont="1" applyFill="1" applyBorder="1" applyAlignment="1" applyProtection="1">
      <alignment horizontal="center" vertical="center"/>
      <protection hidden="1"/>
    </xf>
    <xf numFmtId="0" fontId="16" fillId="2" borderId="106" xfId="0" applyFont="1" applyFill="1" applyBorder="1" applyAlignment="1" applyProtection="1">
      <alignment horizontal="center" vertical="center"/>
      <protection hidden="1"/>
    </xf>
    <xf numFmtId="178" fontId="16" fillId="0" borderId="32" xfId="10" applyNumberFormat="1" applyFont="1" applyFill="1" applyBorder="1" applyAlignment="1" applyProtection="1">
      <alignment horizontal="center" vertical="center" shrinkToFit="1"/>
      <protection locked="0"/>
    </xf>
    <xf numFmtId="178" fontId="16" fillId="0" borderId="45" xfId="10" applyNumberFormat="1" applyFont="1" applyFill="1" applyBorder="1" applyAlignment="1" applyProtection="1">
      <alignment horizontal="center" vertical="center" shrinkToFit="1"/>
      <protection locked="0"/>
    </xf>
    <xf numFmtId="0" fontId="11" fillId="10" borderId="73" xfId="0" applyFont="1" applyFill="1" applyBorder="1" applyAlignment="1" applyProtection="1">
      <alignment horizontal="center" vertical="center" wrapText="1"/>
      <protection hidden="1"/>
    </xf>
    <xf numFmtId="0" fontId="11" fillId="10" borderId="76" xfId="0" applyFont="1" applyFill="1" applyBorder="1" applyAlignment="1" applyProtection="1">
      <alignment horizontal="center" vertical="center" wrapText="1"/>
      <protection hidden="1"/>
    </xf>
    <xf numFmtId="38" fontId="16" fillId="0" borderId="77"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0" fontId="11" fillId="10" borderId="82" xfId="0" applyFont="1" applyFill="1" applyBorder="1" applyAlignment="1" applyProtection="1">
      <alignment horizontal="center" vertical="center"/>
      <protection hidden="1"/>
    </xf>
    <xf numFmtId="0" fontId="11" fillId="10" borderId="74" xfId="0" applyFont="1" applyFill="1" applyBorder="1" applyAlignment="1" applyProtection="1">
      <alignment horizontal="center" vertical="center"/>
      <protection hidden="1"/>
    </xf>
    <xf numFmtId="0" fontId="11" fillId="10" borderId="75" xfId="0" applyFont="1" applyFill="1" applyBorder="1" applyAlignment="1" applyProtection="1">
      <alignment horizontal="center" vertical="center"/>
      <protection hidden="1"/>
    </xf>
    <xf numFmtId="49" fontId="16" fillId="0" borderId="77" xfId="0" applyNumberFormat="1" applyFont="1" applyBorder="1" applyAlignment="1" applyProtection="1">
      <alignment horizontal="center" vertical="center" shrinkToFit="1"/>
      <protection locked="0"/>
    </xf>
    <xf numFmtId="0" fontId="6" fillId="4" borderId="104" xfId="0" applyFont="1" applyFill="1" applyBorder="1" applyAlignment="1" applyProtection="1">
      <alignment horizontal="center" vertical="center"/>
      <protection hidden="1"/>
    </xf>
    <xf numFmtId="0" fontId="6" fillId="4" borderId="105" xfId="0" applyFont="1" applyFill="1" applyBorder="1" applyAlignment="1" applyProtection="1">
      <alignment horizontal="center" vertical="center"/>
      <protection hidden="1"/>
    </xf>
    <xf numFmtId="49" fontId="11" fillId="0" borderId="77"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0" fontId="15"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8" fillId="2" borderId="43" xfId="0" applyFont="1" applyFill="1" applyBorder="1" applyAlignment="1" applyProtection="1">
      <alignment horizontal="center"/>
      <protection hidden="1"/>
    </xf>
    <xf numFmtId="0" fontId="15" fillId="4" borderId="82" xfId="0" applyFont="1" applyFill="1" applyBorder="1" applyAlignment="1" applyProtection="1">
      <alignment horizontal="center" vertical="center"/>
      <protection hidden="1"/>
    </xf>
    <xf numFmtId="0" fontId="15" fillId="10" borderId="84" xfId="79" applyNumberFormat="1" applyFont="1" applyFill="1" applyBorder="1" applyAlignment="1" applyProtection="1">
      <alignment horizontal="center" vertical="center" wrapText="1"/>
      <protection hidden="1"/>
    </xf>
    <xf numFmtId="0" fontId="15" fillId="10" borderId="74" xfId="79" applyNumberFormat="1" applyFont="1" applyFill="1" applyBorder="1" applyAlignment="1" applyProtection="1">
      <alignment horizontal="center" vertical="center" wrapText="1"/>
      <protection hidden="1"/>
    </xf>
    <xf numFmtId="0" fontId="15" fillId="10" borderId="75"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wrapText="1"/>
      <protection hidden="1"/>
    </xf>
    <xf numFmtId="0" fontId="15" fillId="10" borderId="73" xfId="79" applyNumberFormat="1" applyFont="1" applyFill="1" applyBorder="1" applyAlignment="1" applyProtection="1">
      <alignment horizontal="center" vertical="center" shrinkToFit="1"/>
      <protection hidden="1"/>
    </xf>
    <xf numFmtId="0" fontId="15" fillId="10" borderId="74" xfId="79" applyNumberFormat="1" applyFont="1" applyFill="1" applyBorder="1" applyAlignment="1" applyProtection="1">
      <alignment horizontal="center" vertical="center" shrinkToFit="1"/>
      <protection hidden="1"/>
    </xf>
    <xf numFmtId="0" fontId="15" fillId="10" borderId="75" xfId="79" applyNumberFormat="1" applyFont="1" applyFill="1" applyBorder="1" applyAlignment="1" applyProtection="1">
      <alignment horizontal="center" vertical="center" shrinkToFit="1"/>
      <protection hidden="1"/>
    </xf>
    <xf numFmtId="0" fontId="15" fillId="11" borderId="73" xfId="78" applyFont="1" applyFill="1" applyBorder="1" applyAlignment="1" applyProtection="1">
      <alignment horizontal="center" vertical="center" shrinkToFit="1"/>
      <protection hidden="1"/>
    </xf>
    <xf numFmtId="0" fontId="15" fillId="11" borderId="74" xfId="78" applyFont="1" applyFill="1" applyBorder="1" applyAlignment="1" applyProtection="1">
      <alignment horizontal="center" vertical="center" shrinkToFit="1"/>
      <protection hidden="1"/>
    </xf>
    <xf numFmtId="0" fontId="15" fillId="11" borderId="75" xfId="78" applyFont="1" applyFill="1" applyBorder="1" applyAlignment="1" applyProtection="1">
      <alignment horizontal="center" vertical="center" shrinkToFit="1"/>
      <protection hidden="1"/>
    </xf>
    <xf numFmtId="0" fontId="15" fillId="10" borderId="76" xfId="79" applyNumberFormat="1" applyFont="1" applyFill="1" applyBorder="1" applyAlignment="1" applyProtection="1">
      <alignment horizontal="center" vertical="center" wrapText="1"/>
      <protection hidden="1"/>
    </xf>
    <xf numFmtId="38" fontId="16" fillId="0" borderId="135" xfId="10" applyFont="1" applyFill="1" applyBorder="1" applyAlignment="1" applyProtection="1">
      <alignment horizontal="right" vertical="center" shrinkToFit="1"/>
      <protection locked="0"/>
    </xf>
    <xf numFmtId="38" fontId="16" fillId="0" borderId="102" xfId="10" applyFont="1" applyFill="1" applyBorder="1" applyAlignment="1" applyProtection="1">
      <alignment horizontal="right" vertical="center" shrinkToFit="1"/>
      <protection locked="0"/>
    </xf>
    <xf numFmtId="38" fontId="16" fillId="0" borderId="25" xfId="10" applyFont="1" applyFill="1" applyBorder="1" applyAlignment="1" applyProtection="1">
      <alignment horizontal="right" vertical="center" shrinkToFit="1"/>
      <protection locked="0"/>
    </xf>
    <xf numFmtId="0" fontId="15" fillId="11" borderId="84" xfId="78" applyFont="1" applyFill="1" applyBorder="1" applyAlignment="1" applyProtection="1">
      <alignment horizontal="center" vertical="center" wrapText="1"/>
      <protection hidden="1"/>
    </xf>
    <xf numFmtId="49" fontId="15" fillId="0" borderId="101" xfId="0" applyNumberFormat="1" applyFont="1" applyBorder="1" applyAlignment="1" applyProtection="1">
      <alignment horizontal="center" vertical="center" shrinkToFit="1"/>
      <protection hidden="1"/>
    </xf>
    <xf numFmtId="49" fontId="15" fillId="0" borderId="102" xfId="0" applyNumberFormat="1" applyFont="1" applyBorder="1" applyAlignment="1" applyProtection="1">
      <alignment horizontal="center" vertical="center" shrinkToFit="1"/>
      <protection hidden="1"/>
    </xf>
    <xf numFmtId="49" fontId="15" fillId="0" borderId="130" xfId="0" applyNumberFormat="1" applyFont="1" applyBorder="1" applyAlignment="1" applyProtection="1">
      <alignment horizontal="center" vertical="center" shrinkToFit="1"/>
      <protection hidden="1"/>
    </xf>
    <xf numFmtId="49" fontId="16" fillId="0" borderId="150" xfId="0" applyNumberFormat="1" applyFont="1" applyBorder="1" applyAlignment="1" applyProtection="1">
      <alignment horizontal="center" vertical="center" shrinkToFit="1"/>
      <protection locked="0"/>
    </xf>
    <xf numFmtId="49" fontId="16" fillId="0" borderId="151" xfId="0" applyNumberFormat="1" applyFont="1" applyBorder="1" applyAlignment="1" applyProtection="1">
      <alignment horizontal="center" vertical="center" shrinkToFit="1"/>
      <protection locked="0"/>
    </xf>
    <xf numFmtId="0" fontId="16" fillId="0" borderId="151" xfId="0" applyFont="1" applyBorder="1" applyAlignment="1" applyProtection="1">
      <alignment horizontal="center" vertical="center"/>
      <protection locked="0"/>
    </xf>
    <xf numFmtId="0" fontId="16" fillId="0" borderId="135" xfId="0" applyFont="1" applyBorder="1" applyAlignment="1" applyProtection="1">
      <alignment horizontal="center" vertical="center"/>
      <protection locked="0"/>
    </xf>
    <xf numFmtId="38" fontId="16" fillId="0" borderId="135" xfId="0" applyNumberFormat="1" applyFont="1" applyBorder="1" applyAlignment="1" applyProtection="1">
      <alignment horizontal="right" vertical="center"/>
      <protection hidden="1"/>
    </xf>
    <xf numFmtId="38" fontId="16" fillId="0" borderId="102" xfId="0" applyNumberFormat="1" applyFont="1" applyBorder="1" applyAlignment="1" applyProtection="1">
      <alignment horizontal="right" vertical="center"/>
      <protection hidden="1"/>
    </xf>
    <xf numFmtId="38" fontId="16" fillId="0" borderId="110" xfId="0" applyNumberFormat="1" applyFont="1" applyBorder="1" applyAlignment="1" applyProtection="1">
      <alignment horizontal="right" vertical="center"/>
      <protection hidden="1"/>
    </xf>
    <xf numFmtId="178" fontId="16" fillId="0" borderId="151" xfId="10" applyNumberFormat="1" applyFont="1" applyFill="1" applyBorder="1" applyAlignment="1" applyProtection="1">
      <alignment horizontal="center" vertical="center" shrinkToFit="1"/>
      <protection locked="0"/>
    </xf>
    <xf numFmtId="0" fontId="15" fillId="11" borderId="74" xfId="78" applyFont="1" applyFill="1" applyBorder="1" applyAlignment="1" applyProtection="1">
      <alignment horizontal="center" vertical="center" wrapText="1"/>
      <protection hidden="1"/>
    </xf>
    <xf numFmtId="0" fontId="15" fillId="11" borderId="83" xfId="78" applyFont="1" applyFill="1" applyBorder="1" applyAlignment="1" applyProtection="1">
      <alignment horizontal="center" vertical="center" wrapText="1"/>
      <protection hidden="1"/>
    </xf>
    <xf numFmtId="0" fontId="15" fillId="4" borderId="84" xfId="0" applyFont="1" applyFill="1" applyBorder="1" applyAlignment="1" applyProtection="1">
      <alignment horizontal="center" vertical="center"/>
      <protection hidden="1"/>
    </xf>
    <xf numFmtId="49" fontId="15" fillId="0" borderId="86" xfId="0" applyNumberFormat="1" applyFont="1" applyBorder="1" applyAlignment="1" applyProtection="1">
      <alignment horizontal="center" vertical="center" shrinkToFit="1"/>
      <protection hidden="1"/>
    </xf>
    <xf numFmtId="49" fontId="15" fillId="0" borderId="68" xfId="0" applyNumberFormat="1" applyFont="1" applyBorder="1" applyAlignment="1" applyProtection="1">
      <alignment horizontal="center" vertical="center" shrinkToFit="1"/>
      <protection hidden="1"/>
    </xf>
    <xf numFmtId="49" fontId="15" fillId="0" borderId="19" xfId="0" applyNumberFormat="1" applyFont="1" applyBorder="1" applyAlignment="1" applyProtection="1">
      <alignment horizontal="center" vertical="center" shrinkToFit="1"/>
      <protection hidden="1"/>
    </xf>
    <xf numFmtId="49" fontId="15" fillId="0" borderId="8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32"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37" xfId="0" applyNumberFormat="1" applyFont="1" applyBorder="1" applyAlignment="1" applyProtection="1">
      <alignment horizontal="center" vertical="center" shrinkToFit="1"/>
      <protection locked="0"/>
    </xf>
    <xf numFmtId="49" fontId="16" fillId="0" borderId="138" xfId="0" applyNumberFormat="1" applyFont="1" applyBorder="1" applyAlignment="1" applyProtection="1">
      <alignment horizontal="center"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39"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locked="0"/>
    </xf>
    <xf numFmtId="178" fontId="16" fillId="0" borderId="78" xfId="10" applyNumberFormat="1" applyFont="1" applyFill="1" applyBorder="1" applyAlignment="1" applyProtection="1">
      <alignment vertical="center" shrinkToFit="1"/>
      <protection locked="0"/>
    </xf>
    <xf numFmtId="178" fontId="16" fillId="0" borderId="54" xfId="10" applyNumberFormat="1" applyFont="1" applyFill="1" applyBorder="1" applyAlignment="1" applyProtection="1">
      <alignment vertical="center" shrinkToFit="1"/>
      <protection locked="0"/>
    </xf>
    <xf numFmtId="178" fontId="16" fillId="0" borderId="41" xfId="10" applyNumberFormat="1" applyFont="1" applyFill="1" applyBorder="1" applyAlignment="1" applyProtection="1">
      <alignment vertical="center" shrinkToFit="1"/>
      <protection locked="0"/>
    </xf>
    <xf numFmtId="0" fontId="15" fillId="0" borderId="136" xfId="0" applyFont="1" applyBorder="1" applyAlignment="1" applyProtection="1">
      <alignment horizontal="center" vertical="center"/>
      <protection hidden="1"/>
    </xf>
    <xf numFmtId="0" fontId="15" fillId="0" borderId="132"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10" borderId="58" xfId="79" applyNumberFormat="1" applyFont="1" applyFill="1" applyBorder="1" applyAlignment="1" applyProtection="1">
      <alignment horizontal="right" vertical="center"/>
      <protection hidden="1"/>
    </xf>
    <xf numFmtId="0" fontId="15" fillId="10" borderId="59" xfId="79" applyNumberFormat="1" applyFont="1" applyFill="1" applyBorder="1" applyAlignment="1" applyProtection="1">
      <alignment horizontal="right" vertical="center"/>
      <protection hidden="1"/>
    </xf>
    <xf numFmtId="0" fontId="15" fillId="10" borderId="27" xfId="79" applyNumberFormat="1" applyFont="1" applyFill="1" applyBorder="1" applyAlignment="1" applyProtection="1">
      <alignment horizontal="right" vertical="center"/>
      <protection hidden="1"/>
    </xf>
    <xf numFmtId="38" fontId="16" fillId="0" borderId="66" xfId="10" applyFont="1" applyBorder="1" applyAlignment="1" applyProtection="1">
      <alignment vertical="center" shrinkToFit="1"/>
      <protection locked="0"/>
    </xf>
    <xf numFmtId="38" fontId="16" fillId="0" borderId="59" xfId="10" applyFont="1" applyBorder="1" applyAlignment="1" applyProtection="1">
      <alignment vertical="center" shrinkToFit="1"/>
      <protection locked="0"/>
    </xf>
    <xf numFmtId="38" fontId="16" fillId="0" borderId="29" xfId="10" applyFont="1" applyBorder="1" applyAlignment="1" applyProtection="1">
      <alignment vertical="center" shrinkToFit="1"/>
      <protection locked="0"/>
    </xf>
    <xf numFmtId="0" fontId="17" fillId="11" borderId="130" xfId="78" applyFont="1" applyFill="1" applyBorder="1" applyAlignment="1" applyProtection="1">
      <alignment horizontal="right" vertical="center"/>
      <protection hidden="1"/>
    </xf>
    <xf numFmtId="49" fontId="11" fillId="0" borderId="98" xfId="0" applyNumberFormat="1" applyFont="1" applyBorder="1" applyAlignment="1" applyProtection="1">
      <alignment horizontal="center" vertical="center" shrinkToFit="1"/>
      <protection locked="0" hidden="1"/>
    </xf>
    <xf numFmtId="49" fontId="11" fillId="0" borderId="98" xfId="0" applyNumberFormat="1" applyFont="1" applyBorder="1" applyAlignment="1" applyProtection="1">
      <alignment horizontal="center" vertical="center" shrinkToFit="1"/>
      <protection locked="0"/>
    </xf>
    <xf numFmtId="9" fontId="16" fillId="0" borderId="115" xfId="76" applyFont="1" applyBorder="1" applyAlignment="1" applyProtection="1">
      <alignment horizontal="center" vertical="center" shrinkToFit="1"/>
      <protection locked="0"/>
    </xf>
    <xf numFmtId="9" fontId="16" fillId="0" borderId="99" xfId="76" applyFont="1" applyBorder="1" applyAlignment="1" applyProtection="1">
      <alignment horizontal="center" vertical="center" shrinkToFit="1"/>
      <protection locked="0"/>
    </xf>
    <xf numFmtId="9" fontId="16" fillId="0" borderId="127" xfId="76" applyFont="1" applyBorder="1" applyAlignment="1" applyProtection="1">
      <alignment horizontal="center" vertical="center" shrinkToFit="1"/>
      <protection locked="0"/>
    </xf>
    <xf numFmtId="38" fontId="21" fillId="0" borderId="101" xfId="0" applyNumberFormat="1" applyFont="1" applyBorder="1" applyAlignment="1" applyProtection="1">
      <alignment horizontal="right" vertical="center"/>
      <protection hidden="1"/>
    </xf>
    <xf numFmtId="38" fontId="21" fillId="0" borderId="102" xfId="0" applyNumberFormat="1" applyFont="1" applyBorder="1" applyAlignment="1" applyProtection="1">
      <alignment horizontal="right" vertical="center"/>
      <protection hidden="1"/>
    </xf>
    <xf numFmtId="9" fontId="16" fillId="0" borderId="67" xfId="76" applyFont="1" applyBorder="1" applyAlignment="1" applyProtection="1">
      <alignment horizontal="center" vertical="center" shrinkToFit="1"/>
      <protection locked="0"/>
    </xf>
    <xf numFmtId="9" fontId="16" fillId="0" borderId="68" xfId="76" applyFont="1" applyBorder="1" applyAlignment="1" applyProtection="1">
      <alignment horizontal="center" vertical="center" shrinkToFit="1"/>
      <protection locked="0"/>
    </xf>
    <xf numFmtId="9" fontId="16" fillId="0" borderId="94" xfId="76" applyFont="1" applyBorder="1" applyAlignment="1" applyProtection="1">
      <alignment horizontal="center" vertical="center" shrinkToFit="1"/>
      <protection locked="0"/>
    </xf>
    <xf numFmtId="38" fontId="15" fillId="0" borderId="140" xfId="10" applyFont="1" applyFill="1" applyBorder="1" applyAlignment="1" applyProtection="1">
      <alignment vertical="center" shrinkToFit="1"/>
      <protection hidden="1"/>
    </xf>
    <xf numFmtId="38" fontId="15" fillId="0" borderId="141" xfId="10" applyFont="1" applyFill="1" applyBorder="1" applyAlignment="1" applyProtection="1">
      <alignment vertical="center" shrinkToFit="1"/>
      <protection hidden="1"/>
    </xf>
    <xf numFmtId="38" fontId="15" fillId="0" borderId="142" xfId="10" applyFont="1" applyFill="1" applyBorder="1" applyAlignment="1" applyProtection="1">
      <alignment vertical="center" shrinkToFit="1"/>
      <protection hidden="1"/>
    </xf>
    <xf numFmtId="0" fontId="15" fillId="10" borderId="73" xfId="0" applyFont="1" applyFill="1" applyBorder="1" applyAlignment="1" applyProtection="1">
      <alignment horizontal="center" vertical="center" wrapText="1"/>
      <protection hidden="1"/>
    </xf>
    <xf numFmtId="0" fontId="15" fillId="10" borderId="74" xfId="0" applyFont="1" applyFill="1" applyBorder="1" applyAlignment="1" applyProtection="1">
      <alignment horizontal="center" vertical="center" wrapText="1"/>
      <protection hidden="1"/>
    </xf>
    <xf numFmtId="0" fontId="15" fillId="10" borderId="75" xfId="0" applyFont="1" applyFill="1" applyBorder="1" applyAlignment="1" applyProtection="1">
      <alignment horizontal="center" vertical="center" wrapText="1"/>
      <protection hidden="1"/>
    </xf>
    <xf numFmtId="0" fontId="15" fillId="10" borderId="84" xfId="0" applyFont="1" applyFill="1" applyBorder="1" applyAlignment="1" applyProtection="1">
      <alignment horizontal="center" vertical="center" wrapText="1"/>
      <protection hidden="1"/>
    </xf>
    <xf numFmtId="49" fontId="11" fillId="0" borderId="85" xfId="0" applyNumberFormat="1" applyFont="1" applyBorder="1" applyAlignment="1" applyProtection="1">
      <alignment horizontal="center" vertical="center" shrinkToFit="1"/>
      <protection locked="0" hidden="1"/>
    </xf>
    <xf numFmtId="49" fontId="11" fillId="0" borderId="85" xfId="0" applyNumberFormat="1" applyFont="1" applyBorder="1" applyAlignment="1" applyProtection="1">
      <alignment horizontal="center" vertical="center" shrinkToFit="1"/>
      <protection locked="0"/>
    </xf>
    <xf numFmtId="0" fontId="15" fillId="10" borderId="76" xfId="0" applyFont="1" applyFill="1" applyBorder="1" applyAlignment="1" applyProtection="1">
      <alignment horizontal="center" vertical="center" wrapText="1"/>
      <protection hidden="1"/>
    </xf>
  </cellXfs>
  <cellStyles count="80">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5">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ABCE"/>
      <color rgb="FFFF99CC"/>
      <color rgb="FFFFE5F2"/>
      <color rgb="FFFFFFCC"/>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79956</xdr:colOff>
      <xdr:row>2</xdr:row>
      <xdr:rowOff>176003</xdr:rowOff>
    </xdr:from>
    <xdr:to>
      <xdr:col>162</xdr:col>
      <xdr:colOff>66304</xdr:colOff>
      <xdr:row>6</xdr:row>
      <xdr:rowOff>87103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274756" y="658603"/>
          <a:ext cx="6272848" cy="74295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A39863C-9657-4D85-B5EE-587AE4873B6F}"/>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F79B6A5E-5222-4AFD-9069-A32637FC893E}"/>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5E378BCD-2DD1-486F-A7CC-FE0E41AF85AA}"/>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FE9A3147-60BF-4465-8F43-154981AFBBC2}"/>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143510</xdr:colOff>
      <xdr:row>6</xdr:row>
      <xdr:rowOff>165996</xdr:rowOff>
    </xdr:from>
    <xdr:ext cx="10541000" cy="759310"/>
    <xdr:sp macro="" textlink="">
      <xdr:nvSpPr>
        <xdr:cNvPr id="6" name="吹き出し: 四角形 5">
          <a:extLst>
            <a:ext uri="{FF2B5EF4-FFF2-40B4-BE49-F238E27FC236}">
              <a16:creationId xmlns:a16="http://schemas.microsoft.com/office/drawing/2014/main" id="{A3A7AB04-010C-42B0-A733-90672BF7A14F}"/>
            </a:ext>
          </a:extLst>
        </xdr:cNvPr>
        <xdr:cNvSpPr/>
      </xdr:nvSpPr>
      <xdr:spPr>
        <a:xfrm>
          <a:off x="14606270" y="2177676"/>
          <a:ext cx="10541000" cy="759310"/>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　設置している場合、売電契約（</a:t>
          </a:r>
          <a:r>
            <a:rPr kumimoji="1" lang="en-US"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FIT</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契約）の有無と契約終了時期を入力してください。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DE6266A9-3D3B-4E17-9D82-96A89ADA9D4F}"/>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CE51AD9C-A589-4E4B-8E89-0021B23E348F}"/>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1B64E41C-ED25-4A2B-B55D-E80C5D109C86}"/>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1D71CFCA-1F7E-4A70-A1A8-22C4DA74116E}"/>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CD81AAD7-0CDC-41FC-A843-976F8786E79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3740F414-F3F3-45AA-A17A-14F90312855A}"/>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9B0ACD92-EFCC-48BF-A57E-9022DF845D8C}"/>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D9492B52-0F94-4364-8787-565CED4A1AC2}"/>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0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topLeftCell="BH1" zoomScaleNormal="100" zoomScaleSheetLayoutView="100" workbookViewId="0">
      <selection activeCell="BV5" sqref="BV5:BY5"/>
    </sheetView>
  </sheetViews>
  <sheetFormatPr defaultColWidth="1.36328125" defaultRowHeight="18" customHeight="1" x14ac:dyDescent="0.2"/>
  <cols>
    <col min="1" max="4" width="1.36328125" style="66" customWidth="1"/>
    <col min="5" max="6" width="1.36328125" style="64" customWidth="1"/>
    <col min="7" max="8" width="1.36328125" style="65" customWidth="1"/>
    <col min="9" max="12" width="1.36328125" style="66"/>
    <col min="13" max="13" width="1.08984375" style="66" customWidth="1"/>
    <col min="14" max="33" width="1.36328125" style="66"/>
    <col min="34" max="34" width="1.36328125" style="66" customWidth="1"/>
    <col min="35" max="75" width="1.36328125" style="66"/>
    <col min="76" max="76" width="1.6328125" style="66" customWidth="1"/>
    <col min="77" max="91" width="1.36328125" style="66"/>
    <col min="92" max="92" width="2.08984375" style="66" customWidth="1"/>
    <col min="93" max="16384" width="1.36328125" style="66"/>
  </cols>
  <sheetData>
    <row r="2" spans="1:93" s="49" customFormat="1" ht="20.25" customHeight="1" x14ac:dyDescent="0.2">
      <c r="A2" s="50" t="s">
        <v>220</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259" t="s">
        <v>137</v>
      </c>
      <c r="BS2" s="259"/>
      <c r="BT2" s="259"/>
      <c r="BU2" s="259"/>
      <c r="BV2" s="259"/>
      <c r="BW2" s="259"/>
      <c r="BX2" s="259"/>
      <c r="BY2" s="259"/>
      <c r="BZ2" s="259"/>
      <c r="CA2" s="267"/>
      <c r="CB2" s="267"/>
      <c r="CC2" s="267"/>
      <c r="CD2" s="267"/>
      <c r="CE2" s="267"/>
      <c r="CF2" s="267"/>
      <c r="CG2" s="267"/>
      <c r="CH2" s="267"/>
      <c r="CI2" s="267"/>
      <c r="CJ2" s="267"/>
      <c r="CK2" s="267"/>
      <c r="CL2" s="267"/>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259" t="s">
        <v>121</v>
      </c>
      <c r="BS3" s="259"/>
      <c r="BT3" s="259"/>
      <c r="BU3" s="259"/>
      <c r="BV3" s="259"/>
      <c r="BW3" s="259"/>
      <c r="BX3" s="259"/>
      <c r="BY3" s="259"/>
      <c r="BZ3" s="259"/>
      <c r="CA3" s="268" t="str">
        <f>BD15&amp;""</f>
        <v/>
      </c>
      <c r="CB3" s="268"/>
      <c r="CC3" s="268"/>
      <c r="CD3" s="268"/>
      <c r="CE3" s="268"/>
      <c r="CF3" s="268"/>
      <c r="CG3" s="268"/>
      <c r="CH3" s="268"/>
      <c r="CI3" s="268"/>
      <c r="CJ3" s="268"/>
      <c r="CK3" s="268"/>
      <c r="CL3" s="268"/>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273" t="s">
        <v>157</v>
      </c>
      <c r="BS5" s="273"/>
      <c r="BT5" s="273"/>
      <c r="BU5" s="273"/>
      <c r="BV5" s="274"/>
      <c r="BW5" s="274"/>
      <c r="BX5" s="274"/>
      <c r="BY5" s="274"/>
      <c r="BZ5" s="262" t="s">
        <v>5</v>
      </c>
      <c r="CA5" s="262"/>
      <c r="CB5" s="262"/>
      <c r="CC5" s="262"/>
      <c r="CD5" s="262"/>
      <c r="CE5" s="262"/>
      <c r="CF5" s="262" t="s">
        <v>4</v>
      </c>
      <c r="CG5" s="262"/>
      <c r="CH5" s="262"/>
      <c r="CI5" s="262"/>
      <c r="CJ5" s="262"/>
      <c r="CK5" s="262"/>
      <c r="CL5" s="275" t="s">
        <v>3</v>
      </c>
      <c r="CM5" s="275"/>
      <c r="CN5" s="275"/>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151</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154</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60" t="s">
        <v>14</v>
      </c>
      <c r="AK11" s="260"/>
      <c r="AL11" s="260"/>
      <c r="AM11" s="260"/>
      <c r="AN11" s="260"/>
      <c r="AO11" s="260"/>
      <c r="AP11" s="260"/>
      <c r="AQ11" s="260"/>
      <c r="AR11" s="260"/>
      <c r="AS11" s="68"/>
      <c r="AT11" s="261" t="s">
        <v>15</v>
      </c>
      <c r="AU11" s="261"/>
      <c r="AV11" s="261"/>
      <c r="AW11" s="261"/>
      <c r="AX11" s="261"/>
      <c r="AY11" s="261"/>
      <c r="AZ11" s="261"/>
      <c r="BA11" s="261"/>
      <c r="BB11" s="261"/>
      <c r="BC11" s="261"/>
      <c r="BD11" s="263"/>
      <c r="BE11" s="263"/>
      <c r="BF11" s="263"/>
      <c r="BG11" s="263"/>
      <c r="BH11" s="263"/>
      <c r="BI11" s="264" t="s">
        <v>47</v>
      </c>
      <c r="BJ11" s="264"/>
      <c r="BK11" s="263"/>
      <c r="BL11" s="263"/>
      <c r="BM11" s="263"/>
      <c r="BN11" s="263"/>
      <c r="BO11" s="263"/>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5">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61" t="s">
        <v>16</v>
      </c>
      <c r="AU12" s="261"/>
      <c r="AV12" s="261"/>
      <c r="AW12" s="261"/>
      <c r="AX12" s="261"/>
      <c r="AY12" s="261"/>
      <c r="AZ12" s="261"/>
      <c r="BA12" s="261"/>
      <c r="BB12" s="261"/>
      <c r="BC12" s="26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61"/>
      <c r="AU13" s="261"/>
      <c r="AV13" s="261"/>
      <c r="AW13" s="261"/>
      <c r="AX13" s="261"/>
      <c r="AY13" s="261"/>
      <c r="AZ13" s="261"/>
      <c r="BA13" s="261"/>
      <c r="BB13" s="261"/>
      <c r="BC13" s="261"/>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265" t="s">
        <v>17</v>
      </c>
      <c r="AU14" s="265"/>
      <c r="AV14" s="265"/>
      <c r="AW14" s="265"/>
      <c r="AX14" s="265"/>
      <c r="AY14" s="265"/>
      <c r="AZ14" s="265"/>
      <c r="BA14" s="265"/>
      <c r="BB14" s="265"/>
      <c r="BC14" s="265"/>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61" t="s">
        <v>165</v>
      </c>
      <c r="AU15" s="261"/>
      <c r="AV15" s="261"/>
      <c r="AW15" s="261"/>
      <c r="AX15" s="261"/>
      <c r="AY15" s="261"/>
      <c r="AZ15" s="261"/>
      <c r="BA15" s="261"/>
      <c r="BB15" s="261"/>
      <c r="BC15" s="261"/>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70"/>
      <c r="CL15" s="270"/>
      <c r="CM15" s="270"/>
      <c r="CN15" s="270"/>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61" t="s">
        <v>18</v>
      </c>
      <c r="AU16" s="261"/>
      <c r="AV16" s="261"/>
      <c r="AW16" s="261"/>
      <c r="AX16" s="261"/>
      <c r="AY16" s="261"/>
      <c r="AZ16" s="261"/>
      <c r="BA16" s="261"/>
      <c r="BB16" s="261"/>
      <c r="BC16" s="261"/>
      <c r="BD16" s="280"/>
      <c r="BE16" s="280"/>
      <c r="BF16" s="280"/>
      <c r="BG16" s="280"/>
      <c r="BH16" s="281"/>
      <c r="BI16" s="281"/>
      <c r="BJ16" s="281"/>
      <c r="BK16" s="281"/>
      <c r="BL16" s="266" t="s">
        <v>5</v>
      </c>
      <c r="BM16" s="266"/>
      <c r="BN16" s="266"/>
      <c r="BO16" s="262"/>
      <c r="BP16" s="262"/>
      <c r="BQ16" s="262"/>
      <c r="BR16" s="262"/>
      <c r="BS16" s="266" t="s">
        <v>4</v>
      </c>
      <c r="BT16" s="266"/>
      <c r="BU16" s="266"/>
      <c r="BV16" s="262"/>
      <c r="BW16" s="262"/>
      <c r="BX16" s="262"/>
      <c r="BY16" s="262"/>
      <c r="BZ16" s="266" t="s">
        <v>3</v>
      </c>
      <c r="CA16" s="266"/>
      <c r="CB16" s="266"/>
      <c r="CK16" s="270"/>
      <c r="CL16" s="270"/>
      <c r="CM16" s="270"/>
      <c r="CN16" s="270"/>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282" t="str">
        <f>IF(OR(BH16="",BO16="",BV16="",ISERROR(DATE(BH16,BO16,BV16))),"","（"&amp;TEXT(DATE(BH16,BO16,BV16),"ggge 年 m 月 d 日")&amp;"）")</f>
        <v/>
      </c>
      <c r="BI17" s="282"/>
      <c r="BJ17" s="282"/>
      <c r="BK17" s="282"/>
      <c r="BL17" s="282"/>
      <c r="BM17" s="282"/>
      <c r="BN17" s="282"/>
      <c r="BO17" s="282"/>
      <c r="BP17" s="282"/>
      <c r="BQ17" s="282"/>
      <c r="BR17" s="282"/>
      <c r="BS17" s="282"/>
      <c r="BT17" s="282"/>
      <c r="BU17" s="282"/>
      <c r="BV17" s="282"/>
      <c r="BW17" s="282"/>
      <c r="BX17" s="282"/>
      <c r="BY17" s="282"/>
      <c r="BZ17" s="282"/>
      <c r="CA17" s="282"/>
      <c r="CB17" s="282"/>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60" t="s">
        <v>20</v>
      </c>
      <c r="AK21" s="260"/>
      <c r="AL21" s="260"/>
      <c r="AM21" s="260"/>
      <c r="AN21" s="260"/>
      <c r="AO21" s="260"/>
      <c r="AP21" s="260"/>
      <c r="AQ21" s="260"/>
      <c r="AR21" s="260"/>
      <c r="AS21" s="68"/>
      <c r="AT21" s="261" t="s">
        <v>15</v>
      </c>
      <c r="AU21" s="261"/>
      <c r="AV21" s="261"/>
      <c r="AW21" s="261"/>
      <c r="AX21" s="261"/>
      <c r="AY21" s="261"/>
      <c r="AZ21" s="261"/>
      <c r="BA21" s="261"/>
      <c r="BB21" s="261"/>
      <c r="BC21" s="261"/>
      <c r="BD21" s="263"/>
      <c r="BE21" s="263"/>
      <c r="BF21" s="263"/>
      <c r="BG21" s="263"/>
      <c r="BH21" s="263"/>
      <c r="BI21" s="264" t="s">
        <v>47</v>
      </c>
      <c r="BJ21" s="264"/>
      <c r="BK21" s="263"/>
      <c r="BL21" s="263"/>
      <c r="BM21" s="263"/>
      <c r="BN21" s="263"/>
      <c r="BO21" s="263"/>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5">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279" t="s">
        <v>16</v>
      </c>
      <c r="AU22" s="279"/>
      <c r="AV22" s="279"/>
      <c r="AW22" s="279"/>
      <c r="AX22" s="279"/>
      <c r="AY22" s="279"/>
      <c r="AZ22" s="279"/>
      <c r="BA22" s="279"/>
      <c r="BB22" s="279"/>
      <c r="BC22" s="279"/>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279"/>
      <c r="AU23" s="279"/>
      <c r="AV23" s="279"/>
      <c r="AW23" s="279"/>
      <c r="AX23" s="279"/>
      <c r="AY23" s="279"/>
      <c r="AZ23" s="279"/>
      <c r="BA23" s="279"/>
      <c r="BB23" s="279"/>
      <c r="BC23" s="279"/>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61" t="s">
        <v>19</v>
      </c>
      <c r="AU24" s="261"/>
      <c r="AV24" s="261"/>
      <c r="AW24" s="261"/>
      <c r="AX24" s="261"/>
      <c r="AY24" s="261"/>
      <c r="AZ24" s="261"/>
      <c r="BA24" s="261"/>
      <c r="BB24" s="261"/>
      <c r="BC24" s="261"/>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60" t="s">
        <v>120</v>
      </c>
      <c r="AU25" s="261"/>
      <c r="AV25" s="261"/>
      <c r="AW25" s="261"/>
      <c r="AX25" s="261"/>
      <c r="AY25" s="261"/>
      <c r="AZ25" s="261"/>
      <c r="BA25" s="261"/>
      <c r="BB25" s="261"/>
      <c r="BC25" s="261"/>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70"/>
      <c r="CL25" s="270"/>
      <c r="CM25" s="270"/>
      <c r="CN25" s="270"/>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c r="CE28" s="290"/>
      <c r="CF28" s="290"/>
      <c r="CG28" s="290"/>
      <c r="CH28" s="290"/>
      <c r="CI28" s="290"/>
      <c r="CJ28" s="290"/>
      <c r="CK28" s="290"/>
      <c r="CL28" s="290"/>
      <c r="CM28" s="290"/>
      <c r="CN28" s="290"/>
    </row>
    <row r="29" spans="1:93" s="49" customFormat="1" ht="24.75" customHeight="1" x14ac:dyDescent="0.2">
      <c r="A29" s="376" t="s">
        <v>56</v>
      </c>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row>
    <row r="30" spans="1:93" s="49" customFormat="1" ht="24.75" customHeight="1" x14ac:dyDescent="0.2">
      <c r="A30" s="376" t="s">
        <v>138</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row>
    <row r="31" spans="1:93" s="49" customFormat="1" ht="24.75" customHeight="1" x14ac:dyDescent="0.2">
      <c r="A31" s="290" t="s">
        <v>221</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row>
    <row r="32" spans="1:93" s="49" customFormat="1" ht="36" customHeight="1" x14ac:dyDescent="0.2">
      <c r="A32" s="80"/>
      <c r="B32" s="80"/>
      <c r="C32" s="80"/>
      <c r="F32" s="57"/>
      <c r="G32" s="81"/>
      <c r="H32" s="81"/>
      <c r="I32" s="57"/>
      <c r="J32" s="57"/>
    </row>
    <row r="33" spans="1:92" s="49" customFormat="1" ht="29.25" customHeight="1" x14ac:dyDescent="0.2">
      <c r="A33" s="438" t="s">
        <v>222</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row>
    <row r="34" spans="1:92" s="49" customFormat="1" ht="29.25" customHeight="1" x14ac:dyDescent="0.2">
      <c r="A34" s="438"/>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438"/>
    </row>
    <row r="35" spans="1:92" ht="29.25" customHeight="1" x14ac:dyDescent="0.2">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row>
    <row r="36" spans="1:92" ht="29.25" customHeight="1" x14ac:dyDescent="0.2">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row>
    <row r="37" spans="1:92" ht="29.25" customHeight="1" x14ac:dyDescent="0.2">
      <c r="A37" s="438"/>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row>
    <row r="38" spans="1:92" ht="29.25" customHeight="1" x14ac:dyDescent="0.2">
      <c r="A38" s="438"/>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438"/>
      <c r="AZ38" s="438"/>
      <c r="BA38" s="438"/>
      <c r="BB38" s="438"/>
      <c r="BC38" s="438"/>
      <c r="BD38" s="438"/>
      <c r="BE38" s="438"/>
      <c r="BF38" s="438"/>
      <c r="BG38" s="438"/>
      <c r="BH38" s="438"/>
      <c r="BI38" s="438"/>
      <c r="BJ38" s="438"/>
      <c r="BK38" s="438"/>
      <c r="BL38" s="438"/>
      <c r="BM38" s="438"/>
      <c r="BN38" s="438"/>
      <c r="BO38" s="438"/>
      <c r="BP38" s="438"/>
      <c r="BQ38" s="438"/>
      <c r="BR38" s="438"/>
      <c r="BS38" s="438"/>
      <c r="BT38" s="438"/>
      <c r="BU38" s="438"/>
      <c r="BV38" s="438"/>
      <c r="BW38" s="438"/>
      <c r="BX38" s="438"/>
      <c r="BY38" s="438"/>
      <c r="BZ38" s="438"/>
      <c r="CA38" s="438"/>
      <c r="CB38" s="438"/>
      <c r="CC38" s="438"/>
      <c r="CD38" s="438"/>
      <c r="CE38" s="438"/>
      <c r="CF38" s="438"/>
      <c r="CG38" s="438"/>
      <c r="CH38" s="438"/>
      <c r="CI38" s="438"/>
      <c r="CJ38" s="438"/>
      <c r="CK38" s="438"/>
      <c r="CL38" s="438"/>
      <c r="CM38" s="438"/>
      <c r="CN38" s="438"/>
    </row>
    <row r="39" spans="1:92" ht="29.25" customHeight="1" x14ac:dyDescent="0.2">
      <c r="A39" s="438"/>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8"/>
      <c r="CI39" s="438"/>
      <c r="CJ39" s="438"/>
      <c r="CK39" s="438"/>
      <c r="CL39" s="438"/>
      <c r="CM39" s="438"/>
      <c r="CN39" s="438"/>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390" t="str">
        <f>$CA$2&amp;""</f>
        <v/>
      </c>
      <c r="BZ45" s="390"/>
      <c r="CA45" s="390"/>
      <c r="CB45" s="390"/>
      <c r="CC45" s="390"/>
      <c r="CD45" s="390"/>
      <c r="CE45" s="390"/>
      <c r="CF45" s="390"/>
      <c r="CG45" s="390"/>
      <c r="CH45" s="390"/>
      <c r="CI45" s="390"/>
      <c r="CJ45" s="390"/>
      <c r="CK45" s="390"/>
      <c r="CL45" s="390"/>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390" t="str">
        <f>$CA$3&amp;""</f>
        <v/>
      </c>
      <c r="BZ46" s="390"/>
      <c r="CA46" s="390"/>
      <c r="CB46" s="390"/>
      <c r="CC46" s="390"/>
      <c r="CD46" s="390"/>
      <c r="CE46" s="390"/>
      <c r="CF46" s="390"/>
      <c r="CG46" s="390"/>
      <c r="CH46" s="390"/>
      <c r="CI46" s="390"/>
      <c r="CJ46" s="390"/>
      <c r="CK46" s="390"/>
      <c r="CL46" s="390"/>
      <c r="CM46" s="160"/>
      <c r="CN46" s="160"/>
    </row>
    <row r="47" spans="1:92" ht="18" customHeight="1" x14ac:dyDescent="0.2">
      <c r="A47" s="291" t="s">
        <v>116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c r="CH47" s="291"/>
      <c r="CI47" s="291"/>
      <c r="CJ47" s="291"/>
      <c r="CK47" s="291"/>
      <c r="CL47" s="291"/>
      <c r="CM47" s="291"/>
      <c r="CN47" s="291"/>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401" t="s">
        <v>122</v>
      </c>
      <c r="B49" s="401"/>
      <c r="C49" s="401"/>
      <c r="D49" s="401"/>
      <c r="E49" s="401"/>
      <c r="F49" s="401"/>
      <c r="G49" s="401"/>
      <c r="H49" s="401"/>
      <c r="I49" s="401"/>
      <c r="J49" s="401"/>
      <c r="K49" s="401"/>
      <c r="L49" s="390"/>
      <c r="M49" s="390"/>
      <c r="N49" s="390"/>
      <c r="O49" s="390"/>
      <c r="P49" s="390"/>
      <c r="Q49" s="390"/>
      <c r="R49" s="390"/>
      <c r="S49" s="390"/>
      <c r="T49" s="390"/>
      <c r="U49" s="390"/>
      <c r="V49" s="390"/>
      <c r="W49" s="390"/>
      <c r="X49" s="390"/>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283" t="s">
        <v>121</v>
      </c>
      <c r="B50" s="284"/>
      <c r="C50" s="284"/>
      <c r="D50" s="284"/>
      <c r="E50" s="284"/>
      <c r="F50" s="284"/>
      <c r="G50" s="284"/>
      <c r="H50" s="284"/>
      <c r="I50" s="284"/>
      <c r="J50" s="284"/>
      <c r="K50" s="285"/>
      <c r="L50" s="292" t="str">
        <f>IF(BD15="","",BD15)</f>
        <v/>
      </c>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169"/>
      <c r="AT50" s="108"/>
      <c r="AU50" s="108"/>
      <c r="AV50" s="108"/>
      <c r="AW50" s="108"/>
      <c r="AX50" s="108"/>
      <c r="AY50" s="108"/>
      <c r="AZ50" s="108"/>
      <c r="BA50" s="108"/>
      <c r="BB50" s="108"/>
      <c r="BC50" s="108"/>
      <c r="BD50" s="108"/>
      <c r="BE50" s="170" t="s">
        <v>179</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283" t="s">
        <v>26</v>
      </c>
      <c r="B51" s="284"/>
      <c r="C51" s="284"/>
      <c r="D51" s="284"/>
      <c r="E51" s="284"/>
      <c r="F51" s="284"/>
      <c r="G51" s="284"/>
      <c r="H51" s="284"/>
      <c r="I51" s="284"/>
      <c r="J51" s="284"/>
      <c r="K51" s="285"/>
      <c r="L51" s="299" t="s">
        <v>40</v>
      </c>
      <c r="M51" s="300"/>
      <c r="N51" s="294"/>
      <c r="O51" s="294"/>
      <c r="P51" s="294"/>
      <c r="Q51" s="294"/>
      <c r="R51" s="294"/>
      <c r="S51" s="294"/>
      <c r="T51" s="294"/>
      <c r="U51" s="294"/>
      <c r="V51" s="294"/>
      <c r="W51" s="300" t="s">
        <v>43</v>
      </c>
      <c r="X51" s="300"/>
      <c r="Y51" s="294"/>
      <c r="Z51" s="294"/>
      <c r="AA51" s="294"/>
      <c r="AB51" s="294"/>
      <c r="AC51" s="294"/>
      <c r="AD51" s="294"/>
      <c r="AE51" s="294"/>
      <c r="AF51" s="294"/>
      <c r="AG51" s="294"/>
      <c r="AH51" s="300" t="s">
        <v>42</v>
      </c>
      <c r="AI51" s="300"/>
      <c r="AJ51" s="294"/>
      <c r="AK51" s="294"/>
      <c r="AL51" s="294"/>
      <c r="AM51" s="294"/>
      <c r="AN51" s="294"/>
      <c r="AO51" s="294"/>
      <c r="AP51" s="294"/>
      <c r="AQ51" s="294"/>
      <c r="AR51" s="295"/>
      <c r="AS51" s="448" t="s">
        <v>44</v>
      </c>
      <c r="AT51" s="449"/>
      <c r="AU51" s="449"/>
      <c r="AV51" s="449"/>
      <c r="AW51" s="449"/>
      <c r="AX51" s="449"/>
      <c r="AY51" s="449"/>
      <c r="AZ51" s="449"/>
      <c r="BA51" s="449"/>
      <c r="BB51" s="449"/>
      <c r="BC51" s="450"/>
      <c r="BD51" s="304"/>
      <c r="BE51" s="305"/>
      <c r="BF51" s="305"/>
      <c r="BG51" s="305"/>
      <c r="BH51" s="305"/>
      <c r="BI51" s="305"/>
      <c r="BJ51" s="305"/>
      <c r="BK51" s="305"/>
      <c r="BL51" s="305"/>
      <c r="BM51" s="305"/>
      <c r="BN51" s="305"/>
      <c r="BO51" s="305"/>
      <c r="BP51" s="305"/>
      <c r="BQ51" s="305"/>
      <c r="BR51" s="305"/>
      <c r="BS51" s="309" t="s">
        <v>177</v>
      </c>
      <c r="BT51" s="309"/>
      <c r="BU51" s="305"/>
      <c r="BV51" s="305"/>
      <c r="BW51" s="305"/>
      <c r="BX51" s="305"/>
      <c r="BY51" s="305"/>
      <c r="BZ51" s="305"/>
      <c r="CA51" s="305"/>
      <c r="CB51" s="305"/>
      <c r="CC51" s="305"/>
      <c r="CD51" s="305"/>
      <c r="CE51" s="305"/>
      <c r="CF51" s="305"/>
      <c r="CG51" s="305"/>
      <c r="CH51" s="305"/>
      <c r="CI51" s="305"/>
      <c r="CJ51" s="305"/>
      <c r="CK51" s="305"/>
      <c r="CL51" s="305"/>
      <c r="CM51" s="305"/>
      <c r="CN51" s="447"/>
      <c r="CO51" s="171"/>
    </row>
    <row r="52" spans="1:97" ht="33" customHeight="1" x14ac:dyDescent="0.2">
      <c r="A52" s="402" t="s">
        <v>28</v>
      </c>
      <c r="B52" s="408"/>
      <c r="C52" s="284"/>
      <c r="D52" s="284"/>
      <c r="E52" s="284"/>
      <c r="F52" s="284"/>
      <c r="G52" s="284"/>
      <c r="H52" s="284"/>
      <c r="I52" s="284"/>
      <c r="J52" s="284"/>
      <c r="K52" s="285"/>
      <c r="L52" s="299" t="s">
        <v>40</v>
      </c>
      <c r="M52" s="300"/>
      <c r="N52" s="294"/>
      <c r="O52" s="294"/>
      <c r="P52" s="294"/>
      <c r="Q52" s="294"/>
      <c r="R52" s="294"/>
      <c r="S52" s="294"/>
      <c r="T52" s="294"/>
      <c r="U52" s="294"/>
      <c r="V52" s="294"/>
      <c r="W52" s="300" t="s">
        <v>43</v>
      </c>
      <c r="X52" s="300"/>
      <c r="Y52" s="294"/>
      <c r="Z52" s="294"/>
      <c r="AA52" s="294"/>
      <c r="AB52" s="294"/>
      <c r="AC52" s="294"/>
      <c r="AD52" s="294"/>
      <c r="AE52" s="294"/>
      <c r="AF52" s="294"/>
      <c r="AG52" s="294"/>
      <c r="AH52" s="300" t="s">
        <v>42</v>
      </c>
      <c r="AI52" s="300"/>
      <c r="AJ52" s="294"/>
      <c r="AK52" s="294"/>
      <c r="AL52" s="294"/>
      <c r="AM52" s="294"/>
      <c r="AN52" s="294"/>
      <c r="AO52" s="294"/>
      <c r="AP52" s="294"/>
      <c r="AQ52" s="294"/>
      <c r="AR52" s="295"/>
      <c r="AS52" s="296" t="s">
        <v>29</v>
      </c>
      <c r="AT52" s="297"/>
      <c r="AU52" s="297"/>
      <c r="AV52" s="297"/>
      <c r="AW52" s="297"/>
      <c r="AX52" s="297"/>
      <c r="AY52" s="297"/>
      <c r="AZ52" s="297"/>
      <c r="BA52" s="297"/>
      <c r="BB52" s="297"/>
      <c r="BC52" s="298"/>
      <c r="BD52" s="299" t="s">
        <v>45</v>
      </c>
      <c r="BE52" s="300"/>
      <c r="BF52" s="295"/>
      <c r="BG52" s="301"/>
      <c r="BH52" s="301"/>
      <c r="BI52" s="301"/>
      <c r="BJ52" s="301"/>
      <c r="BK52" s="301"/>
      <c r="BL52" s="301"/>
      <c r="BM52" s="301"/>
      <c r="BN52" s="302"/>
      <c r="BO52" s="303" t="s">
        <v>46</v>
      </c>
      <c r="BP52" s="303"/>
      <c r="BQ52" s="295"/>
      <c r="BR52" s="301"/>
      <c r="BS52" s="301"/>
      <c r="BT52" s="301"/>
      <c r="BU52" s="301"/>
      <c r="BV52" s="301"/>
      <c r="BW52" s="301"/>
      <c r="BX52" s="301"/>
      <c r="BY52" s="301"/>
      <c r="BZ52" s="302"/>
      <c r="CA52" s="300" t="s">
        <v>42</v>
      </c>
      <c r="CB52" s="300"/>
      <c r="CC52" s="295"/>
      <c r="CD52" s="301"/>
      <c r="CE52" s="301"/>
      <c r="CF52" s="301"/>
      <c r="CG52" s="301"/>
      <c r="CH52" s="301"/>
      <c r="CI52" s="301"/>
      <c r="CJ52" s="301"/>
      <c r="CK52" s="301"/>
      <c r="CL52" s="301"/>
      <c r="CM52" s="301"/>
      <c r="CN52" s="301"/>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451" t="s">
        <v>123</v>
      </c>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370" t="s">
        <v>118</v>
      </c>
      <c r="B56" s="371"/>
      <c r="C56" s="371"/>
      <c r="D56" s="371"/>
      <c r="E56" s="371"/>
      <c r="F56" s="371"/>
      <c r="G56" s="371"/>
      <c r="H56" s="371"/>
      <c r="I56" s="371"/>
      <c r="J56" s="371"/>
      <c r="K56" s="372"/>
      <c r="L56" s="319" t="s">
        <v>103</v>
      </c>
      <c r="M56" s="320"/>
      <c r="N56" s="320"/>
      <c r="O56" s="321"/>
      <c r="P56" s="321"/>
      <c r="Q56" s="321"/>
      <c r="R56" s="321"/>
      <c r="S56" s="321"/>
      <c r="T56" s="321"/>
      <c r="U56" s="321"/>
      <c r="V56" s="321"/>
      <c r="W56" s="321"/>
      <c r="X56" s="321"/>
      <c r="Y56" s="320" t="s">
        <v>104</v>
      </c>
      <c r="Z56" s="320"/>
      <c r="AA56" s="320"/>
      <c r="AB56" s="321"/>
      <c r="AC56" s="321"/>
      <c r="AD56" s="321"/>
      <c r="AE56" s="321"/>
      <c r="AF56" s="321"/>
      <c r="AG56" s="321"/>
      <c r="AH56" s="321"/>
      <c r="AI56" s="321"/>
      <c r="AJ56" s="321"/>
      <c r="AK56" s="321"/>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373"/>
      <c r="B57" s="374"/>
      <c r="C57" s="374"/>
      <c r="D57" s="374"/>
      <c r="E57" s="374"/>
      <c r="F57" s="374"/>
      <c r="G57" s="374"/>
      <c r="H57" s="374"/>
      <c r="I57" s="374"/>
      <c r="J57" s="374"/>
      <c r="K57" s="375"/>
      <c r="L57" s="306"/>
      <c r="M57" s="307"/>
      <c r="N57" s="307"/>
      <c r="O57" s="307"/>
      <c r="P57" s="307"/>
      <c r="Q57" s="307"/>
      <c r="R57" s="307"/>
      <c r="S57" s="307"/>
      <c r="T57" s="307"/>
      <c r="U57" s="307"/>
      <c r="V57" s="307"/>
      <c r="W57" s="307"/>
      <c r="X57" s="307"/>
      <c r="Y57" s="307"/>
      <c r="Z57" s="307"/>
      <c r="AA57" s="307"/>
      <c r="AB57" s="308"/>
      <c r="AC57" s="436"/>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8"/>
      <c r="BE57" s="436"/>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437"/>
      <c r="CO57" s="171"/>
    </row>
    <row r="58" spans="1:97" ht="33" customHeight="1" x14ac:dyDescent="0.2">
      <c r="A58" s="283" t="s">
        <v>22</v>
      </c>
      <c r="B58" s="284"/>
      <c r="C58" s="284"/>
      <c r="D58" s="284"/>
      <c r="E58" s="284"/>
      <c r="F58" s="284"/>
      <c r="G58" s="284"/>
      <c r="H58" s="284"/>
      <c r="I58" s="284"/>
      <c r="J58" s="284"/>
      <c r="K58" s="285"/>
      <c r="L58" s="286" t="s">
        <v>83</v>
      </c>
      <c r="M58" s="287"/>
      <c r="N58" s="287"/>
      <c r="O58" s="288" t="s">
        <v>23</v>
      </c>
      <c r="P58" s="289"/>
      <c r="Q58" s="289"/>
      <c r="R58" s="289"/>
      <c r="S58" s="289"/>
      <c r="T58" s="289"/>
      <c r="U58" s="289"/>
      <c r="V58" s="289"/>
      <c r="W58" s="289"/>
      <c r="X58" s="289"/>
      <c r="Y58" s="289"/>
      <c r="Z58" s="289"/>
      <c r="AA58" s="289"/>
      <c r="AB58" s="289"/>
      <c r="AC58" s="168"/>
      <c r="AD58" s="168"/>
      <c r="AE58" s="168"/>
      <c r="AF58" s="168"/>
      <c r="AG58" s="168"/>
      <c r="AH58" s="168"/>
      <c r="AI58" s="168"/>
      <c r="AJ58" s="168"/>
      <c r="AK58" s="168"/>
      <c r="AL58" s="168"/>
      <c r="AM58" s="168"/>
      <c r="AN58" s="168"/>
      <c r="AO58" s="168"/>
      <c r="AP58" s="168"/>
      <c r="AQ58" s="168"/>
      <c r="AR58" s="168"/>
      <c r="AS58" s="168"/>
      <c r="AT58" s="328" t="s">
        <v>52</v>
      </c>
      <c r="AU58" s="329"/>
      <c r="AV58" s="329"/>
      <c r="AW58" s="329"/>
      <c r="AX58" s="329"/>
      <c r="AY58" s="329"/>
      <c r="AZ58" s="329"/>
      <c r="BA58" s="329"/>
      <c r="BB58" s="329"/>
      <c r="BC58" s="329"/>
      <c r="BD58" s="330"/>
      <c r="BE58" s="331"/>
      <c r="BF58" s="332"/>
      <c r="BG58" s="332"/>
      <c r="BH58" s="332"/>
      <c r="BI58" s="332"/>
      <c r="BJ58" s="332"/>
      <c r="BK58" s="332"/>
      <c r="BL58" s="332"/>
      <c r="BM58" s="332"/>
      <c r="BN58" s="332"/>
      <c r="BO58" s="332"/>
      <c r="BP58" s="332"/>
      <c r="BQ58" s="332"/>
      <c r="BR58" s="332"/>
      <c r="BS58" s="325" t="s">
        <v>108</v>
      </c>
      <c r="BT58" s="325"/>
      <c r="BU58" s="325"/>
      <c r="BV58" s="325"/>
      <c r="BW58" s="325"/>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57" t="s">
        <v>24</v>
      </c>
      <c r="B59" s="358"/>
      <c r="C59" s="358"/>
      <c r="D59" s="358"/>
      <c r="E59" s="358"/>
      <c r="F59" s="358"/>
      <c r="G59" s="358"/>
      <c r="H59" s="358"/>
      <c r="I59" s="358"/>
      <c r="J59" s="358"/>
      <c r="K59" s="359"/>
      <c r="L59" s="323" t="s">
        <v>2</v>
      </c>
      <c r="M59" s="324"/>
      <c r="N59" s="324"/>
      <c r="O59" s="288" t="s">
        <v>51</v>
      </c>
      <c r="P59" s="335"/>
      <c r="Q59" s="335"/>
      <c r="R59" s="335"/>
      <c r="S59" s="335"/>
      <c r="T59" s="335"/>
      <c r="U59" s="335"/>
      <c r="V59" s="335"/>
      <c r="W59" s="335"/>
      <c r="X59" s="335"/>
      <c r="Y59" s="335"/>
      <c r="Z59" s="335"/>
      <c r="AA59" s="335"/>
      <c r="AB59" s="335"/>
      <c r="AC59" s="392" t="s">
        <v>155</v>
      </c>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3"/>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4"/>
    </row>
    <row r="60" spans="1:97" ht="37.5" customHeight="1" x14ac:dyDescent="0.2">
      <c r="A60" s="360"/>
      <c r="B60" s="361"/>
      <c r="C60" s="361"/>
      <c r="D60" s="361"/>
      <c r="E60" s="361"/>
      <c r="F60" s="361"/>
      <c r="G60" s="361"/>
      <c r="H60" s="361"/>
      <c r="I60" s="361"/>
      <c r="J60" s="361"/>
      <c r="K60" s="362"/>
      <c r="L60" s="323" t="s">
        <v>2</v>
      </c>
      <c r="M60" s="324"/>
      <c r="N60" s="324"/>
      <c r="O60" s="288" t="s">
        <v>158</v>
      </c>
      <c r="P60" s="335"/>
      <c r="Q60" s="335"/>
      <c r="R60" s="335"/>
      <c r="S60" s="335"/>
      <c r="T60" s="335"/>
      <c r="U60" s="335"/>
      <c r="V60" s="335"/>
      <c r="W60" s="335"/>
      <c r="X60" s="335"/>
      <c r="Y60" s="335"/>
      <c r="Z60" s="335"/>
      <c r="AA60" s="335"/>
      <c r="AB60" s="335"/>
      <c r="AC60" s="392" t="s">
        <v>156</v>
      </c>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4"/>
      <c r="CS60" s="171"/>
    </row>
    <row r="61" spans="1:97" ht="37.5" customHeight="1" x14ac:dyDescent="0.2">
      <c r="A61" s="357" t="s">
        <v>101</v>
      </c>
      <c r="B61" s="358"/>
      <c r="C61" s="358"/>
      <c r="D61" s="358"/>
      <c r="E61" s="358"/>
      <c r="F61" s="358"/>
      <c r="G61" s="358"/>
      <c r="H61" s="358"/>
      <c r="I61" s="358"/>
      <c r="J61" s="358"/>
      <c r="K61" s="359"/>
      <c r="L61" s="326" t="s">
        <v>2</v>
      </c>
      <c r="M61" s="327"/>
      <c r="N61" s="327"/>
      <c r="O61" s="366" t="s">
        <v>102</v>
      </c>
      <c r="P61" s="366"/>
      <c r="Q61" s="366"/>
      <c r="R61" s="366"/>
      <c r="S61" s="366"/>
      <c r="T61" s="366"/>
      <c r="U61" s="366"/>
      <c r="V61" s="366"/>
      <c r="W61" s="366"/>
      <c r="X61" s="366"/>
      <c r="Y61" s="366"/>
      <c r="Z61" s="366"/>
      <c r="AA61" s="366"/>
      <c r="AB61" s="366"/>
      <c r="AC61" s="366"/>
      <c r="AD61" s="366"/>
      <c r="AE61" s="366"/>
      <c r="AF61" s="366"/>
      <c r="AG61" s="366"/>
      <c r="AH61" s="366"/>
      <c r="AI61" s="326" t="s">
        <v>2</v>
      </c>
      <c r="AJ61" s="327"/>
      <c r="AK61" s="327"/>
      <c r="AL61" s="410" t="s">
        <v>160</v>
      </c>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326" t="s">
        <v>2</v>
      </c>
      <c r="BK61" s="327"/>
      <c r="BL61" s="327"/>
      <c r="BM61" s="410" t="s">
        <v>159</v>
      </c>
      <c r="BN61" s="410"/>
      <c r="BO61" s="410"/>
      <c r="BP61" s="410"/>
      <c r="BQ61" s="410"/>
      <c r="BR61" s="410"/>
      <c r="BS61" s="410"/>
      <c r="BT61" s="410"/>
      <c r="BU61" s="410"/>
      <c r="BV61" s="410"/>
      <c r="BW61" s="410"/>
      <c r="BX61" s="410"/>
      <c r="BY61" s="410"/>
      <c r="BZ61" s="410"/>
      <c r="CA61" s="410"/>
      <c r="CB61" s="410"/>
      <c r="CC61" s="410"/>
      <c r="CD61" s="410"/>
      <c r="CE61" s="410"/>
      <c r="CF61" s="410"/>
      <c r="CG61" s="410"/>
      <c r="CH61" s="410"/>
      <c r="CI61" s="410"/>
      <c r="CJ61" s="410"/>
      <c r="CK61" s="410"/>
      <c r="CL61" s="410"/>
      <c r="CM61" s="410"/>
      <c r="CN61" s="411"/>
    </row>
    <row r="62" spans="1:97" ht="37.5" customHeight="1" x14ac:dyDescent="0.2">
      <c r="A62" s="360"/>
      <c r="B62" s="361"/>
      <c r="C62" s="361"/>
      <c r="D62" s="361"/>
      <c r="E62" s="361"/>
      <c r="F62" s="361"/>
      <c r="G62" s="361"/>
      <c r="H62" s="361"/>
      <c r="I62" s="361"/>
      <c r="J62" s="361"/>
      <c r="K62" s="362"/>
      <c r="L62" s="412" t="s">
        <v>162</v>
      </c>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347" t="s">
        <v>163</v>
      </c>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9"/>
      <c r="BJ62" s="350" t="s">
        <v>161</v>
      </c>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2"/>
    </row>
    <row r="63" spans="1:97" ht="33" customHeight="1" x14ac:dyDescent="0.2">
      <c r="A63" s="341" t="s">
        <v>105</v>
      </c>
      <c r="B63" s="342"/>
      <c r="C63" s="342"/>
      <c r="D63" s="342"/>
      <c r="E63" s="342"/>
      <c r="F63" s="342"/>
      <c r="G63" s="342"/>
      <c r="H63" s="342"/>
      <c r="I63" s="342"/>
      <c r="J63" s="342"/>
      <c r="K63" s="342"/>
      <c r="L63" s="326" t="s">
        <v>2</v>
      </c>
      <c r="M63" s="327"/>
      <c r="N63" s="327"/>
      <c r="O63" s="363" t="s">
        <v>53</v>
      </c>
      <c r="P63" s="364"/>
      <c r="Q63" s="364"/>
      <c r="R63" s="364"/>
      <c r="S63" s="364"/>
      <c r="T63" s="364"/>
      <c r="U63" s="364"/>
      <c r="V63" s="364"/>
      <c r="W63" s="364"/>
      <c r="X63" s="364"/>
      <c r="Y63" s="364"/>
      <c r="Z63" s="364"/>
      <c r="AA63" s="364"/>
      <c r="AB63" s="365"/>
      <c r="AC63" s="327" t="s">
        <v>2</v>
      </c>
      <c r="AD63" s="327"/>
      <c r="AE63" s="327"/>
      <c r="AF63" s="363" t="s">
        <v>54</v>
      </c>
      <c r="AG63" s="363"/>
      <c r="AH63" s="363"/>
      <c r="AI63" s="363"/>
      <c r="AJ63" s="363"/>
      <c r="AK63" s="363"/>
      <c r="AL63" s="363"/>
      <c r="AM63" s="363"/>
      <c r="AN63" s="363"/>
      <c r="AO63" s="363"/>
      <c r="AP63" s="363"/>
      <c r="AQ63" s="363"/>
      <c r="AR63" s="363"/>
      <c r="AS63" s="426"/>
      <c r="AT63" s="367" t="s">
        <v>55</v>
      </c>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9"/>
    </row>
    <row r="64" spans="1:97" ht="22.5" customHeight="1" x14ac:dyDescent="0.2">
      <c r="A64" s="343"/>
      <c r="B64" s="344"/>
      <c r="C64" s="344"/>
      <c r="D64" s="344"/>
      <c r="E64" s="344"/>
      <c r="F64" s="344"/>
      <c r="G64" s="344"/>
      <c r="H64" s="344"/>
      <c r="I64" s="344"/>
      <c r="J64" s="344"/>
      <c r="K64" s="344"/>
      <c r="L64" s="161"/>
      <c r="M64" s="67"/>
      <c r="N64" s="67"/>
      <c r="O64" s="67"/>
      <c r="P64" s="67"/>
      <c r="Q64" s="67"/>
      <c r="R64" s="67"/>
      <c r="S64" s="67"/>
      <c r="T64" s="67"/>
      <c r="U64" s="67"/>
      <c r="V64" s="67"/>
      <c r="W64" s="67"/>
      <c r="X64" s="67"/>
      <c r="Y64" s="67"/>
      <c r="Z64" s="67"/>
      <c r="AA64" s="67"/>
      <c r="AB64" s="162"/>
      <c r="AC64" s="310" t="s">
        <v>113</v>
      </c>
      <c r="AD64" s="311"/>
      <c r="AE64" s="311"/>
      <c r="AF64" s="311"/>
      <c r="AG64" s="311"/>
      <c r="AH64" s="311"/>
      <c r="AI64" s="311"/>
      <c r="AJ64" s="311"/>
      <c r="AK64" s="311"/>
      <c r="AL64" s="311"/>
      <c r="AM64" s="311"/>
      <c r="AN64" s="311"/>
      <c r="AO64" s="311"/>
      <c r="AP64" s="311"/>
      <c r="AQ64" s="311"/>
      <c r="AR64" s="311"/>
      <c r="AS64" s="312"/>
      <c r="AT64" s="333" t="s">
        <v>106</v>
      </c>
      <c r="AU64" s="334"/>
      <c r="AV64" s="433"/>
      <c r="AW64" s="433"/>
      <c r="AX64" s="433"/>
      <c r="AY64" s="433"/>
      <c r="AZ64" s="433"/>
      <c r="BA64" s="433"/>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433"/>
      <c r="CE64" s="433"/>
      <c r="CF64" s="433"/>
      <c r="CG64" s="433"/>
      <c r="CH64" s="433"/>
      <c r="CI64" s="433"/>
      <c r="CJ64" s="433"/>
      <c r="CK64" s="433"/>
      <c r="CL64" s="433"/>
      <c r="CM64" s="434" t="s">
        <v>107</v>
      </c>
      <c r="CN64" s="435"/>
    </row>
    <row r="65" spans="1:92" ht="22.5" customHeight="1" x14ac:dyDescent="0.2">
      <c r="A65" s="343"/>
      <c r="B65" s="344"/>
      <c r="C65" s="344"/>
      <c r="D65" s="344"/>
      <c r="E65" s="344"/>
      <c r="F65" s="344"/>
      <c r="G65" s="344"/>
      <c r="H65" s="344"/>
      <c r="I65" s="344"/>
      <c r="J65" s="344"/>
      <c r="K65" s="344"/>
      <c r="L65" s="161"/>
      <c r="M65" s="67"/>
      <c r="N65" s="67"/>
      <c r="O65" s="67"/>
      <c r="P65" s="67"/>
      <c r="Q65" s="67"/>
      <c r="R65" s="67"/>
      <c r="S65" s="67"/>
      <c r="T65" s="67"/>
      <c r="U65" s="67"/>
      <c r="V65" s="67"/>
      <c r="W65" s="67"/>
      <c r="X65" s="67"/>
      <c r="Y65" s="67"/>
      <c r="Z65" s="67"/>
      <c r="AA65" s="67"/>
      <c r="AB65" s="162"/>
      <c r="AC65" s="313"/>
      <c r="AD65" s="314"/>
      <c r="AE65" s="314"/>
      <c r="AF65" s="314"/>
      <c r="AG65" s="314"/>
      <c r="AH65" s="314"/>
      <c r="AI65" s="314"/>
      <c r="AJ65" s="314"/>
      <c r="AK65" s="314"/>
      <c r="AL65" s="314"/>
      <c r="AM65" s="314"/>
      <c r="AN65" s="314"/>
      <c r="AO65" s="314"/>
      <c r="AP65" s="314"/>
      <c r="AQ65" s="314"/>
      <c r="AR65" s="314"/>
      <c r="AS65" s="315"/>
      <c r="AT65" s="427" t="s">
        <v>106</v>
      </c>
      <c r="AU65" s="428"/>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429"/>
      <c r="BX65" s="429"/>
      <c r="BY65" s="429"/>
      <c r="BZ65" s="429"/>
      <c r="CA65" s="429"/>
      <c r="CB65" s="429"/>
      <c r="CC65" s="429"/>
      <c r="CD65" s="429"/>
      <c r="CE65" s="429"/>
      <c r="CF65" s="429"/>
      <c r="CG65" s="429"/>
      <c r="CH65" s="429"/>
      <c r="CI65" s="429"/>
      <c r="CJ65" s="429"/>
      <c r="CK65" s="429"/>
      <c r="CL65" s="429"/>
      <c r="CM65" s="355" t="s">
        <v>107</v>
      </c>
      <c r="CN65" s="356"/>
    </row>
    <row r="66" spans="1:92" ht="22.5" customHeight="1" x14ac:dyDescent="0.2">
      <c r="A66" s="345"/>
      <c r="B66" s="346"/>
      <c r="C66" s="346"/>
      <c r="D66" s="346"/>
      <c r="E66" s="346"/>
      <c r="F66" s="346"/>
      <c r="G66" s="346"/>
      <c r="H66" s="346"/>
      <c r="I66" s="346"/>
      <c r="J66" s="346"/>
      <c r="K66" s="346"/>
      <c r="L66" s="163"/>
      <c r="M66" s="164"/>
      <c r="N66" s="164"/>
      <c r="O66" s="164"/>
      <c r="P66" s="164"/>
      <c r="Q66" s="164"/>
      <c r="R66" s="164"/>
      <c r="S66" s="164"/>
      <c r="T66" s="164"/>
      <c r="U66" s="164"/>
      <c r="V66" s="164"/>
      <c r="W66" s="164"/>
      <c r="X66" s="164"/>
      <c r="Y66" s="164"/>
      <c r="Z66" s="164"/>
      <c r="AA66" s="164"/>
      <c r="AB66" s="165"/>
      <c r="AC66" s="316"/>
      <c r="AD66" s="317"/>
      <c r="AE66" s="317"/>
      <c r="AF66" s="317"/>
      <c r="AG66" s="317"/>
      <c r="AH66" s="317"/>
      <c r="AI66" s="317"/>
      <c r="AJ66" s="317"/>
      <c r="AK66" s="317"/>
      <c r="AL66" s="317"/>
      <c r="AM66" s="317"/>
      <c r="AN66" s="317"/>
      <c r="AO66" s="317"/>
      <c r="AP66" s="317"/>
      <c r="AQ66" s="317"/>
      <c r="AR66" s="317"/>
      <c r="AS66" s="318"/>
      <c r="AT66" s="424" t="s">
        <v>106</v>
      </c>
      <c r="AU66" s="425"/>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353" t="s">
        <v>107</v>
      </c>
      <c r="CN66" s="354"/>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390" t="s">
        <v>124</v>
      </c>
      <c r="B69" s="390"/>
      <c r="C69" s="390"/>
      <c r="D69" s="390"/>
      <c r="E69" s="390"/>
      <c r="F69" s="390"/>
      <c r="G69" s="390"/>
      <c r="H69" s="390"/>
      <c r="I69" s="390"/>
      <c r="J69" s="390"/>
      <c r="K69" s="390"/>
      <c r="L69" s="390"/>
      <c r="M69" s="390"/>
      <c r="N69" s="390"/>
      <c r="O69" s="390"/>
      <c r="P69" s="390"/>
      <c r="Q69" s="390"/>
      <c r="R69" s="390"/>
      <c r="S69" s="390"/>
      <c r="T69" s="390"/>
      <c r="U69" s="390"/>
      <c r="V69" s="390"/>
      <c r="W69" s="390"/>
      <c r="X69" s="391"/>
      <c r="Y69" s="338" t="str">
        <f>IF('定型様式1｜総括表'!$W$41=0,"",'定型様式1｜総括表'!$W$41)</f>
        <v/>
      </c>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40"/>
      <c r="BP69" s="431" t="s">
        <v>25</v>
      </c>
      <c r="BQ69" s="432"/>
      <c r="BR69" s="432"/>
      <c r="BS69" s="432"/>
      <c r="BT69" s="432"/>
      <c r="BU69" s="432"/>
      <c r="BV69" s="432"/>
      <c r="BW69" s="432"/>
      <c r="BX69" s="432"/>
      <c r="BY69" s="432"/>
      <c r="BZ69" s="432"/>
      <c r="CA69" s="432"/>
      <c r="CB69" s="432"/>
      <c r="CC69" s="432"/>
      <c r="CD69" s="432"/>
      <c r="CE69" s="432"/>
      <c r="CF69" s="432"/>
      <c r="CG69" s="432"/>
      <c r="CH69" s="432"/>
      <c r="CI69" s="432"/>
      <c r="CJ69" s="432"/>
      <c r="CK69" s="432"/>
      <c r="CL69" s="432"/>
      <c r="CM69" s="432"/>
      <c r="CN69" s="432"/>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423"/>
      <c r="BR70" s="423"/>
      <c r="BS70" s="423"/>
      <c r="BT70" s="423"/>
      <c r="BU70" s="423"/>
      <c r="BV70" s="423"/>
      <c r="BW70" s="423"/>
      <c r="BX70" s="423"/>
      <c r="BY70" s="423"/>
      <c r="BZ70" s="423"/>
      <c r="CA70" s="423"/>
      <c r="CB70" s="423"/>
      <c r="CC70" s="423"/>
      <c r="CD70" s="423"/>
      <c r="CE70" s="423"/>
      <c r="CF70" s="423"/>
      <c r="CG70" s="423"/>
      <c r="CH70" s="423"/>
      <c r="CI70" s="423"/>
      <c r="CJ70" s="423"/>
      <c r="CK70" s="423"/>
      <c r="CL70" s="423"/>
      <c r="CM70" s="423"/>
      <c r="CN70" s="423"/>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401" t="s">
        <v>125</v>
      </c>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402" t="s">
        <v>117</v>
      </c>
      <c r="B74" s="284"/>
      <c r="C74" s="284"/>
      <c r="D74" s="284"/>
      <c r="E74" s="284"/>
      <c r="F74" s="284"/>
      <c r="G74" s="284"/>
      <c r="H74" s="284"/>
      <c r="I74" s="284"/>
      <c r="J74" s="284"/>
      <c r="K74" s="285"/>
      <c r="L74" s="256"/>
      <c r="M74" s="324" t="s">
        <v>157</v>
      </c>
      <c r="N74" s="324"/>
      <c r="O74" s="324"/>
      <c r="P74" s="324"/>
      <c r="Q74" s="324"/>
      <c r="R74" s="336"/>
      <c r="S74" s="336"/>
      <c r="T74" s="336"/>
      <c r="U74" s="336"/>
      <c r="V74" s="287" t="s">
        <v>5</v>
      </c>
      <c r="W74" s="287"/>
      <c r="X74" s="287"/>
      <c r="Y74" s="287"/>
      <c r="Z74" s="332"/>
      <c r="AA74" s="332"/>
      <c r="AB74" s="332"/>
      <c r="AC74" s="332"/>
      <c r="AD74" s="332"/>
      <c r="AE74" s="287" t="s">
        <v>4</v>
      </c>
      <c r="AF74" s="287"/>
      <c r="AG74" s="287"/>
      <c r="AH74" s="287"/>
      <c r="AI74" s="324"/>
      <c r="AJ74" s="324"/>
      <c r="AK74" s="324"/>
      <c r="AL74" s="324"/>
      <c r="AM74" s="324"/>
      <c r="AN74" s="287" t="s">
        <v>3</v>
      </c>
      <c r="AO74" s="287"/>
      <c r="AP74" s="287"/>
      <c r="AQ74" s="287"/>
      <c r="AR74" s="257"/>
      <c r="AS74" s="402" t="s">
        <v>132</v>
      </c>
      <c r="AT74" s="408"/>
      <c r="AU74" s="408"/>
      <c r="AV74" s="408"/>
      <c r="AW74" s="408"/>
      <c r="AX74" s="408"/>
      <c r="AY74" s="408"/>
      <c r="AZ74" s="408"/>
      <c r="BA74" s="408"/>
      <c r="BB74" s="408"/>
      <c r="BC74" s="409"/>
      <c r="BD74" s="258"/>
      <c r="BE74" s="102"/>
      <c r="BF74" s="102"/>
      <c r="BG74" s="324" t="s">
        <v>157</v>
      </c>
      <c r="BH74" s="324"/>
      <c r="BI74" s="324"/>
      <c r="BJ74" s="324"/>
      <c r="BK74" s="324"/>
      <c r="BL74" s="336"/>
      <c r="BM74" s="336"/>
      <c r="BN74" s="336"/>
      <c r="BO74" s="336"/>
      <c r="BP74" s="325" t="s">
        <v>5</v>
      </c>
      <c r="BQ74" s="325"/>
      <c r="BR74" s="325"/>
      <c r="BS74" s="325"/>
      <c r="BT74" s="325"/>
      <c r="BU74" s="332"/>
      <c r="BV74" s="332"/>
      <c r="BW74" s="332"/>
      <c r="BX74" s="332"/>
      <c r="BY74" s="332"/>
      <c r="BZ74" s="287" t="s">
        <v>4</v>
      </c>
      <c r="CA74" s="287"/>
      <c r="CB74" s="287"/>
      <c r="CC74" s="287"/>
      <c r="CD74" s="324"/>
      <c r="CE74" s="324"/>
      <c r="CF74" s="324"/>
      <c r="CG74" s="324"/>
      <c r="CH74" s="324"/>
      <c r="CI74" s="287" t="s">
        <v>3</v>
      </c>
      <c r="CJ74" s="287"/>
      <c r="CK74" s="287"/>
      <c r="CL74" s="287"/>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401" t="s">
        <v>128</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108"/>
      <c r="Z78" s="108"/>
      <c r="AA78" s="108"/>
      <c r="AB78" s="108"/>
    </row>
    <row r="79" spans="1:92" ht="33" customHeight="1" x14ac:dyDescent="0.2">
      <c r="A79" s="385" t="s">
        <v>19</v>
      </c>
      <c r="B79" s="380"/>
      <c r="C79" s="380"/>
      <c r="D79" s="380"/>
      <c r="E79" s="380"/>
      <c r="F79" s="380"/>
      <c r="G79" s="380"/>
      <c r="H79" s="380"/>
      <c r="I79" s="380"/>
      <c r="J79" s="380"/>
      <c r="K79" s="381"/>
      <c r="L79" s="323"/>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37"/>
      <c r="AS79" s="403" t="s">
        <v>30</v>
      </c>
      <c r="AT79" s="404"/>
      <c r="AU79" s="404"/>
      <c r="AV79" s="404"/>
      <c r="AW79" s="404"/>
      <c r="AX79" s="404"/>
      <c r="AY79" s="404"/>
      <c r="AZ79" s="404"/>
      <c r="BA79" s="404"/>
      <c r="BB79" s="404"/>
      <c r="BC79" s="405"/>
      <c r="BD79" s="323"/>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37"/>
    </row>
    <row r="80" spans="1:92" ht="33" customHeight="1" x14ac:dyDescent="0.2">
      <c r="A80" s="385" t="s">
        <v>31</v>
      </c>
      <c r="B80" s="380"/>
      <c r="C80" s="380"/>
      <c r="D80" s="380"/>
      <c r="E80" s="380"/>
      <c r="F80" s="380"/>
      <c r="G80" s="380"/>
      <c r="H80" s="380"/>
      <c r="I80" s="380"/>
      <c r="J80" s="380"/>
      <c r="K80" s="381"/>
      <c r="L80" s="323"/>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37"/>
      <c r="AS80" s="403" t="s">
        <v>27</v>
      </c>
      <c r="AT80" s="404"/>
      <c r="AU80" s="404"/>
      <c r="AV80" s="404"/>
      <c r="AW80" s="404"/>
      <c r="AX80" s="404"/>
      <c r="AY80" s="404"/>
      <c r="AZ80" s="404"/>
      <c r="BA80" s="404"/>
      <c r="BB80" s="404"/>
      <c r="BC80" s="405"/>
      <c r="BD80" s="406"/>
      <c r="BE80" s="407"/>
      <c r="BF80" s="407"/>
      <c r="BG80" s="407"/>
      <c r="BH80" s="407"/>
      <c r="BI80" s="407"/>
      <c r="BJ80" s="407"/>
      <c r="BK80" s="407"/>
      <c r="BL80" s="407"/>
      <c r="BM80" s="407"/>
      <c r="BN80" s="407"/>
      <c r="BO80" s="407"/>
      <c r="BP80" s="407"/>
      <c r="BQ80" s="407"/>
      <c r="BR80" s="407"/>
      <c r="BS80" s="309" t="s">
        <v>177</v>
      </c>
      <c r="BT80" s="309"/>
      <c r="BU80" s="407"/>
      <c r="BV80" s="407"/>
      <c r="BW80" s="407"/>
      <c r="BX80" s="407"/>
      <c r="BY80" s="407"/>
      <c r="BZ80" s="407"/>
      <c r="CA80" s="407"/>
      <c r="CB80" s="407"/>
      <c r="CC80" s="407"/>
      <c r="CD80" s="407"/>
      <c r="CE80" s="407"/>
      <c r="CF80" s="407"/>
      <c r="CG80" s="407"/>
      <c r="CH80" s="407"/>
      <c r="CI80" s="407"/>
      <c r="CJ80" s="407"/>
      <c r="CK80" s="407"/>
      <c r="CL80" s="407"/>
      <c r="CM80" s="407"/>
      <c r="CN80" s="422"/>
    </row>
    <row r="81" spans="1:92" ht="23.25" customHeight="1" x14ac:dyDescent="0.2">
      <c r="A81" s="395" t="s">
        <v>32</v>
      </c>
      <c r="B81" s="396"/>
      <c r="C81" s="396"/>
      <c r="D81" s="396"/>
      <c r="E81" s="396"/>
      <c r="F81" s="396"/>
      <c r="G81" s="396"/>
      <c r="H81" s="396"/>
      <c r="I81" s="396"/>
      <c r="J81" s="396"/>
      <c r="K81" s="397"/>
      <c r="L81" s="416" t="s">
        <v>21</v>
      </c>
      <c r="M81" s="322"/>
      <c r="N81" s="322"/>
      <c r="O81" s="321"/>
      <c r="P81" s="321"/>
      <c r="Q81" s="321"/>
      <c r="R81" s="321"/>
      <c r="S81" s="321"/>
      <c r="T81" s="321"/>
      <c r="U81" s="321"/>
      <c r="V81" s="321"/>
      <c r="W81" s="321"/>
      <c r="X81" s="321"/>
      <c r="Y81" s="322" t="s">
        <v>39</v>
      </c>
      <c r="Z81" s="322"/>
      <c r="AA81" s="322"/>
      <c r="AB81" s="321"/>
      <c r="AC81" s="321"/>
      <c r="AD81" s="321"/>
      <c r="AE81" s="321"/>
      <c r="AF81" s="321"/>
      <c r="AG81" s="321"/>
      <c r="AH81" s="321"/>
      <c r="AI81" s="321"/>
      <c r="AJ81" s="321"/>
      <c r="AK81" s="321"/>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98"/>
      <c r="B82" s="399"/>
      <c r="C82" s="399"/>
      <c r="D82" s="399"/>
      <c r="E82" s="399"/>
      <c r="F82" s="399"/>
      <c r="G82" s="399"/>
      <c r="H82" s="399"/>
      <c r="I82" s="399"/>
      <c r="J82" s="399"/>
      <c r="K82" s="400"/>
      <c r="L82" s="414"/>
      <c r="M82" s="415"/>
      <c r="N82" s="415"/>
      <c r="O82" s="415"/>
      <c r="P82" s="415"/>
      <c r="Q82" s="415"/>
      <c r="R82" s="415"/>
      <c r="S82" s="415"/>
      <c r="T82" s="415"/>
      <c r="U82" s="415"/>
      <c r="V82" s="415"/>
      <c r="W82" s="415"/>
      <c r="X82" s="415"/>
      <c r="Y82" s="415"/>
      <c r="Z82" s="415"/>
      <c r="AA82" s="415"/>
      <c r="AB82" s="415"/>
      <c r="AC82" s="417"/>
      <c r="AD82" s="418"/>
      <c r="AE82" s="418"/>
      <c r="AF82" s="418"/>
      <c r="AG82" s="418"/>
      <c r="AH82" s="418"/>
      <c r="AI82" s="418"/>
      <c r="AJ82" s="418"/>
      <c r="AK82" s="418"/>
      <c r="AL82" s="418"/>
      <c r="AM82" s="418"/>
      <c r="AN82" s="418"/>
      <c r="AO82" s="418"/>
      <c r="AP82" s="418"/>
      <c r="AQ82" s="418"/>
      <c r="AR82" s="418"/>
      <c r="AS82" s="419"/>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0"/>
      <c r="CD82" s="420"/>
      <c r="CE82" s="420"/>
      <c r="CF82" s="420"/>
      <c r="CG82" s="420"/>
      <c r="CH82" s="420"/>
      <c r="CI82" s="420"/>
      <c r="CJ82" s="420"/>
      <c r="CK82" s="420"/>
      <c r="CL82" s="420"/>
      <c r="CM82" s="420"/>
      <c r="CN82" s="421"/>
    </row>
    <row r="83" spans="1:92" ht="33" customHeight="1" x14ac:dyDescent="0.2">
      <c r="A83" s="385" t="s">
        <v>26</v>
      </c>
      <c r="B83" s="380"/>
      <c r="C83" s="380"/>
      <c r="D83" s="380"/>
      <c r="E83" s="380"/>
      <c r="F83" s="380"/>
      <c r="G83" s="380"/>
      <c r="H83" s="380"/>
      <c r="I83" s="380"/>
      <c r="J83" s="380"/>
      <c r="K83" s="381"/>
      <c r="L83" s="382" t="s">
        <v>40</v>
      </c>
      <c r="M83" s="303"/>
      <c r="N83" s="294"/>
      <c r="O83" s="294"/>
      <c r="P83" s="294"/>
      <c r="Q83" s="294"/>
      <c r="R83" s="294"/>
      <c r="S83" s="294"/>
      <c r="T83" s="294"/>
      <c r="U83" s="294"/>
      <c r="V83" s="294"/>
      <c r="W83" s="303" t="s">
        <v>41</v>
      </c>
      <c r="X83" s="303"/>
      <c r="Y83" s="294"/>
      <c r="Z83" s="294"/>
      <c r="AA83" s="294"/>
      <c r="AB83" s="294"/>
      <c r="AC83" s="294"/>
      <c r="AD83" s="294"/>
      <c r="AE83" s="294"/>
      <c r="AF83" s="294"/>
      <c r="AG83" s="294"/>
      <c r="AH83" s="303" t="s">
        <v>39</v>
      </c>
      <c r="AI83" s="303"/>
      <c r="AJ83" s="294"/>
      <c r="AK83" s="294"/>
      <c r="AL83" s="294"/>
      <c r="AM83" s="294"/>
      <c r="AN83" s="294"/>
      <c r="AO83" s="294"/>
      <c r="AP83" s="294"/>
      <c r="AQ83" s="294"/>
      <c r="AR83" s="295"/>
      <c r="AS83" s="441" t="s">
        <v>29</v>
      </c>
      <c r="AT83" s="442"/>
      <c r="AU83" s="442"/>
      <c r="AV83" s="442"/>
      <c r="AW83" s="442"/>
      <c r="AX83" s="442"/>
      <c r="AY83" s="442"/>
      <c r="AZ83" s="442"/>
      <c r="BA83" s="442"/>
      <c r="BB83" s="442"/>
      <c r="BC83" s="443"/>
      <c r="BD83" s="113"/>
      <c r="BE83" s="388" t="s">
        <v>40</v>
      </c>
      <c r="BF83" s="388"/>
      <c r="BG83" s="386"/>
      <c r="BH83" s="386"/>
      <c r="BI83" s="386"/>
      <c r="BJ83" s="386"/>
      <c r="BK83" s="386"/>
      <c r="BL83" s="386"/>
      <c r="BM83" s="386"/>
      <c r="BN83" s="386"/>
      <c r="BO83" s="386"/>
      <c r="BP83" s="388" t="s">
        <v>41</v>
      </c>
      <c r="BQ83" s="388"/>
      <c r="BR83" s="386"/>
      <c r="BS83" s="386"/>
      <c r="BT83" s="386"/>
      <c r="BU83" s="386"/>
      <c r="BV83" s="386"/>
      <c r="BW83" s="386"/>
      <c r="BX83" s="386"/>
      <c r="BY83" s="386"/>
      <c r="BZ83" s="386"/>
      <c r="CA83" s="386"/>
      <c r="CB83" s="388" t="s">
        <v>39</v>
      </c>
      <c r="CC83" s="388"/>
      <c r="CD83" s="386"/>
      <c r="CE83" s="386"/>
      <c r="CF83" s="386"/>
      <c r="CG83" s="386"/>
      <c r="CH83" s="386"/>
      <c r="CI83" s="386"/>
      <c r="CJ83" s="386"/>
      <c r="CK83" s="386"/>
      <c r="CL83" s="386"/>
      <c r="CM83" s="386"/>
      <c r="CN83" s="439"/>
    </row>
    <row r="84" spans="1:92" ht="33" customHeight="1" x14ac:dyDescent="0.2">
      <c r="A84" s="378" t="s">
        <v>28</v>
      </c>
      <c r="B84" s="379"/>
      <c r="C84" s="380"/>
      <c r="D84" s="380"/>
      <c r="E84" s="380"/>
      <c r="F84" s="380"/>
      <c r="G84" s="380"/>
      <c r="H84" s="380"/>
      <c r="I84" s="380"/>
      <c r="J84" s="380"/>
      <c r="K84" s="381"/>
      <c r="L84" s="382" t="s">
        <v>40</v>
      </c>
      <c r="M84" s="303"/>
      <c r="N84" s="294"/>
      <c r="O84" s="294"/>
      <c r="P84" s="294"/>
      <c r="Q84" s="294"/>
      <c r="R84" s="294"/>
      <c r="S84" s="294"/>
      <c r="T84" s="294"/>
      <c r="U84" s="294"/>
      <c r="V84" s="294"/>
      <c r="W84" s="303" t="s">
        <v>41</v>
      </c>
      <c r="X84" s="303"/>
      <c r="Y84" s="294"/>
      <c r="Z84" s="294"/>
      <c r="AA84" s="294"/>
      <c r="AB84" s="294"/>
      <c r="AC84" s="294"/>
      <c r="AD84" s="294"/>
      <c r="AE84" s="294"/>
      <c r="AF84" s="294"/>
      <c r="AG84" s="294"/>
      <c r="AH84" s="303" t="s">
        <v>39</v>
      </c>
      <c r="AI84" s="303"/>
      <c r="AJ84" s="294"/>
      <c r="AK84" s="294"/>
      <c r="AL84" s="294"/>
      <c r="AM84" s="294"/>
      <c r="AN84" s="294"/>
      <c r="AO84" s="294"/>
      <c r="AP84" s="294"/>
      <c r="AQ84" s="294"/>
      <c r="AR84" s="295"/>
      <c r="AS84" s="444"/>
      <c r="AT84" s="445"/>
      <c r="AU84" s="445"/>
      <c r="AV84" s="445"/>
      <c r="AW84" s="445"/>
      <c r="AX84" s="445"/>
      <c r="AY84" s="445"/>
      <c r="AZ84" s="445"/>
      <c r="BA84" s="445"/>
      <c r="BB84" s="445"/>
      <c r="BC84" s="446"/>
      <c r="BD84" s="114"/>
      <c r="BE84" s="389"/>
      <c r="BF84" s="389"/>
      <c r="BG84" s="387"/>
      <c r="BH84" s="387"/>
      <c r="BI84" s="387"/>
      <c r="BJ84" s="387"/>
      <c r="BK84" s="387"/>
      <c r="BL84" s="387"/>
      <c r="BM84" s="387"/>
      <c r="BN84" s="387"/>
      <c r="BO84" s="387"/>
      <c r="BP84" s="389"/>
      <c r="BQ84" s="389"/>
      <c r="BR84" s="387"/>
      <c r="BS84" s="387"/>
      <c r="BT84" s="387"/>
      <c r="BU84" s="387"/>
      <c r="BV84" s="387"/>
      <c r="BW84" s="387"/>
      <c r="BX84" s="387"/>
      <c r="BY84" s="387"/>
      <c r="BZ84" s="387"/>
      <c r="CA84" s="387"/>
      <c r="CB84" s="389"/>
      <c r="CC84" s="389"/>
      <c r="CD84" s="387"/>
      <c r="CE84" s="387"/>
      <c r="CF84" s="387"/>
      <c r="CG84" s="387"/>
      <c r="CH84" s="387"/>
      <c r="CI84" s="387"/>
      <c r="CJ84" s="387"/>
      <c r="CK84" s="387"/>
      <c r="CL84" s="387"/>
      <c r="CM84" s="387"/>
      <c r="CN84" s="440"/>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95</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96</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131</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273"/>
      <c r="BQ92" s="273"/>
      <c r="BR92" s="273"/>
      <c r="BS92" s="273"/>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84" t="s">
        <v>33</v>
      </c>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83" t="s">
        <v>34</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3"/>
      <c r="BM99" s="383"/>
      <c r="BN99" s="383"/>
      <c r="BO99" s="383"/>
      <c r="BP99" s="383"/>
      <c r="BQ99" s="383"/>
      <c r="BR99" s="383"/>
      <c r="BS99" s="383"/>
      <c r="BT99" s="383"/>
      <c r="BU99" s="383"/>
      <c r="BV99" s="383"/>
      <c r="BW99" s="383"/>
      <c r="BX99" s="383"/>
      <c r="BY99" s="383"/>
      <c r="BZ99" s="383"/>
      <c r="CA99" s="383"/>
      <c r="CB99" s="383"/>
      <c r="CC99" s="383"/>
      <c r="CD99" s="383"/>
      <c r="CE99" s="383"/>
      <c r="CF99" s="383"/>
      <c r="CG99" s="383"/>
      <c r="CH99" s="383"/>
      <c r="CI99" s="383"/>
      <c r="CJ99" s="383"/>
      <c r="CK99" s="383"/>
      <c r="CL99" s="383"/>
      <c r="CM99" s="383"/>
      <c r="CN99" s="383"/>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266" t="s">
        <v>35</v>
      </c>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77" t="s">
        <v>119</v>
      </c>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77" t="s">
        <v>36</v>
      </c>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7"/>
      <c r="BO108" s="377"/>
      <c r="BP108" s="377"/>
      <c r="BQ108" s="377"/>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77" t="s">
        <v>37</v>
      </c>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BI110" s="377"/>
      <c r="BJ110" s="377"/>
      <c r="BK110" s="377"/>
      <c r="BL110" s="377"/>
      <c r="BM110" s="377"/>
      <c r="BN110" s="377"/>
      <c r="BO110" s="377"/>
      <c r="BP110" s="377"/>
      <c r="BQ110" s="377"/>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77" t="s">
        <v>38</v>
      </c>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8hTz6JMwtGn4NlU1UpZAbAFqEqjiA6/awHOJymX/KxF8jaS4J3bwfsHqd7QX5MnIdbTQLknLPu5oSAh5zIZqfg==" saltValue="LeStizpZzipttBJIC1MEJA==" spinCount="100000" sheet="1" objects="1" scenarios="1"/>
  <mergeCells count="20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26"/>
  <conditionalFormatting sqref="O56 AB56">
    <cfRule type="expression" dxfId="74" priority="158" stopIfTrue="1">
      <formula>O56=""</formula>
    </cfRule>
  </conditionalFormatting>
  <conditionalFormatting sqref="AT63">
    <cfRule type="expression" priority="153" stopIfTrue="1">
      <formula>AND($AC$65="■",$AT$65="■")</formula>
    </cfRule>
    <cfRule type="expression" dxfId="73" priority="157" stopIfTrue="1">
      <formula>AND($AC$63="■",$AT$63="□")</formula>
    </cfRule>
  </conditionalFormatting>
  <conditionalFormatting sqref="L63 AC63">
    <cfRule type="expression" dxfId="72" priority="156" stopIfTrue="1">
      <formula>AND($L$63="□",$AC$63="□")</formula>
    </cfRule>
  </conditionalFormatting>
  <conditionalFormatting sqref="AC63:CM66">
    <cfRule type="expression" dxfId="71" priority="155" stopIfTrue="1">
      <formula>$L$63="■"</formula>
    </cfRule>
  </conditionalFormatting>
  <conditionalFormatting sqref="L63:AB66">
    <cfRule type="expression" dxfId="70" priority="154" stopIfTrue="1">
      <formula>$AC$63="■"</formula>
    </cfRule>
  </conditionalFormatting>
  <conditionalFormatting sqref="AC64:CN66">
    <cfRule type="expression" dxfId="69" priority="139" stopIfTrue="1">
      <formula>$L$63="■"</formula>
    </cfRule>
  </conditionalFormatting>
  <conditionalFormatting sqref="AV64:CL64">
    <cfRule type="expression" dxfId="68" priority="138" stopIfTrue="1">
      <formula>AND($AC$63="■",$AV$64="")</formula>
    </cfRule>
  </conditionalFormatting>
  <conditionalFormatting sqref="BD12:BK12">
    <cfRule type="expression" dxfId="67" priority="137">
      <formula>$BD$12=""</formula>
    </cfRule>
  </conditionalFormatting>
  <conditionalFormatting sqref="BL12:CL12">
    <cfRule type="expression" dxfId="66" priority="136">
      <formula>$BL$12=""</formula>
    </cfRule>
  </conditionalFormatting>
  <conditionalFormatting sqref="BD13:CL13">
    <cfRule type="expression" dxfId="65" priority="135" stopIfTrue="1">
      <formula>$BL$12=""</formula>
    </cfRule>
  </conditionalFormatting>
  <conditionalFormatting sqref="O60:AB60">
    <cfRule type="expression" dxfId="64" priority="131" stopIfTrue="1">
      <formula>$L$59="■"</formula>
    </cfRule>
  </conditionalFormatting>
  <conditionalFormatting sqref="L59:N60">
    <cfRule type="expression" dxfId="63" priority="118">
      <formula>AND($L$59="□",$L$60="□")</formula>
    </cfRule>
  </conditionalFormatting>
  <conditionalFormatting sqref="AC59">
    <cfRule type="expression" dxfId="62" priority="117" stopIfTrue="1">
      <formula>AND($L$59="■",$AC$59="□")</formula>
    </cfRule>
  </conditionalFormatting>
  <conditionalFormatting sqref="AC59">
    <cfRule type="expression" dxfId="61" priority="116" stopIfTrue="1">
      <formula>$L$60="■"</formula>
    </cfRule>
  </conditionalFormatting>
  <conditionalFormatting sqref="L59:AB59">
    <cfRule type="expression" dxfId="60" priority="115">
      <formula>$L$60="■"</formula>
    </cfRule>
  </conditionalFormatting>
  <conditionalFormatting sqref="AC60">
    <cfRule type="expression" dxfId="59" priority="114" stopIfTrue="1">
      <formula>AND($L$60="■",$AC$60="□")</formula>
    </cfRule>
  </conditionalFormatting>
  <conditionalFormatting sqref="AC60">
    <cfRule type="expression" dxfId="58" priority="113" stopIfTrue="1">
      <formula>$L$59="■"</formula>
    </cfRule>
  </conditionalFormatting>
  <conditionalFormatting sqref="L60:N60">
    <cfRule type="expression" dxfId="57" priority="112">
      <formula>$L$59="■"</formula>
    </cfRule>
  </conditionalFormatting>
  <conditionalFormatting sqref="L57">
    <cfRule type="expression" dxfId="56" priority="97" stopIfTrue="1">
      <formula>L57=""</formula>
    </cfRule>
  </conditionalFormatting>
  <conditionalFormatting sqref="AC57">
    <cfRule type="expression" dxfId="55" priority="96" stopIfTrue="1">
      <formula>$AC$57=""</formula>
    </cfRule>
  </conditionalFormatting>
  <conditionalFormatting sqref="BE57:CN57">
    <cfRule type="expression" dxfId="54" priority="95" stopIfTrue="1">
      <formula>$BE$57=""</formula>
    </cfRule>
  </conditionalFormatting>
  <conditionalFormatting sqref="BD14:CJ14">
    <cfRule type="expression" dxfId="53" priority="90" stopIfTrue="1">
      <formula>$BD$14=""</formula>
    </cfRule>
  </conditionalFormatting>
  <conditionalFormatting sqref="BD15:CJ15">
    <cfRule type="expression" dxfId="52" priority="89" stopIfTrue="1">
      <formula>$BD$15=""</formula>
    </cfRule>
  </conditionalFormatting>
  <conditionalFormatting sqref="L50:AR50">
    <cfRule type="expression" dxfId="51" priority="82">
      <formula>$L$50=""</formula>
    </cfRule>
  </conditionalFormatting>
  <conditionalFormatting sqref="N51:V51">
    <cfRule type="expression" dxfId="50" priority="81" stopIfTrue="1">
      <formula>$N$51=""</formula>
    </cfRule>
  </conditionalFormatting>
  <conditionalFormatting sqref="Y51:AG51">
    <cfRule type="expression" dxfId="49" priority="80" stopIfTrue="1">
      <formula>$Y$51=""</formula>
    </cfRule>
  </conditionalFormatting>
  <conditionalFormatting sqref="AJ51:AR51">
    <cfRule type="expression" dxfId="48" priority="79" stopIfTrue="1">
      <formula>$AJ$51=""</formula>
    </cfRule>
  </conditionalFormatting>
  <conditionalFormatting sqref="BD11:BH11">
    <cfRule type="expression" dxfId="47" priority="78" stopIfTrue="1">
      <formula>$BD$11=""</formula>
    </cfRule>
  </conditionalFormatting>
  <conditionalFormatting sqref="BK11:BO11">
    <cfRule type="expression" dxfId="46" priority="77" stopIfTrue="1">
      <formula>$BK$11=""</formula>
    </cfRule>
  </conditionalFormatting>
  <conditionalFormatting sqref="L61:N61">
    <cfRule type="expression" dxfId="45" priority="177" stopIfTrue="1">
      <formula>AND($L$61="□",$AI$61="□",$BJ$61="□")</formula>
    </cfRule>
  </conditionalFormatting>
  <conditionalFormatting sqref="AI61:AK61">
    <cfRule type="expression" dxfId="44" priority="40" stopIfTrue="1">
      <formula>AND($L$61="□",$AI$61="□",$BJ$61="□")</formula>
    </cfRule>
  </conditionalFormatting>
  <conditionalFormatting sqref="BJ61:BL61">
    <cfRule type="expression" dxfId="43" priority="38" stopIfTrue="1">
      <formula>AND($L$61="□",$AI$61="□",$BJ$61="□")</formula>
    </cfRule>
  </conditionalFormatting>
  <conditionalFormatting sqref="AI62:CN62">
    <cfRule type="expression" dxfId="42" priority="34" stopIfTrue="1">
      <formula>$L$61="■"</formula>
    </cfRule>
  </conditionalFormatting>
  <conditionalFormatting sqref="AI61:CN61">
    <cfRule type="expression" dxfId="41" priority="33" stopIfTrue="1">
      <formula>$L$61="■"</formula>
    </cfRule>
  </conditionalFormatting>
  <conditionalFormatting sqref="L61:AH61">
    <cfRule type="expression" dxfId="40" priority="31">
      <formula>$AI$61="■"</formula>
    </cfRule>
  </conditionalFormatting>
  <conditionalFormatting sqref="BJ61:CN61">
    <cfRule type="expression" dxfId="39" priority="30">
      <formula>$AI$61="■"</formula>
    </cfRule>
  </conditionalFormatting>
  <conditionalFormatting sqref="L62:AH62">
    <cfRule type="expression" dxfId="38" priority="29">
      <formula>$AI$61="■"</formula>
    </cfRule>
  </conditionalFormatting>
  <conditionalFormatting sqref="BJ62:CN62">
    <cfRule type="expression" dxfId="37" priority="28">
      <formula>$AI$61="■"</formula>
    </cfRule>
  </conditionalFormatting>
  <conditionalFormatting sqref="L61:BI61">
    <cfRule type="expression" dxfId="36" priority="27">
      <formula>$BJ$61="■"</formula>
    </cfRule>
  </conditionalFormatting>
  <conditionalFormatting sqref="L62:BI62">
    <cfRule type="expression" dxfId="35" priority="26">
      <formula>$BJ$61="■"</formula>
    </cfRule>
  </conditionalFormatting>
  <conditionalFormatting sqref="BV5:BY5">
    <cfRule type="expression" dxfId="34" priority="19">
      <formula>$BV$5=""</formula>
    </cfRule>
  </conditionalFormatting>
  <conditionalFormatting sqref="CB5:CE5">
    <cfRule type="expression" dxfId="33" priority="18">
      <formula>$CB$5=""</formula>
    </cfRule>
  </conditionalFormatting>
  <conditionalFormatting sqref="CH5:CK5">
    <cfRule type="expression" dxfId="32" priority="17">
      <formula>$CH$5=""</formula>
    </cfRule>
  </conditionalFormatting>
  <conditionalFormatting sqref="BH16:BK16">
    <cfRule type="expression" dxfId="31" priority="13" stopIfTrue="1">
      <formula>$BH$16=""</formula>
    </cfRule>
  </conditionalFormatting>
  <conditionalFormatting sqref="BO16:BR16">
    <cfRule type="expression" dxfId="30" priority="12">
      <formula>$BO$16=""</formula>
    </cfRule>
  </conditionalFormatting>
  <conditionalFormatting sqref="BV16:BY16">
    <cfRule type="expression" dxfId="29" priority="11">
      <formula>$BV$16=""</formula>
    </cfRule>
  </conditionalFormatting>
  <conditionalFormatting sqref="M74">
    <cfRule type="expression" dxfId="28" priority="10" stopIfTrue="1">
      <formula>$M$74=""</formula>
    </cfRule>
  </conditionalFormatting>
  <conditionalFormatting sqref="Z74:AD74">
    <cfRule type="expression" dxfId="27" priority="9" stopIfTrue="1">
      <formula>$Z$74=""</formula>
    </cfRule>
  </conditionalFormatting>
  <conditionalFormatting sqref="AI74:AM74">
    <cfRule type="expression" dxfId="26" priority="8" stopIfTrue="1">
      <formula>$AI$74=""</formula>
    </cfRule>
  </conditionalFormatting>
  <conditionalFormatting sqref="CD74:CH74">
    <cfRule type="expression" dxfId="25" priority="7" stopIfTrue="1">
      <formula>$CD$74=""</formula>
    </cfRule>
  </conditionalFormatting>
  <conditionalFormatting sqref="BG74">
    <cfRule type="expression" dxfId="24" priority="6" stopIfTrue="1">
      <formula>$M$74=""</formula>
    </cfRule>
  </conditionalFormatting>
  <conditionalFormatting sqref="R74:U74">
    <cfRule type="expression" dxfId="23" priority="5">
      <formula>$R$74=""</formula>
    </cfRule>
  </conditionalFormatting>
  <conditionalFormatting sqref="BL74:BO74">
    <cfRule type="expression" dxfId="22" priority="4">
      <formula>$BL$74=""</formula>
    </cfRule>
  </conditionalFormatting>
  <conditionalFormatting sqref="BU74:BY74">
    <cfRule type="expression" dxfId="21" priority="3" stopIfTrue="1">
      <formula>$BU$74=""</formula>
    </cfRule>
  </conditionalFormatting>
  <conditionalFormatting sqref="BE58:BR58">
    <cfRule type="expression" dxfId="20" priority="2" stopIfTrue="1">
      <formula>$BE$58=""</formula>
    </cfRule>
  </conditionalFormatting>
  <dataValidations count="13">
    <dataValidation type="list" allowBlank="1" showInputMessage="1" showErrorMessage="1" sqref="L59:N61 BJ61:BL61 AC63:AE63 L63:N63 AI61:AK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sqref="CA2:CL2" xr:uid="{C3B5775A-D639-43FC-BD9A-0EFD117B0C91}">
      <formula1>AND(LEN($CA$2)=7,LEFT($CA$2,4)="A223")</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x14ac:dyDescent="0.2">
      <c r="A1" s="194" t="s">
        <v>150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'様式第１｜交付申請書'!$BR$2</f>
        <v>事業番号</v>
      </c>
      <c r="AW1" s="537">
        <f>'様式第１｜交付申請書'!$CA$2</f>
        <v>0</v>
      </c>
      <c r="AX1" s="537"/>
      <c r="AY1" s="537"/>
      <c r="AZ1" s="537"/>
      <c r="BA1" s="537"/>
      <c r="BB1" s="537"/>
      <c r="BC1" s="20"/>
    </row>
    <row r="2" spans="1:61" s="1" customFormat="1" ht="18.75" customHeight="1" x14ac:dyDescent="0.2">
      <c r="B2" s="2"/>
      <c r="C2" s="2"/>
      <c r="AV2" s="195" t="str">
        <f>'様式第１｜交付申請書'!$BR$3</f>
        <v>申請者名</v>
      </c>
      <c r="AW2" s="537" t="str">
        <f>'様式第１｜交付申請書'!$CA$3</f>
        <v/>
      </c>
      <c r="AX2" s="537"/>
      <c r="AY2" s="537"/>
      <c r="AZ2" s="537"/>
      <c r="BA2" s="537"/>
      <c r="BB2" s="537"/>
      <c r="BC2" s="196" t="str">
        <f>IF(OR('様式第１｜交付申請書'!$BD$15&lt;&gt;"",'様式第１｜交付申請書'!$AJ$51&lt;&gt;""),'様式第１｜交付申請書'!$BD$15&amp;"邸"&amp;RIGHT(TRIM('様式第１｜交付申請書'!$N$51&amp;'様式第１｜交付申請書'!$Y$51&amp;'様式第１｜交付申請書'!$AJ$51),4),"")</f>
        <v/>
      </c>
    </row>
    <row r="3" spans="1:61" ht="30" customHeight="1" x14ac:dyDescent="0.2">
      <c r="A3" s="461" t="s">
        <v>50</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3"/>
    </row>
    <row r="4" spans="1:61" s="35" customFormat="1" ht="32.25" customHeight="1" x14ac:dyDescent="0.2">
      <c r="B4" s="17" t="s">
        <v>203</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464" t="s">
        <v>219</v>
      </c>
      <c r="C5" s="464"/>
      <c r="D5" s="464"/>
      <c r="E5" s="464"/>
      <c r="F5" s="464"/>
      <c r="G5" s="464"/>
      <c r="H5" s="464"/>
      <c r="I5" s="464"/>
      <c r="J5" s="464"/>
      <c r="K5" s="464"/>
      <c r="L5" s="464"/>
      <c r="M5" s="134"/>
      <c r="N5" s="465"/>
      <c r="O5" s="465"/>
      <c r="P5" s="465"/>
      <c r="Q5" s="465"/>
      <c r="R5" s="465"/>
      <c r="S5" s="465"/>
      <c r="T5" s="465"/>
      <c r="U5" s="465"/>
      <c r="V5" s="465"/>
      <c r="W5" s="132" t="s">
        <v>90</v>
      </c>
      <c r="X5" s="36" t="s">
        <v>205</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44"/>
      <c r="O6" s="244"/>
      <c r="P6" s="244"/>
      <c r="Q6" s="244"/>
      <c r="R6" s="244"/>
      <c r="S6" s="244"/>
      <c r="T6" s="244"/>
      <c r="U6" s="244"/>
      <c r="V6" s="244"/>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217</v>
      </c>
      <c r="C7" s="230"/>
      <c r="D7" s="230"/>
      <c r="E7" s="230"/>
      <c r="F7" s="230"/>
      <c r="G7" s="230"/>
      <c r="H7" s="230"/>
      <c r="I7" s="230"/>
      <c r="J7" s="230"/>
      <c r="K7" s="230"/>
      <c r="L7" s="230"/>
      <c r="M7" s="134"/>
      <c r="N7" s="231"/>
      <c r="O7" s="231"/>
      <c r="P7" s="231"/>
      <c r="Q7" s="231"/>
      <c r="R7" s="231"/>
      <c r="S7" s="231"/>
      <c r="T7" s="231"/>
      <c r="U7" s="231"/>
      <c r="V7" s="231"/>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482"/>
      <c r="C8" s="482"/>
      <c r="D8" s="482"/>
      <c r="E8" s="482"/>
      <c r="F8" s="482"/>
      <c r="G8" s="482"/>
      <c r="H8" s="482"/>
      <c r="I8" s="482"/>
      <c r="J8" s="482"/>
      <c r="K8" s="482"/>
      <c r="L8" s="482"/>
      <c r="M8" s="483"/>
      <c r="N8" s="232" t="s">
        <v>2</v>
      </c>
      <c r="O8" s="484" t="s">
        <v>210</v>
      </c>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5"/>
      <c r="AX8" s="36"/>
      <c r="AY8" s="36"/>
      <c r="AZ8" s="36"/>
      <c r="BA8" s="36"/>
      <c r="BD8" s="214"/>
      <c r="BE8" s="214"/>
      <c r="BF8" s="214"/>
      <c r="BG8" s="214"/>
      <c r="BH8" s="214"/>
      <c r="BI8" s="214"/>
    </row>
    <row r="9" spans="1:61" s="35" customFormat="1" ht="26.25" customHeight="1" x14ac:dyDescent="0.2">
      <c r="B9" s="233"/>
      <c r="C9" s="233"/>
      <c r="D9" s="137"/>
      <c r="E9" s="137"/>
      <c r="F9" s="137"/>
      <c r="G9" s="137"/>
      <c r="H9" s="137"/>
      <c r="I9" s="137"/>
      <c r="J9" s="137"/>
      <c r="K9" s="137"/>
      <c r="L9" s="137"/>
      <c r="M9" s="36"/>
      <c r="N9" s="234" t="s">
        <v>2</v>
      </c>
      <c r="O9" s="452" t="s">
        <v>211</v>
      </c>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3"/>
      <c r="AX9" s="36"/>
      <c r="AY9" s="36"/>
      <c r="AZ9" s="36"/>
      <c r="BA9" s="36"/>
      <c r="BD9" s="214"/>
      <c r="BE9" s="214"/>
      <c r="BF9" s="214"/>
      <c r="BG9" s="214"/>
      <c r="BH9" s="214"/>
      <c r="BI9" s="214"/>
    </row>
    <row r="10" spans="1:61" s="35" customFormat="1" ht="26.25" customHeight="1" x14ac:dyDescent="0.2">
      <c r="B10" s="233"/>
      <c r="C10" s="233"/>
      <c r="D10" s="137"/>
      <c r="E10" s="137"/>
      <c r="F10" s="137"/>
      <c r="G10" s="137"/>
      <c r="H10" s="137"/>
      <c r="I10" s="137"/>
      <c r="J10" s="137"/>
      <c r="K10" s="137"/>
      <c r="L10" s="137"/>
      <c r="M10" s="36"/>
      <c r="N10" s="235"/>
      <c r="O10" s="133"/>
      <c r="P10" s="454" t="s">
        <v>212</v>
      </c>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5"/>
      <c r="AX10" s="36"/>
      <c r="AY10" s="36"/>
      <c r="AZ10" s="36"/>
      <c r="BA10" s="36"/>
      <c r="BD10" s="214"/>
      <c r="BE10" s="214"/>
      <c r="BF10" s="214"/>
      <c r="BG10" s="214"/>
      <c r="BH10" s="214"/>
      <c r="BI10" s="214"/>
    </row>
    <row r="11" spans="1:61" s="35" customFormat="1" ht="26.25" customHeight="1" x14ac:dyDescent="0.2">
      <c r="B11" s="233"/>
      <c r="C11" s="233"/>
      <c r="D11" s="137"/>
      <c r="E11" s="137"/>
      <c r="F11" s="137"/>
      <c r="G11" s="137"/>
      <c r="H11" s="137"/>
      <c r="I11" s="137"/>
      <c r="J11" s="137"/>
      <c r="K11" s="137"/>
      <c r="L11" s="137"/>
      <c r="M11" s="36"/>
      <c r="N11" s="235"/>
      <c r="O11" s="133"/>
      <c r="P11" s="236" t="s">
        <v>2</v>
      </c>
      <c r="Q11" s="456" t="s">
        <v>213</v>
      </c>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7"/>
      <c r="AX11" s="36"/>
      <c r="AY11" s="36"/>
      <c r="AZ11" s="36"/>
      <c r="BA11" s="36"/>
      <c r="BD11" s="214"/>
      <c r="BE11" s="214"/>
      <c r="BF11" s="214"/>
      <c r="BG11" s="214"/>
      <c r="BH11" s="214"/>
      <c r="BI11" s="214"/>
    </row>
    <row r="12" spans="1:61" s="35" customFormat="1" ht="26.25" customHeight="1" x14ac:dyDescent="0.2">
      <c r="B12" s="233"/>
      <c r="C12" s="233"/>
      <c r="D12" s="137"/>
      <c r="E12" s="137"/>
      <c r="F12" s="137"/>
      <c r="G12" s="137"/>
      <c r="H12" s="137"/>
      <c r="I12" s="137"/>
      <c r="J12" s="137"/>
      <c r="K12" s="137"/>
      <c r="L12" s="137"/>
      <c r="M12" s="36"/>
      <c r="N12" s="237"/>
      <c r="O12" s="238"/>
      <c r="P12" s="239" t="s">
        <v>2</v>
      </c>
      <c r="Q12" s="458" t="s">
        <v>214</v>
      </c>
      <c r="R12" s="458"/>
      <c r="S12" s="458"/>
      <c r="T12" s="458"/>
      <c r="U12" s="458"/>
      <c r="V12" s="458"/>
      <c r="W12" s="458"/>
      <c r="X12" s="458"/>
      <c r="Y12" s="458"/>
      <c r="Z12" s="458"/>
      <c r="AA12" s="459" t="s">
        <v>215</v>
      </c>
      <c r="AB12" s="459"/>
      <c r="AC12" s="459"/>
      <c r="AD12" s="459"/>
      <c r="AE12" s="459"/>
      <c r="AF12" s="459"/>
      <c r="AG12" s="459"/>
      <c r="AH12" s="240" t="s">
        <v>157</v>
      </c>
      <c r="AI12" s="241"/>
      <c r="AJ12" s="460"/>
      <c r="AK12" s="460"/>
      <c r="AL12" s="242" t="s">
        <v>5</v>
      </c>
      <c r="AM12" s="460"/>
      <c r="AN12" s="460"/>
      <c r="AO12" s="460"/>
      <c r="AP12" s="459" t="s">
        <v>216</v>
      </c>
      <c r="AQ12" s="459"/>
      <c r="AR12" s="242"/>
      <c r="AS12" s="242"/>
      <c r="AT12" s="242"/>
      <c r="AU12" s="242"/>
      <c r="AV12" s="242"/>
      <c r="AW12" s="243"/>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126</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180</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3">
      <c r="B17" s="185" t="s">
        <v>93</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204</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470" t="s">
        <v>84</v>
      </c>
      <c r="C19" s="471"/>
      <c r="D19" s="471"/>
      <c r="E19" s="471"/>
      <c r="F19" s="471"/>
      <c r="G19" s="471"/>
      <c r="H19" s="471"/>
      <c r="I19" s="471"/>
      <c r="J19" s="471"/>
      <c r="K19" s="471"/>
      <c r="L19" s="471"/>
      <c r="M19" s="471"/>
      <c r="N19" s="471"/>
      <c r="O19" s="471"/>
      <c r="P19" s="471"/>
      <c r="Q19" s="471"/>
      <c r="R19" s="471"/>
      <c r="S19" s="471"/>
      <c r="T19" s="471"/>
      <c r="U19" s="471"/>
      <c r="V19" s="472"/>
      <c r="W19" s="470" t="s">
        <v>94</v>
      </c>
      <c r="X19" s="471"/>
      <c r="Y19" s="471"/>
      <c r="Z19" s="471"/>
      <c r="AA19" s="471"/>
      <c r="AB19" s="471"/>
      <c r="AC19" s="471"/>
      <c r="AD19" s="471"/>
      <c r="AE19" s="471"/>
      <c r="AF19" s="471"/>
      <c r="AG19" s="471"/>
      <c r="AH19" s="471"/>
      <c r="AI19" s="471"/>
      <c r="AJ19" s="471"/>
      <c r="AK19" s="471"/>
      <c r="AL19" s="471"/>
      <c r="AM19" s="472"/>
      <c r="AN19" s="466"/>
      <c r="AO19" s="466"/>
      <c r="AP19" s="466"/>
      <c r="AQ19" s="466"/>
      <c r="AR19" s="466"/>
      <c r="AS19" s="466"/>
      <c r="AT19" s="466"/>
      <c r="AU19" s="466"/>
      <c r="AV19" s="466"/>
      <c r="AW19" s="466"/>
      <c r="AX19" s="466"/>
      <c r="AY19" s="466"/>
      <c r="AZ19" s="466"/>
      <c r="BA19" s="466"/>
      <c r="BB19" s="466"/>
      <c r="BC19" s="466"/>
    </row>
    <row r="20" spans="2:57" ht="54.75" customHeight="1" thickTop="1" x14ac:dyDescent="0.2">
      <c r="B20" s="473" t="s">
        <v>57</v>
      </c>
      <c r="C20" s="474"/>
      <c r="D20" s="474"/>
      <c r="E20" s="474"/>
      <c r="F20" s="474"/>
      <c r="G20" s="474"/>
      <c r="H20" s="474"/>
      <c r="I20" s="474"/>
      <c r="J20" s="474"/>
      <c r="K20" s="474"/>
      <c r="L20" s="474"/>
      <c r="M20" s="474"/>
      <c r="N20" s="474"/>
      <c r="O20" s="474"/>
      <c r="P20" s="474"/>
      <c r="Q20" s="474"/>
      <c r="R20" s="474"/>
      <c r="S20" s="474"/>
      <c r="T20" s="474"/>
      <c r="U20" s="474"/>
      <c r="V20" s="475"/>
      <c r="W20" s="476" t="s">
        <v>9</v>
      </c>
      <c r="X20" s="477"/>
      <c r="Y20" s="478">
        <f>SUM(串刺用【先頭】:串刺用【末尾】!A151)</f>
        <v>0</v>
      </c>
      <c r="Z20" s="479"/>
      <c r="AA20" s="479"/>
      <c r="AB20" s="479"/>
      <c r="AC20" s="479"/>
      <c r="AD20" s="479"/>
      <c r="AE20" s="479"/>
      <c r="AF20" s="479"/>
      <c r="AG20" s="479"/>
      <c r="AH20" s="479"/>
      <c r="AI20" s="479"/>
      <c r="AJ20" s="479"/>
      <c r="AK20" s="479"/>
      <c r="AL20" s="480" t="s">
        <v>0</v>
      </c>
      <c r="AM20" s="481"/>
      <c r="AN20" s="467"/>
      <c r="AO20" s="467"/>
      <c r="AP20" s="468"/>
      <c r="AQ20" s="469"/>
      <c r="AR20" s="469"/>
      <c r="AS20" s="469"/>
      <c r="AT20" s="469"/>
      <c r="AU20" s="469"/>
      <c r="AV20" s="467"/>
      <c r="AW20" s="467"/>
      <c r="AX20" s="468"/>
      <c r="AY20" s="469"/>
      <c r="AZ20" s="469"/>
      <c r="BA20" s="469"/>
      <c r="BB20" s="469"/>
      <c r="BC20" s="469"/>
    </row>
    <row r="21" spans="2:57" ht="54.75" customHeight="1" thickBot="1" x14ac:dyDescent="0.25">
      <c r="B21" s="490" t="s">
        <v>166</v>
      </c>
      <c r="C21" s="491"/>
      <c r="D21" s="491"/>
      <c r="E21" s="491"/>
      <c r="F21" s="491"/>
      <c r="G21" s="491"/>
      <c r="H21" s="491"/>
      <c r="I21" s="491"/>
      <c r="J21" s="491"/>
      <c r="K21" s="491"/>
      <c r="L21" s="491"/>
      <c r="M21" s="491"/>
      <c r="N21" s="491"/>
      <c r="O21" s="491"/>
      <c r="P21" s="491"/>
      <c r="Q21" s="491"/>
      <c r="R21" s="491"/>
      <c r="S21" s="491"/>
      <c r="T21" s="491"/>
      <c r="U21" s="491"/>
      <c r="V21" s="492"/>
      <c r="W21" s="493" t="s">
        <v>9</v>
      </c>
      <c r="X21" s="494"/>
      <c r="Y21" s="495">
        <f>SUM(串刺用【先頭】:串刺用【末尾】!A153)</f>
        <v>0</v>
      </c>
      <c r="Z21" s="496"/>
      <c r="AA21" s="496"/>
      <c r="AB21" s="496"/>
      <c r="AC21" s="496"/>
      <c r="AD21" s="496"/>
      <c r="AE21" s="496"/>
      <c r="AF21" s="496"/>
      <c r="AG21" s="496"/>
      <c r="AH21" s="496"/>
      <c r="AI21" s="496"/>
      <c r="AJ21" s="496"/>
      <c r="AK21" s="496"/>
      <c r="AL21" s="497" t="s">
        <v>0</v>
      </c>
      <c r="AM21" s="498"/>
      <c r="AN21" s="8"/>
      <c r="AO21" s="8"/>
      <c r="AP21" s="24"/>
      <c r="AQ21" s="24"/>
      <c r="AR21" s="24"/>
      <c r="AS21" s="24"/>
      <c r="AT21" s="24"/>
      <c r="AU21" s="24"/>
      <c r="AV21" s="24"/>
      <c r="AW21" s="24"/>
      <c r="AX21" s="24"/>
      <c r="AY21" s="24"/>
      <c r="AZ21" s="24"/>
      <c r="BA21" s="24"/>
      <c r="BB21" s="24"/>
      <c r="BC21" s="24"/>
    </row>
    <row r="22" spans="2:57" ht="54.75" customHeight="1" thickTop="1" x14ac:dyDescent="0.2">
      <c r="B22" s="513" t="s">
        <v>87</v>
      </c>
      <c r="C22" s="514"/>
      <c r="D22" s="514"/>
      <c r="E22" s="514"/>
      <c r="F22" s="514"/>
      <c r="G22" s="514"/>
      <c r="H22" s="514"/>
      <c r="I22" s="514"/>
      <c r="J22" s="514"/>
      <c r="K22" s="514"/>
      <c r="L22" s="514"/>
      <c r="M22" s="514"/>
      <c r="N22" s="514"/>
      <c r="O22" s="514"/>
      <c r="P22" s="514"/>
      <c r="Q22" s="514"/>
      <c r="R22" s="514"/>
      <c r="S22" s="514"/>
      <c r="T22" s="514"/>
      <c r="U22" s="514"/>
      <c r="V22" s="515"/>
      <c r="W22" s="504" t="s">
        <v>9</v>
      </c>
      <c r="X22" s="505"/>
      <c r="Y22" s="516" t="str">
        <f>IF(SUM(Y20:AK21)=0, "", SUM(Y20:AK21))</f>
        <v/>
      </c>
      <c r="Z22" s="517"/>
      <c r="AA22" s="517"/>
      <c r="AB22" s="517"/>
      <c r="AC22" s="517"/>
      <c r="AD22" s="517"/>
      <c r="AE22" s="517"/>
      <c r="AF22" s="517"/>
      <c r="AG22" s="517"/>
      <c r="AH22" s="517"/>
      <c r="AI22" s="517"/>
      <c r="AJ22" s="517"/>
      <c r="AK22" s="517"/>
      <c r="AL22" s="508" t="s">
        <v>0</v>
      </c>
      <c r="AM22" s="509"/>
      <c r="AN22" s="8"/>
      <c r="AO22" s="8"/>
      <c r="AP22" s="24"/>
      <c r="AQ22" s="24"/>
      <c r="AR22" s="24"/>
      <c r="AS22" s="24"/>
      <c r="AT22" s="24"/>
      <c r="AU22" s="24"/>
      <c r="AV22" s="24"/>
      <c r="AW22" s="24"/>
      <c r="AX22" s="24"/>
      <c r="AY22" s="24"/>
      <c r="AZ22" s="24"/>
      <c r="BA22" s="24"/>
      <c r="BB22" s="24"/>
      <c r="BC22" s="24"/>
    </row>
    <row r="23" spans="2:57" ht="54.75" customHeight="1" x14ac:dyDescent="0.2">
      <c r="B23" s="499" t="s">
        <v>136</v>
      </c>
      <c r="C23" s="500"/>
      <c r="D23" s="500"/>
      <c r="E23" s="500"/>
      <c r="F23" s="500"/>
      <c r="G23" s="500"/>
      <c r="H23" s="500"/>
      <c r="I23" s="500"/>
      <c r="J23" s="500"/>
      <c r="K23" s="500"/>
      <c r="L23" s="500"/>
      <c r="M23" s="500"/>
      <c r="N23" s="500"/>
      <c r="O23" s="500"/>
      <c r="P23" s="500"/>
      <c r="Q23" s="500"/>
      <c r="R23" s="500"/>
      <c r="S23" s="500"/>
      <c r="T23" s="500"/>
      <c r="U23" s="500"/>
      <c r="V23" s="501"/>
      <c r="W23" s="488" t="s">
        <v>9</v>
      </c>
      <c r="X23" s="489"/>
      <c r="Y23" s="510" t="str">
        <f>IF(Y22="","",ROUNDDOWN(Y22/3,-3))</f>
        <v/>
      </c>
      <c r="Z23" s="511"/>
      <c r="AA23" s="511"/>
      <c r="AB23" s="511"/>
      <c r="AC23" s="511"/>
      <c r="AD23" s="511"/>
      <c r="AE23" s="511"/>
      <c r="AF23" s="511"/>
      <c r="AG23" s="511"/>
      <c r="AH23" s="511"/>
      <c r="AI23" s="511"/>
      <c r="AJ23" s="511"/>
      <c r="AK23" s="511"/>
      <c r="AL23" s="502" t="s">
        <v>0</v>
      </c>
      <c r="AM23" s="503"/>
      <c r="AN23" s="8"/>
      <c r="AO23" s="8"/>
      <c r="AP23" s="24"/>
      <c r="AQ23" s="24"/>
      <c r="AR23" s="24"/>
      <c r="AS23" s="24"/>
      <c r="AT23" s="24"/>
      <c r="AU23" s="24"/>
      <c r="AV23" s="24"/>
      <c r="AW23" s="24"/>
      <c r="AX23" s="24"/>
      <c r="AY23" s="24"/>
      <c r="AZ23" s="24"/>
      <c r="BA23" s="24"/>
      <c r="BB23" s="24"/>
      <c r="BC23" s="8"/>
    </row>
    <row r="24" spans="2:57" ht="54.75" customHeight="1" x14ac:dyDescent="0.2">
      <c r="B24" s="499" t="s">
        <v>114</v>
      </c>
      <c r="C24" s="500"/>
      <c r="D24" s="500"/>
      <c r="E24" s="500"/>
      <c r="F24" s="500"/>
      <c r="G24" s="500"/>
      <c r="H24" s="500"/>
      <c r="I24" s="500"/>
      <c r="J24" s="500"/>
      <c r="K24" s="500"/>
      <c r="L24" s="500"/>
      <c r="M24" s="500"/>
      <c r="N24" s="500"/>
      <c r="O24" s="500"/>
      <c r="P24" s="500"/>
      <c r="Q24" s="500"/>
      <c r="R24" s="500"/>
      <c r="S24" s="500"/>
      <c r="T24" s="500"/>
      <c r="U24" s="500"/>
      <c r="V24" s="501"/>
      <c r="W24" s="488" t="s">
        <v>9</v>
      </c>
      <c r="X24" s="489"/>
      <c r="Y24" s="510" t="str">
        <f>IF(Y23="","",MIN(Y23,1200000))</f>
        <v/>
      </c>
      <c r="Z24" s="511"/>
      <c r="AA24" s="511"/>
      <c r="AB24" s="511"/>
      <c r="AC24" s="511"/>
      <c r="AD24" s="511"/>
      <c r="AE24" s="511"/>
      <c r="AF24" s="511"/>
      <c r="AG24" s="511"/>
      <c r="AH24" s="511"/>
      <c r="AI24" s="511"/>
      <c r="AJ24" s="511"/>
      <c r="AK24" s="511"/>
      <c r="AL24" s="502" t="s">
        <v>0</v>
      </c>
      <c r="AM24" s="503"/>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24" t="s">
        <v>206</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8"/>
      <c r="AO26" s="8"/>
      <c r="AP26" s="8"/>
      <c r="AQ26" s="8"/>
      <c r="AR26" s="8"/>
      <c r="AS26" s="8"/>
      <c r="AT26" s="8"/>
      <c r="AU26" s="8"/>
      <c r="AV26" s="8"/>
      <c r="AW26" s="8"/>
      <c r="AX26" s="8"/>
      <c r="AY26" s="22"/>
      <c r="AZ26" s="22"/>
      <c r="BA26" s="22"/>
      <c r="BB26" s="22"/>
      <c r="BC26" s="22"/>
    </row>
    <row r="27" spans="2:57" ht="18.75" customHeight="1" x14ac:dyDescent="0.2">
      <c r="B27" s="525" t="s">
        <v>133</v>
      </c>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186"/>
      <c r="AO27" s="19"/>
      <c r="AP27" s="22"/>
      <c r="AQ27" s="187"/>
      <c r="AR27" s="187"/>
      <c r="AS27" s="7"/>
      <c r="AT27" s="7"/>
      <c r="AU27" s="7"/>
      <c r="AV27" s="7"/>
    </row>
    <row r="28" spans="2:57" s="4" customFormat="1" ht="30" customHeight="1" x14ac:dyDescent="0.2">
      <c r="B28" s="526" t="s">
        <v>2</v>
      </c>
      <c r="C28" s="527"/>
      <c r="D28" s="528" t="s">
        <v>207</v>
      </c>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29" t="s">
        <v>2</v>
      </c>
      <c r="C29" s="530"/>
      <c r="D29" s="531" t="s">
        <v>208</v>
      </c>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32" t="s">
        <v>209</v>
      </c>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4"/>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35" t="s">
        <v>164</v>
      </c>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6"/>
      <c r="AN31" s="5"/>
      <c r="AO31" s="6"/>
      <c r="AP31" s="6"/>
      <c r="AQ31" s="6"/>
      <c r="AR31" s="6"/>
      <c r="AS31" s="6"/>
      <c r="AT31" s="6"/>
      <c r="AU31" s="6"/>
      <c r="AV31" s="6"/>
    </row>
    <row r="32" spans="2:57" ht="29.25" customHeight="1" x14ac:dyDescent="0.3">
      <c r="B32" s="185" t="s">
        <v>170</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178</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470" t="s">
        <v>169</v>
      </c>
      <c r="C34" s="471"/>
      <c r="D34" s="471"/>
      <c r="E34" s="471"/>
      <c r="F34" s="471"/>
      <c r="G34" s="471"/>
      <c r="H34" s="471"/>
      <c r="I34" s="471"/>
      <c r="J34" s="471"/>
      <c r="K34" s="471"/>
      <c r="L34" s="471"/>
      <c r="M34" s="471"/>
      <c r="N34" s="471"/>
      <c r="O34" s="471"/>
      <c r="P34" s="471"/>
      <c r="Q34" s="471"/>
      <c r="R34" s="471"/>
      <c r="S34" s="471"/>
      <c r="T34" s="471"/>
      <c r="U34" s="471"/>
      <c r="V34" s="472"/>
      <c r="W34" s="470" t="s">
        <v>127</v>
      </c>
      <c r="X34" s="471"/>
      <c r="Y34" s="471"/>
      <c r="Z34" s="471"/>
      <c r="AA34" s="471"/>
      <c r="AB34" s="471"/>
      <c r="AC34" s="471"/>
      <c r="AD34" s="471"/>
      <c r="AE34" s="471"/>
      <c r="AF34" s="471"/>
      <c r="AG34" s="471"/>
      <c r="AH34" s="471"/>
      <c r="AI34" s="471"/>
      <c r="AJ34" s="471"/>
      <c r="AK34" s="471"/>
      <c r="AL34" s="471"/>
      <c r="AM34" s="472"/>
      <c r="AN34" s="8"/>
      <c r="AO34" s="8"/>
      <c r="AP34" s="8"/>
      <c r="AQ34" s="24"/>
      <c r="AR34" s="24"/>
      <c r="AS34" s="24"/>
      <c r="AT34" s="24"/>
      <c r="AU34" s="24"/>
      <c r="AV34" s="24"/>
      <c r="AW34" s="24"/>
      <c r="AX34" s="24"/>
      <c r="AY34" s="24"/>
      <c r="AZ34" s="24"/>
      <c r="BA34" s="8"/>
      <c r="BB34" s="8"/>
      <c r="BC34" s="8"/>
    </row>
    <row r="35" spans="2:57" ht="54.75" customHeight="1" thickTop="1" x14ac:dyDescent="0.2">
      <c r="B35" s="545" t="s">
        <v>111</v>
      </c>
      <c r="C35" s="546"/>
      <c r="D35" s="546"/>
      <c r="E35" s="546"/>
      <c r="F35" s="546"/>
      <c r="G35" s="546"/>
      <c r="H35" s="546"/>
      <c r="I35" s="546"/>
      <c r="J35" s="546"/>
      <c r="K35" s="546"/>
      <c r="L35" s="546"/>
      <c r="M35" s="546"/>
      <c r="N35" s="546"/>
      <c r="O35" s="546"/>
      <c r="P35" s="546"/>
      <c r="Q35" s="546"/>
      <c r="R35" s="546"/>
      <c r="S35" s="546"/>
      <c r="T35" s="546"/>
      <c r="U35" s="546"/>
      <c r="V35" s="547"/>
      <c r="W35" s="504" t="s">
        <v>9</v>
      </c>
      <c r="X35" s="505"/>
      <c r="Y35" s="506">
        <f>SUM(串刺用【先頭】:串刺用【末尾】!A154)</f>
        <v>0</v>
      </c>
      <c r="Z35" s="507"/>
      <c r="AA35" s="507"/>
      <c r="AB35" s="507"/>
      <c r="AC35" s="507"/>
      <c r="AD35" s="507"/>
      <c r="AE35" s="507"/>
      <c r="AF35" s="507"/>
      <c r="AG35" s="507"/>
      <c r="AH35" s="507"/>
      <c r="AI35" s="507"/>
      <c r="AJ35" s="507"/>
      <c r="AK35" s="507"/>
      <c r="AL35" s="508" t="s">
        <v>0</v>
      </c>
      <c r="AM35" s="509"/>
      <c r="AN35" s="8"/>
      <c r="AO35" s="8"/>
      <c r="AP35" s="8"/>
      <c r="AQ35" s="24"/>
      <c r="AR35" s="24"/>
      <c r="AS35" s="24"/>
      <c r="AT35" s="24"/>
      <c r="AU35" s="24"/>
      <c r="AV35" s="24"/>
      <c r="AW35" s="24"/>
      <c r="AX35" s="24"/>
      <c r="AY35" s="24"/>
      <c r="AZ35" s="24"/>
      <c r="BA35" s="8"/>
      <c r="BB35" s="8"/>
      <c r="BC35" s="8"/>
    </row>
    <row r="36" spans="2:57" ht="54.75" customHeight="1" x14ac:dyDescent="0.2">
      <c r="B36" s="538" t="s">
        <v>68</v>
      </c>
      <c r="C36" s="539"/>
      <c r="D36" s="539"/>
      <c r="E36" s="539"/>
      <c r="F36" s="539"/>
      <c r="G36" s="539"/>
      <c r="H36" s="539"/>
      <c r="I36" s="539"/>
      <c r="J36" s="539"/>
      <c r="K36" s="539"/>
      <c r="L36" s="539"/>
      <c r="M36" s="539"/>
      <c r="N36" s="539"/>
      <c r="O36" s="539"/>
      <c r="P36" s="539"/>
      <c r="Q36" s="539"/>
      <c r="R36" s="539"/>
      <c r="S36" s="539"/>
      <c r="T36" s="539"/>
      <c r="U36" s="539"/>
      <c r="V36" s="540"/>
      <c r="W36" s="541" t="s">
        <v>9</v>
      </c>
      <c r="X36" s="542"/>
      <c r="Y36" s="543">
        <f>SUM(串刺用【先頭】:串刺用【末尾】!A155)</f>
        <v>0</v>
      </c>
      <c r="Z36" s="544"/>
      <c r="AA36" s="544"/>
      <c r="AB36" s="544"/>
      <c r="AC36" s="544"/>
      <c r="AD36" s="544"/>
      <c r="AE36" s="544"/>
      <c r="AF36" s="544"/>
      <c r="AG36" s="544"/>
      <c r="AH36" s="544"/>
      <c r="AI36" s="544"/>
      <c r="AJ36" s="544"/>
      <c r="AK36" s="544"/>
      <c r="AL36" s="486" t="s">
        <v>0</v>
      </c>
      <c r="AM36" s="487"/>
      <c r="AN36" s="8"/>
      <c r="AO36" s="8"/>
      <c r="AP36" s="8"/>
      <c r="AQ36" s="24"/>
      <c r="AR36" s="24"/>
      <c r="AS36" s="24"/>
      <c r="AT36" s="24"/>
      <c r="AU36" s="24"/>
      <c r="AV36" s="24"/>
      <c r="AW36" s="24"/>
      <c r="AX36" s="24"/>
      <c r="AY36" s="24"/>
      <c r="AZ36" s="24"/>
      <c r="BA36" s="8"/>
      <c r="BB36" s="8"/>
      <c r="BC36" s="8"/>
    </row>
    <row r="37" spans="2:57" ht="54.75" customHeight="1" thickBot="1" x14ac:dyDescent="0.25">
      <c r="B37" s="490" t="s">
        <v>140</v>
      </c>
      <c r="C37" s="491"/>
      <c r="D37" s="491"/>
      <c r="E37" s="491"/>
      <c r="F37" s="491"/>
      <c r="G37" s="491"/>
      <c r="H37" s="491"/>
      <c r="I37" s="491"/>
      <c r="J37" s="491"/>
      <c r="K37" s="491"/>
      <c r="L37" s="491"/>
      <c r="M37" s="491"/>
      <c r="N37" s="491"/>
      <c r="O37" s="491"/>
      <c r="P37" s="491"/>
      <c r="Q37" s="491"/>
      <c r="R37" s="491"/>
      <c r="S37" s="491"/>
      <c r="T37" s="491"/>
      <c r="U37" s="491"/>
      <c r="V37" s="492"/>
      <c r="W37" s="493" t="s">
        <v>9</v>
      </c>
      <c r="X37" s="494"/>
      <c r="Y37" s="495">
        <f>SUM(串刺用【先頭】:串刺用【末尾】!A156)</f>
        <v>0</v>
      </c>
      <c r="Z37" s="496"/>
      <c r="AA37" s="496"/>
      <c r="AB37" s="496"/>
      <c r="AC37" s="496"/>
      <c r="AD37" s="496"/>
      <c r="AE37" s="496"/>
      <c r="AF37" s="496"/>
      <c r="AG37" s="496"/>
      <c r="AH37" s="496"/>
      <c r="AI37" s="496"/>
      <c r="AJ37" s="496"/>
      <c r="AK37" s="496"/>
      <c r="AL37" s="497" t="s">
        <v>0</v>
      </c>
      <c r="AM37" s="498"/>
      <c r="AN37" s="8"/>
      <c r="AO37" s="8"/>
      <c r="AP37" s="8"/>
      <c r="AQ37" s="8"/>
      <c r="AR37" s="8"/>
      <c r="AS37" s="8"/>
      <c r="AT37" s="8"/>
      <c r="AU37" s="8"/>
      <c r="AV37" s="8"/>
      <c r="AW37" s="8"/>
      <c r="AX37" s="8"/>
      <c r="AY37" s="8"/>
      <c r="AZ37" s="8"/>
      <c r="BA37" s="8"/>
      <c r="BB37" s="8"/>
      <c r="BC37" s="8"/>
    </row>
    <row r="38" spans="2:57" ht="54.75" customHeight="1" thickTop="1" x14ac:dyDescent="0.2">
      <c r="B38" s="513" t="s">
        <v>167</v>
      </c>
      <c r="C38" s="514"/>
      <c r="D38" s="514"/>
      <c r="E38" s="514"/>
      <c r="F38" s="514"/>
      <c r="G38" s="514"/>
      <c r="H38" s="514"/>
      <c r="I38" s="514"/>
      <c r="J38" s="514"/>
      <c r="K38" s="514"/>
      <c r="L38" s="514"/>
      <c r="M38" s="514"/>
      <c r="N38" s="514"/>
      <c r="O38" s="514"/>
      <c r="P38" s="514"/>
      <c r="Q38" s="514"/>
      <c r="R38" s="514"/>
      <c r="S38" s="514"/>
      <c r="T38" s="514"/>
      <c r="U38" s="514"/>
      <c r="V38" s="515"/>
      <c r="W38" s="476" t="s">
        <v>9</v>
      </c>
      <c r="X38" s="477"/>
      <c r="Y38" s="516" t="str">
        <f>IF(SUM(Y35:AK37)=0, "", SUM(Y35:AK37))</f>
        <v/>
      </c>
      <c r="Z38" s="517"/>
      <c r="AA38" s="517"/>
      <c r="AB38" s="517"/>
      <c r="AC38" s="517"/>
      <c r="AD38" s="517"/>
      <c r="AE38" s="517"/>
      <c r="AF38" s="517"/>
      <c r="AG38" s="517"/>
      <c r="AH38" s="517"/>
      <c r="AI38" s="517"/>
      <c r="AJ38" s="517"/>
      <c r="AK38" s="517"/>
      <c r="AL38" s="480" t="s">
        <v>0</v>
      </c>
      <c r="AM38" s="481"/>
      <c r="AN38" s="8"/>
      <c r="AO38" s="8"/>
      <c r="AP38" s="8"/>
      <c r="AQ38" s="8"/>
      <c r="AR38" s="8"/>
      <c r="AS38" s="8"/>
      <c r="AT38" s="8"/>
      <c r="AU38" s="8"/>
      <c r="AV38" s="8"/>
      <c r="AW38" s="8"/>
      <c r="AX38" s="8"/>
      <c r="AY38" s="8"/>
      <c r="AZ38" s="8"/>
      <c r="BA38" s="8"/>
      <c r="BB38" s="8"/>
      <c r="BC38" s="8"/>
    </row>
    <row r="39" spans="2:57" ht="55.5" customHeight="1" x14ac:dyDescent="0.2">
      <c r="B39" s="499" t="s">
        <v>168</v>
      </c>
      <c r="C39" s="500"/>
      <c r="D39" s="500"/>
      <c r="E39" s="500"/>
      <c r="F39" s="500"/>
      <c r="G39" s="500"/>
      <c r="H39" s="500"/>
      <c r="I39" s="500"/>
      <c r="J39" s="500"/>
      <c r="K39" s="500"/>
      <c r="L39" s="500"/>
      <c r="M39" s="500"/>
      <c r="N39" s="500"/>
      <c r="O39" s="500"/>
      <c r="P39" s="500"/>
      <c r="Q39" s="500"/>
      <c r="R39" s="500"/>
      <c r="S39" s="500"/>
      <c r="T39" s="500"/>
      <c r="U39" s="500"/>
      <c r="V39" s="501"/>
      <c r="W39" s="488" t="s">
        <v>9</v>
      </c>
      <c r="X39" s="489"/>
      <c r="Y39" s="510" t="str">
        <f>IF(Y38="","",MIN(Y24,Y38))</f>
        <v/>
      </c>
      <c r="Z39" s="511"/>
      <c r="AA39" s="511"/>
      <c r="AB39" s="511"/>
      <c r="AC39" s="511"/>
      <c r="AD39" s="511"/>
      <c r="AE39" s="511"/>
      <c r="AF39" s="511"/>
      <c r="AG39" s="511"/>
      <c r="AH39" s="511"/>
      <c r="AI39" s="511"/>
      <c r="AJ39" s="511"/>
      <c r="AK39" s="511"/>
      <c r="AL39" s="502" t="s">
        <v>0</v>
      </c>
      <c r="AM39" s="503"/>
      <c r="AN39" s="22"/>
      <c r="AO39" s="22"/>
      <c r="AP39" s="22"/>
      <c r="AQ39" s="22"/>
      <c r="AR39" s="22"/>
      <c r="AS39" s="22"/>
      <c r="AT39" s="22"/>
      <c r="AU39" s="22"/>
      <c r="AV39" s="22"/>
      <c r="AW39" s="22"/>
      <c r="AX39" s="22"/>
      <c r="AY39" s="22"/>
      <c r="AZ39" s="22"/>
      <c r="BA39" s="22"/>
      <c r="BB39" s="22"/>
      <c r="BC39" s="22"/>
    </row>
    <row r="40" spans="2:57" ht="48" customHeight="1" thickBot="1" x14ac:dyDescent="0.3">
      <c r="B40" s="45"/>
      <c r="C40" s="45"/>
      <c r="D40" s="45"/>
      <c r="E40" s="45"/>
      <c r="F40" s="45"/>
      <c r="G40" s="45"/>
      <c r="H40" s="45"/>
      <c r="I40" s="45"/>
      <c r="J40" s="45"/>
      <c r="K40" s="45"/>
      <c r="L40" s="45"/>
      <c r="M40" s="45"/>
      <c r="N40" s="45"/>
      <c r="O40" s="45"/>
      <c r="P40" s="45"/>
      <c r="Q40" s="45"/>
      <c r="R40" s="45"/>
      <c r="S40" s="45"/>
      <c r="T40" s="45"/>
      <c r="U40" s="46"/>
      <c r="V40" s="45"/>
      <c r="W40" s="229" t="s">
        <v>135</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18" t="s">
        <v>129</v>
      </c>
      <c r="C41" s="519"/>
      <c r="D41" s="519"/>
      <c r="E41" s="519"/>
      <c r="F41" s="519"/>
      <c r="G41" s="519"/>
      <c r="H41" s="519"/>
      <c r="I41" s="519"/>
      <c r="J41" s="519"/>
      <c r="K41" s="519"/>
      <c r="L41" s="519"/>
      <c r="M41" s="519"/>
      <c r="N41" s="519"/>
      <c r="O41" s="519"/>
      <c r="P41" s="519"/>
      <c r="Q41" s="519"/>
      <c r="R41" s="519"/>
      <c r="S41" s="519"/>
      <c r="T41" s="519"/>
      <c r="U41" s="519"/>
      <c r="V41" s="520"/>
      <c r="W41" s="521">
        <f>SUM(Y24,Y39)</f>
        <v>0</v>
      </c>
      <c r="X41" s="521"/>
      <c r="Y41" s="521"/>
      <c r="Z41" s="521"/>
      <c r="AA41" s="521"/>
      <c r="AB41" s="521"/>
      <c r="AC41" s="521"/>
      <c r="AD41" s="521"/>
      <c r="AE41" s="521"/>
      <c r="AF41" s="521"/>
      <c r="AG41" s="521"/>
      <c r="AH41" s="521"/>
      <c r="AI41" s="521"/>
      <c r="AJ41" s="521"/>
      <c r="AK41" s="521"/>
      <c r="AL41" s="522" t="s">
        <v>0</v>
      </c>
      <c r="AM41" s="523"/>
      <c r="AN41" s="154"/>
      <c r="AO41" s="155"/>
      <c r="AP41" s="155"/>
      <c r="AQ41" s="155"/>
      <c r="AR41" s="155"/>
      <c r="AS41" s="155"/>
      <c r="AT41" s="155"/>
      <c r="AU41" s="155"/>
      <c r="AV41" s="155"/>
      <c r="AW41" s="512"/>
      <c r="AX41" s="512"/>
      <c r="AY41" s="156"/>
      <c r="AZ41" s="156"/>
      <c r="BA41" s="156"/>
      <c r="BB41" s="156"/>
      <c r="BC41" s="156"/>
    </row>
    <row r="42" spans="2:57" ht="29.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49999999999999"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D2htVkPUP7sepfw/Nu4plDUI7G7YYdNVKsCramOQTCZMkfl08k/IfQxkYg9gO+ScbrLHlS2UmQxI6slQZ1oxwA==" saltValue="aqDaG6DcMV4fpC47Xv1z8g==" spinCount="100000" sheet="1" objects="1" scenarios="1"/>
  <mergeCells count="76">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 ref="W34:AM34"/>
    <mergeCell ref="B26:AM26"/>
    <mergeCell ref="B27:AM27"/>
    <mergeCell ref="B28:C28"/>
    <mergeCell ref="D28:AL28"/>
    <mergeCell ref="B29:C29"/>
    <mergeCell ref="D29:AL29"/>
    <mergeCell ref="D30:AM30"/>
    <mergeCell ref="D31:AM31"/>
    <mergeCell ref="AW41:AX41"/>
    <mergeCell ref="B38:V38"/>
    <mergeCell ref="W38:X38"/>
    <mergeCell ref="Y38:AK38"/>
    <mergeCell ref="AL38:AM38"/>
    <mergeCell ref="B41:V41"/>
    <mergeCell ref="W41:AK41"/>
    <mergeCell ref="AL41:AM41"/>
    <mergeCell ref="B39:V39"/>
    <mergeCell ref="Y39:AK39"/>
    <mergeCell ref="AL39:AM39"/>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3:BC3"/>
    <mergeCell ref="B5:L5"/>
    <mergeCell ref="N5:V5"/>
    <mergeCell ref="AN19:BC19"/>
    <mergeCell ref="AN20:AO20"/>
    <mergeCell ref="AV20:AW20"/>
    <mergeCell ref="AP20:AU20"/>
    <mergeCell ref="AX20:BC20"/>
    <mergeCell ref="B19:V19"/>
    <mergeCell ref="W19:AM19"/>
    <mergeCell ref="B20:V20"/>
    <mergeCell ref="W20:X20"/>
    <mergeCell ref="Y20:AK20"/>
    <mergeCell ref="AL20:AM20"/>
    <mergeCell ref="B8:M8"/>
    <mergeCell ref="O8:AW8"/>
    <mergeCell ref="O9:AW9"/>
    <mergeCell ref="P10:AW10"/>
    <mergeCell ref="Q11:AW11"/>
    <mergeCell ref="Q12:Z12"/>
    <mergeCell ref="AA12:AG12"/>
    <mergeCell ref="AJ12:AK12"/>
    <mergeCell ref="AM12:AO12"/>
    <mergeCell ref="AP12:AQ12"/>
  </mergeCells>
  <phoneticPr fontId="2"/>
  <conditionalFormatting sqref="N5:V5">
    <cfRule type="expression" dxfId="19" priority="18">
      <formula>$N$5=""</formula>
    </cfRule>
  </conditionalFormatting>
  <conditionalFormatting sqref="Y20:AK20">
    <cfRule type="expression" dxfId="18" priority="17" stopIfTrue="1">
      <formula>$AQ$20="☑"</formula>
    </cfRule>
  </conditionalFormatting>
  <conditionalFormatting sqref="B28:C29">
    <cfRule type="expression" dxfId="17" priority="13" stopIfTrue="1">
      <formula>AND($B$28="□",$B$29="□")</formula>
    </cfRule>
  </conditionalFormatting>
  <conditionalFormatting sqref="B29:AM30">
    <cfRule type="expression" dxfId="16" priority="12" stopIfTrue="1">
      <formula>$B$28="■"</formula>
    </cfRule>
  </conditionalFormatting>
  <conditionalFormatting sqref="B28:AM28">
    <cfRule type="expression" dxfId="15" priority="11" stopIfTrue="1">
      <formula>$B$29="■"</formula>
    </cfRule>
  </conditionalFormatting>
  <conditionalFormatting sqref="B31:AM31">
    <cfRule type="expression" dxfId="14" priority="8" stopIfTrue="1">
      <formula>$B$28="■"</formula>
    </cfRule>
  </conditionalFormatting>
  <conditionalFormatting sqref="N8:N9">
    <cfRule type="expression" dxfId="13" priority="7">
      <formula>AND($N$8="□",$N$9="□")</formula>
    </cfRule>
  </conditionalFormatting>
  <conditionalFormatting sqref="N8:AW8">
    <cfRule type="expression" dxfId="12" priority="6">
      <formula>$N$9="■"</formula>
    </cfRule>
  </conditionalFormatting>
  <conditionalFormatting sqref="N9:AW12">
    <cfRule type="expression" dxfId="11" priority="5">
      <formula>$N$8="■"</formula>
    </cfRule>
  </conditionalFormatting>
  <conditionalFormatting sqref="P11:P12">
    <cfRule type="expression" dxfId="10" priority="4">
      <formula>AND($N$9="■",$P$11="□",$P$12="□")</formula>
    </cfRule>
  </conditionalFormatting>
  <conditionalFormatting sqref="AH12:AI12">
    <cfRule type="expression" dxfId="9" priority="3">
      <formula>AND($P$25="■",$AH$25="")</formula>
    </cfRule>
  </conditionalFormatting>
  <conditionalFormatting sqref="AM12">
    <cfRule type="expression" dxfId="8" priority="2">
      <formula>AND($P$12="■",$AM$12="")</formula>
    </cfRule>
  </conditionalFormatting>
  <conditionalFormatting sqref="AJ12:AK12">
    <cfRule type="expression" dxfId="7" priority="1">
      <formula>AND($P$12="■",$AJ$12="")</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N8:N9 P11:P12"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6"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200</v>
      </c>
      <c r="AW1" s="537">
        <f>'様式第１｜交付申請書'!$CA$2</f>
        <v>0</v>
      </c>
      <c r="AX1" s="537"/>
      <c r="AY1" s="537"/>
      <c r="AZ1" s="537"/>
      <c r="BA1" s="537"/>
      <c r="BB1" s="537"/>
      <c r="BC1" s="47"/>
    </row>
    <row r="2" spans="1:55" ht="18.75" customHeight="1" x14ac:dyDescent="0.2">
      <c r="AR2" s="3"/>
      <c r="AV2" s="195" t="s">
        <v>201</v>
      </c>
      <c r="AW2" s="537" t="str">
        <f>'様式第１｜交付申請書'!$CA$3</f>
        <v/>
      </c>
      <c r="AX2" s="537"/>
      <c r="AY2" s="537"/>
      <c r="AZ2" s="537"/>
      <c r="BA2" s="537"/>
      <c r="BB2" s="537"/>
      <c r="BC2" s="196" t="s">
        <v>202</v>
      </c>
    </row>
    <row r="3" spans="1:55" ht="30" customHeight="1" x14ac:dyDescent="0.2">
      <c r="A3" s="759" t="s">
        <v>194</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4" customHeight="1" x14ac:dyDescent="0.3">
      <c r="A5" s="245" t="s">
        <v>181</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3">
      <c r="A6" s="254"/>
      <c r="B6" s="255"/>
      <c r="C6" s="192" t="s">
        <v>134</v>
      </c>
      <c r="D6" s="24"/>
      <c r="E6" s="24"/>
      <c r="F6" s="24"/>
      <c r="G6" s="246"/>
      <c r="H6" s="247"/>
      <c r="I6" s="192" t="s">
        <v>92</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760"/>
      <c r="AW6" s="760"/>
      <c r="AX6" s="22" t="s">
        <v>109</v>
      </c>
      <c r="AY6" s="760"/>
      <c r="AZ6" s="760"/>
      <c r="BA6" s="512" t="s">
        <v>110</v>
      </c>
      <c r="BB6" s="512"/>
      <c r="BC6" s="512"/>
    </row>
    <row r="7" spans="1:55" ht="7.5" customHeight="1" thickBot="1" x14ac:dyDescent="0.35">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767" t="s">
        <v>74</v>
      </c>
      <c r="B8" s="768"/>
      <c r="C8" s="768"/>
      <c r="D8" s="769"/>
      <c r="E8" s="773" t="s">
        <v>130</v>
      </c>
      <c r="F8" s="774"/>
      <c r="G8" s="774"/>
      <c r="H8" s="774"/>
      <c r="I8" s="774"/>
      <c r="J8" s="774"/>
      <c r="K8" s="774"/>
      <c r="L8" s="774"/>
      <c r="M8" s="774"/>
      <c r="N8" s="775"/>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770"/>
      <c r="B9" s="771"/>
      <c r="C9" s="771"/>
      <c r="D9" s="772"/>
      <c r="E9" s="776"/>
      <c r="F9" s="777"/>
      <c r="G9" s="777"/>
      <c r="H9" s="777"/>
      <c r="I9" s="777"/>
      <c r="J9" s="777"/>
      <c r="K9" s="777"/>
      <c r="L9" s="777"/>
      <c r="M9" s="777"/>
      <c r="N9" s="778"/>
      <c r="O9" s="217"/>
      <c r="P9" s="126"/>
      <c r="Q9" s="739" t="str">
        <f>IF(COUNTIF(AK15:AL38,"err")&gt;0,"グレードと一致しない番号があります。登録番号を確認して下さい。","")</f>
        <v/>
      </c>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39"/>
      <c r="AY9" s="739"/>
      <c r="AZ9" s="739"/>
      <c r="BA9" s="739"/>
      <c r="BB9" s="739"/>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740" t="s">
        <v>182</v>
      </c>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2"/>
      <c r="AM11" s="743" t="s">
        <v>2</v>
      </c>
      <c r="AN11" s="744"/>
      <c r="AO11" s="744"/>
      <c r="AP11" s="744"/>
      <c r="AQ11" s="744"/>
      <c r="AR11" s="744"/>
      <c r="AS11" s="745"/>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746" t="s">
        <v>78</v>
      </c>
      <c r="B13" s="747"/>
      <c r="C13" s="747"/>
      <c r="D13" s="748"/>
      <c r="E13" s="718" t="s">
        <v>152</v>
      </c>
      <c r="F13" s="719"/>
      <c r="G13" s="719"/>
      <c r="H13" s="719"/>
      <c r="I13" s="720"/>
      <c r="J13" s="718" t="s">
        <v>6</v>
      </c>
      <c r="K13" s="719"/>
      <c r="L13" s="719"/>
      <c r="M13" s="719"/>
      <c r="N13" s="719"/>
      <c r="O13" s="719"/>
      <c r="P13" s="719"/>
      <c r="Q13" s="719"/>
      <c r="R13" s="720"/>
      <c r="S13" s="718" t="s">
        <v>75</v>
      </c>
      <c r="T13" s="719"/>
      <c r="U13" s="719"/>
      <c r="V13" s="719"/>
      <c r="W13" s="719"/>
      <c r="X13" s="719"/>
      <c r="Y13" s="719"/>
      <c r="Z13" s="719"/>
      <c r="AA13" s="719"/>
      <c r="AB13" s="719"/>
      <c r="AC13" s="719"/>
      <c r="AD13" s="719"/>
      <c r="AE13" s="719"/>
      <c r="AF13" s="719"/>
      <c r="AG13" s="719"/>
      <c r="AH13" s="719"/>
      <c r="AI13" s="719"/>
      <c r="AJ13" s="720"/>
      <c r="AK13" s="752" t="s">
        <v>70</v>
      </c>
      <c r="AL13" s="753"/>
      <c r="AM13" s="709" t="s">
        <v>13</v>
      </c>
      <c r="AN13" s="710"/>
      <c r="AO13" s="710"/>
      <c r="AP13" s="710"/>
      <c r="AQ13" s="710"/>
      <c r="AR13" s="710"/>
      <c r="AS13" s="711"/>
      <c r="AT13" s="712" t="s">
        <v>10</v>
      </c>
      <c r="AU13" s="713"/>
      <c r="AV13" s="714"/>
      <c r="AW13" s="761" t="s">
        <v>48</v>
      </c>
      <c r="AX13" s="762"/>
      <c r="AY13" s="763"/>
      <c r="AZ13" s="724" t="s">
        <v>11</v>
      </c>
      <c r="BA13" s="725"/>
      <c r="BB13" s="725"/>
      <c r="BC13" s="726"/>
    </row>
    <row r="14" spans="1:55" ht="28.5" customHeight="1" thickBot="1" x14ac:dyDescent="0.25">
      <c r="A14" s="749"/>
      <c r="B14" s="750"/>
      <c r="C14" s="750"/>
      <c r="D14" s="751"/>
      <c r="E14" s="721"/>
      <c r="F14" s="722"/>
      <c r="G14" s="722"/>
      <c r="H14" s="722"/>
      <c r="I14" s="723"/>
      <c r="J14" s="721"/>
      <c r="K14" s="722"/>
      <c r="L14" s="722"/>
      <c r="M14" s="722"/>
      <c r="N14" s="722"/>
      <c r="O14" s="722"/>
      <c r="P14" s="722"/>
      <c r="Q14" s="722"/>
      <c r="R14" s="723"/>
      <c r="S14" s="721"/>
      <c r="T14" s="722"/>
      <c r="U14" s="722"/>
      <c r="V14" s="722"/>
      <c r="W14" s="722"/>
      <c r="X14" s="722"/>
      <c r="Y14" s="722"/>
      <c r="Z14" s="722"/>
      <c r="AA14" s="722"/>
      <c r="AB14" s="722"/>
      <c r="AC14" s="722"/>
      <c r="AD14" s="722"/>
      <c r="AE14" s="722"/>
      <c r="AF14" s="722"/>
      <c r="AG14" s="722"/>
      <c r="AH14" s="722"/>
      <c r="AI14" s="722"/>
      <c r="AJ14" s="723"/>
      <c r="AK14" s="754"/>
      <c r="AL14" s="755"/>
      <c r="AM14" s="730" t="s">
        <v>7</v>
      </c>
      <c r="AN14" s="731"/>
      <c r="AO14" s="731"/>
      <c r="AP14" s="248" t="s">
        <v>76</v>
      </c>
      <c r="AQ14" s="731" t="s">
        <v>8</v>
      </c>
      <c r="AR14" s="731"/>
      <c r="AS14" s="732"/>
      <c r="AT14" s="715"/>
      <c r="AU14" s="716"/>
      <c r="AV14" s="717"/>
      <c r="AW14" s="764"/>
      <c r="AX14" s="765"/>
      <c r="AY14" s="766"/>
      <c r="AZ14" s="727"/>
      <c r="BA14" s="728"/>
      <c r="BB14" s="728"/>
      <c r="BC14" s="729"/>
    </row>
    <row r="15" spans="1:55" s="28" customFormat="1" ht="30" customHeight="1" thickTop="1" x14ac:dyDescent="0.2">
      <c r="A15" s="697"/>
      <c r="B15" s="698"/>
      <c r="C15" s="698"/>
      <c r="D15" s="699"/>
      <c r="E15" s="700"/>
      <c r="F15" s="701"/>
      <c r="G15" s="701"/>
      <c r="H15" s="701"/>
      <c r="I15" s="702"/>
      <c r="J15" s="703"/>
      <c r="K15" s="704"/>
      <c r="L15" s="704"/>
      <c r="M15" s="704"/>
      <c r="N15" s="704"/>
      <c r="O15" s="704"/>
      <c r="P15" s="704"/>
      <c r="Q15" s="704"/>
      <c r="R15" s="705"/>
      <c r="S15" s="703"/>
      <c r="T15" s="704"/>
      <c r="U15" s="704"/>
      <c r="V15" s="704"/>
      <c r="W15" s="704"/>
      <c r="X15" s="704"/>
      <c r="Y15" s="704"/>
      <c r="Z15" s="704"/>
      <c r="AA15" s="704"/>
      <c r="AB15" s="704"/>
      <c r="AC15" s="704"/>
      <c r="AD15" s="704"/>
      <c r="AE15" s="704"/>
      <c r="AF15" s="704"/>
      <c r="AG15" s="704"/>
      <c r="AH15" s="704"/>
      <c r="AI15" s="704"/>
      <c r="AJ15" s="705"/>
      <c r="AK15" s="706" t="str">
        <f>IF(E15="","",IF(AND(LEFT(E15,1)&amp;RIGHT(E15,1)&lt;&gt;"M1",LEFT(E15,1)&amp;RIGHT(E15,1)&lt;&gt;"M2",LEFT(E15,1)&amp;RIGHT(E15,1)&lt;&gt;"M3",LEFT(E15,1)&amp;RIGHT(E15,1)&lt;&gt;"M4"),"err",LEFT(E15,1)&amp;RIGHT(E15,1)))</f>
        <v/>
      </c>
      <c r="AL15" s="707"/>
      <c r="AM15" s="708"/>
      <c r="AN15" s="686"/>
      <c r="AO15" s="686"/>
      <c r="AP15" s="181" t="s">
        <v>76</v>
      </c>
      <c r="AQ15" s="686"/>
      <c r="AR15" s="686"/>
      <c r="AS15" s="687"/>
      <c r="AT15" s="688" t="str">
        <f t="shared" ref="AT15:AT38" si="0">IF(AND(AM15&lt;&gt;"",AQ15&lt;&gt;""),ROUNDDOWN(AM15*AQ15/1000000,2),"")</f>
        <v/>
      </c>
      <c r="AU15" s="689"/>
      <c r="AV15" s="690"/>
      <c r="AW15" s="691"/>
      <c r="AX15" s="692"/>
      <c r="AY15" s="693"/>
      <c r="AZ15" s="694" t="str">
        <f t="shared" ref="AZ15:AZ38" si="1">IF(AT15&lt;&gt;"",AW15*AT15,"")</f>
        <v/>
      </c>
      <c r="BA15" s="695"/>
      <c r="BB15" s="695"/>
      <c r="BC15" s="696"/>
    </row>
    <row r="16" spans="1:55" s="28" customFormat="1" ht="30" customHeight="1" x14ac:dyDescent="0.2">
      <c r="A16" s="654"/>
      <c r="B16" s="655"/>
      <c r="C16" s="655"/>
      <c r="D16" s="656"/>
      <c r="E16" s="657"/>
      <c r="F16" s="658"/>
      <c r="G16" s="658"/>
      <c r="H16" s="658"/>
      <c r="I16" s="659"/>
      <c r="J16" s="660"/>
      <c r="K16" s="661"/>
      <c r="L16" s="661"/>
      <c r="M16" s="661"/>
      <c r="N16" s="661"/>
      <c r="O16" s="661"/>
      <c r="P16" s="661"/>
      <c r="Q16" s="661"/>
      <c r="R16" s="662"/>
      <c r="S16" s="660"/>
      <c r="T16" s="661"/>
      <c r="U16" s="661"/>
      <c r="V16" s="661"/>
      <c r="W16" s="661"/>
      <c r="X16" s="661"/>
      <c r="Y16" s="661"/>
      <c r="Z16" s="661"/>
      <c r="AA16" s="661"/>
      <c r="AB16" s="661"/>
      <c r="AC16" s="661"/>
      <c r="AD16" s="661"/>
      <c r="AE16" s="661"/>
      <c r="AF16" s="661"/>
      <c r="AG16" s="661"/>
      <c r="AH16" s="661"/>
      <c r="AI16" s="661"/>
      <c r="AJ16" s="662"/>
      <c r="AK16" s="663" t="str">
        <f t="shared" ref="AK16:AK38" si="2">IF(E16="","",IF(AND(LEFT(E16,1)&amp;RIGHT(E16,1)&lt;&gt;"M1",LEFT(E16,1)&amp;RIGHT(E16,1)&lt;&gt;"M2",LEFT(E16,1)&amp;RIGHT(E16,1)&lt;&gt;"M3",LEFT(E16,1)&amp;RIGHT(E16,1)&lt;&gt;"M4"),"err",LEFT(E16,1)&amp;RIGHT(E16,1)))</f>
        <v/>
      </c>
      <c r="AL16" s="664"/>
      <c r="AM16" s="665"/>
      <c r="AN16" s="643"/>
      <c r="AO16" s="643"/>
      <c r="AP16" s="182" t="s">
        <v>76</v>
      </c>
      <c r="AQ16" s="643"/>
      <c r="AR16" s="643"/>
      <c r="AS16" s="644"/>
      <c r="AT16" s="645" t="str">
        <f t="shared" si="0"/>
        <v/>
      </c>
      <c r="AU16" s="646"/>
      <c r="AV16" s="647"/>
      <c r="AW16" s="648"/>
      <c r="AX16" s="649"/>
      <c r="AY16" s="650"/>
      <c r="AZ16" s="651" t="str">
        <f t="shared" si="1"/>
        <v/>
      </c>
      <c r="BA16" s="652"/>
      <c r="BB16" s="652"/>
      <c r="BC16" s="653"/>
    </row>
    <row r="17" spans="1:55" s="28" customFormat="1" ht="30" customHeight="1" x14ac:dyDescent="0.2">
      <c r="A17" s="654"/>
      <c r="B17" s="655"/>
      <c r="C17" s="655"/>
      <c r="D17" s="656"/>
      <c r="E17" s="657"/>
      <c r="F17" s="658"/>
      <c r="G17" s="658"/>
      <c r="H17" s="658"/>
      <c r="I17" s="659"/>
      <c r="J17" s="660"/>
      <c r="K17" s="661"/>
      <c r="L17" s="661"/>
      <c r="M17" s="661"/>
      <c r="N17" s="661"/>
      <c r="O17" s="661"/>
      <c r="P17" s="661"/>
      <c r="Q17" s="661"/>
      <c r="R17" s="662"/>
      <c r="S17" s="660"/>
      <c r="T17" s="661"/>
      <c r="U17" s="661"/>
      <c r="V17" s="661"/>
      <c r="W17" s="661"/>
      <c r="X17" s="661"/>
      <c r="Y17" s="661"/>
      <c r="Z17" s="661"/>
      <c r="AA17" s="661"/>
      <c r="AB17" s="661"/>
      <c r="AC17" s="661"/>
      <c r="AD17" s="661"/>
      <c r="AE17" s="661"/>
      <c r="AF17" s="661"/>
      <c r="AG17" s="661"/>
      <c r="AH17" s="661"/>
      <c r="AI17" s="661"/>
      <c r="AJ17" s="662"/>
      <c r="AK17" s="663" t="str">
        <f t="shared" si="2"/>
        <v/>
      </c>
      <c r="AL17" s="664"/>
      <c r="AM17" s="665"/>
      <c r="AN17" s="643"/>
      <c r="AO17" s="643"/>
      <c r="AP17" s="182" t="s">
        <v>76</v>
      </c>
      <c r="AQ17" s="643"/>
      <c r="AR17" s="643"/>
      <c r="AS17" s="644"/>
      <c r="AT17" s="645" t="str">
        <f t="shared" si="0"/>
        <v/>
      </c>
      <c r="AU17" s="646"/>
      <c r="AV17" s="647"/>
      <c r="AW17" s="648"/>
      <c r="AX17" s="649"/>
      <c r="AY17" s="650"/>
      <c r="AZ17" s="651" t="str">
        <f t="shared" si="1"/>
        <v/>
      </c>
      <c r="BA17" s="652"/>
      <c r="BB17" s="652"/>
      <c r="BC17" s="653"/>
    </row>
    <row r="18" spans="1:55" s="28" customFormat="1" ht="30" customHeight="1" x14ac:dyDescent="0.2">
      <c r="A18" s="654"/>
      <c r="B18" s="655"/>
      <c r="C18" s="655"/>
      <c r="D18" s="656"/>
      <c r="E18" s="657"/>
      <c r="F18" s="658"/>
      <c r="G18" s="658"/>
      <c r="H18" s="658"/>
      <c r="I18" s="659"/>
      <c r="J18" s="660"/>
      <c r="K18" s="661"/>
      <c r="L18" s="661"/>
      <c r="M18" s="661"/>
      <c r="N18" s="661"/>
      <c r="O18" s="661"/>
      <c r="P18" s="661"/>
      <c r="Q18" s="661"/>
      <c r="R18" s="662"/>
      <c r="S18" s="660"/>
      <c r="T18" s="661"/>
      <c r="U18" s="661"/>
      <c r="V18" s="661"/>
      <c r="W18" s="661"/>
      <c r="X18" s="661"/>
      <c r="Y18" s="661"/>
      <c r="Z18" s="661"/>
      <c r="AA18" s="661"/>
      <c r="AB18" s="661"/>
      <c r="AC18" s="661"/>
      <c r="AD18" s="661"/>
      <c r="AE18" s="661"/>
      <c r="AF18" s="661"/>
      <c r="AG18" s="661"/>
      <c r="AH18" s="661"/>
      <c r="AI18" s="661"/>
      <c r="AJ18" s="662"/>
      <c r="AK18" s="663" t="str">
        <f t="shared" si="2"/>
        <v/>
      </c>
      <c r="AL18" s="664"/>
      <c r="AM18" s="665"/>
      <c r="AN18" s="643"/>
      <c r="AO18" s="643"/>
      <c r="AP18" s="182" t="s">
        <v>76</v>
      </c>
      <c r="AQ18" s="643"/>
      <c r="AR18" s="643"/>
      <c r="AS18" s="644"/>
      <c r="AT18" s="645" t="str">
        <f t="shared" si="0"/>
        <v/>
      </c>
      <c r="AU18" s="646"/>
      <c r="AV18" s="647"/>
      <c r="AW18" s="648"/>
      <c r="AX18" s="649"/>
      <c r="AY18" s="650"/>
      <c r="AZ18" s="651" t="str">
        <f t="shared" si="1"/>
        <v/>
      </c>
      <c r="BA18" s="652"/>
      <c r="BB18" s="652"/>
      <c r="BC18" s="653"/>
    </row>
    <row r="19" spans="1:55" s="28" customFormat="1" ht="30" customHeight="1" x14ac:dyDescent="0.2">
      <c r="A19" s="654"/>
      <c r="B19" s="655"/>
      <c r="C19" s="655"/>
      <c r="D19" s="656"/>
      <c r="E19" s="657"/>
      <c r="F19" s="658"/>
      <c r="G19" s="658"/>
      <c r="H19" s="658"/>
      <c r="I19" s="659"/>
      <c r="J19" s="660"/>
      <c r="K19" s="661"/>
      <c r="L19" s="661"/>
      <c r="M19" s="661"/>
      <c r="N19" s="661"/>
      <c r="O19" s="661"/>
      <c r="P19" s="661"/>
      <c r="Q19" s="661"/>
      <c r="R19" s="662"/>
      <c r="S19" s="660"/>
      <c r="T19" s="661"/>
      <c r="U19" s="661"/>
      <c r="V19" s="661"/>
      <c r="W19" s="661"/>
      <c r="X19" s="661"/>
      <c r="Y19" s="661"/>
      <c r="Z19" s="661"/>
      <c r="AA19" s="661"/>
      <c r="AB19" s="661"/>
      <c r="AC19" s="661"/>
      <c r="AD19" s="661"/>
      <c r="AE19" s="661"/>
      <c r="AF19" s="661"/>
      <c r="AG19" s="661"/>
      <c r="AH19" s="661"/>
      <c r="AI19" s="661"/>
      <c r="AJ19" s="662"/>
      <c r="AK19" s="663" t="str">
        <f t="shared" si="2"/>
        <v/>
      </c>
      <c r="AL19" s="664"/>
      <c r="AM19" s="665"/>
      <c r="AN19" s="643"/>
      <c r="AO19" s="643"/>
      <c r="AP19" s="182" t="s">
        <v>76</v>
      </c>
      <c r="AQ19" s="643"/>
      <c r="AR19" s="643"/>
      <c r="AS19" s="644"/>
      <c r="AT19" s="645" t="str">
        <f t="shared" si="0"/>
        <v/>
      </c>
      <c r="AU19" s="646"/>
      <c r="AV19" s="647"/>
      <c r="AW19" s="648"/>
      <c r="AX19" s="649"/>
      <c r="AY19" s="650"/>
      <c r="AZ19" s="651" t="str">
        <f t="shared" si="1"/>
        <v/>
      </c>
      <c r="BA19" s="652"/>
      <c r="BB19" s="652"/>
      <c r="BC19" s="653"/>
    </row>
    <row r="20" spans="1:55" s="28" customFormat="1" ht="30" customHeight="1" x14ac:dyDescent="0.2">
      <c r="A20" s="654"/>
      <c r="B20" s="655"/>
      <c r="C20" s="655"/>
      <c r="D20" s="656"/>
      <c r="E20" s="657"/>
      <c r="F20" s="658"/>
      <c r="G20" s="658"/>
      <c r="H20" s="658"/>
      <c r="I20" s="659"/>
      <c r="J20" s="660"/>
      <c r="K20" s="661"/>
      <c r="L20" s="661"/>
      <c r="M20" s="661"/>
      <c r="N20" s="661"/>
      <c r="O20" s="661"/>
      <c r="P20" s="661"/>
      <c r="Q20" s="661"/>
      <c r="R20" s="662"/>
      <c r="S20" s="660"/>
      <c r="T20" s="661"/>
      <c r="U20" s="661"/>
      <c r="V20" s="661"/>
      <c r="W20" s="661"/>
      <c r="X20" s="661"/>
      <c r="Y20" s="661"/>
      <c r="Z20" s="661"/>
      <c r="AA20" s="661"/>
      <c r="AB20" s="661"/>
      <c r="AC20" s="661"/>
      <c r="AD20" s="661"/>
      <c r="AE20" s="661"/>
      <c r="AF20" s="661"/>
      <c r="AG20" s="661"/>
      <c r="AH20" s="661"/>
      <c r="AI20" s="661"/>
      <c r="AJ20" s="662"/>
      <c r="AK20" s="663" t="str">
        <f t="shared" si="2"/>
        <v/>
      </c>
      <c r="AL20" s="664"/>
      <c r="AM20" s="665"/>
      <c r="AN20" s="643"/>
      <c r="AO20" s="643"/>
      <c r="AP20" s="182" t="s">
        <v>76</v>
      </c>
      <c r="AQ20" s="643"/>
      <c r="AR20" s="643"/>
      <c r="AS20" s="644"/>
      <c r="AT20" s="645" t="str">
        <f t="shared" si="0"/>
        <v/>
      </c>
      <c r="AU20" s="646"/>
      <c r="AV20" s="647"/>
      <c r="AW20" s="648"/>
      <c r="AX20" s="649"/>
      <c r="AY20" s="650"/>
      <c r="AZ20" s="651" t="str">
        <f t="shared" si="1"/>
        <v/>
      </c>
      <c r="BA20" s="652"/>
      <c r="BB20" s="652"/>
      <c r="BC20" s="653"/>
    </row>
    <row r="21" spans="1:55" s="28" customFormat="1" ht="30" customHeight="1" x14ac:dyDescent="0.2">
      <c r="A21" s="654"/>
      <c r="B21" s="655"/>
      <c r="C21" s="655"/>
      <c r="D21" s="656"/>
      <c r="E21" s="657"/>
      <c r="F21" s="658"/>
      <c r="G21" s="658"/>
      <c r="H21" s="658"/>
      <c r="I21" s="659"/>
      <c r="J21" s="660"/>
      <c r="K21" s="661"/>
      <c r="L21" s="661"/>
      <c r="M21" s="661"/>
      <c r="N21" s="661"/>
      <c r="O21" s="661"/>
      <c r="P21" s="661"/>
      <c r="Q21" s="661"/>
      <c r="R21" s="662"/>
      <c r="S21" s="660"/>
      <c r="T21" s="661"/>
      <c r="U21" s="661"/>
      <c r="V21" s="661"/>
      <c r="W21" s="661"/>
      <c r="X21" s="661"/>
      <c r="Y21" s="661"/>
      <c r="Z21" s="661"/>
      <c r="AA21" s="661"/>
      <c r="AB21" s="661"/>
      <c r="AC21" s="661"/>
      <c r="AD21" s="661"/>
      <c r="AE21" s="661"/>
      <c r="AF21" s="661"/>
      <c r="AG21" s="661"/>
      <c r="AH21" s="661"/>
      <c r="AI21" s="661"/>
      <c r="AJ21" s="662"/>
      <c r="AK21" s="663" t="str">
        <f t="shared" si="2"/>
        <v/>
      </c>
      <c r="AL21" s="664"/>
      <c r="AM21" s="665"/>
      <c r="AN21" s="643"/>
      <c r="AO21" s="643"/>
      <c r="AP21" s="182" t="s">
        <v>76</v>
      </c>
      <c r="AQ21" s="643"/>
      <c r="AR21" s="643"/>
      <c r="AS21" s="644"/>
      <c r="AT21" s="645" t="str">
        <f t="shared" si="0"/>
        <v/>
      </c>
      <c r="AU21" s="646"/>
      <c r="AV21" s="647"/>
      <c r="AW21" s="648"/>
      <c r="AX21" s="649"/>
      <c r="AY21" s="650"/>
      <c r="AZ21" s="651" t="str">
        <f t="shared" si="1"/>
        <v/>
      </c>
      <c r="BA21" s="652"/>
      <c r="BB21" s="652"/>
      <c r="BC21" s="653"/>
    </row>
    <row r="22" spans="1:55" s="28" customFormat="1" ht="30" customHeight="1" x14ac:dyDescent="0.2">
      <c r="A22" s="654"/>
      <c r="B22" s="655"/>
      <c r="C22" s="655"/>
      <c r="D22" s="656"/>
      <c r="E22" s="657"/>
      <c r="F22" s="658"/>
      <c r="G22" s="658"/>
      <c r="H22" s="658"/>
      <c r="I22" s="659"/>
      <c r="J22" s="660"/>
      <c r="K22" s="661"/>
      <c r="L22" s="661"/>
      <c r="M22" s="661"/>
      <c r="N22" s="661"/>
      <c r="O22" s="661"/>
      <c r="P22" s="661"/>
      <c r="Q22" s="661"/>
      <c r="R22" s="662"/>
      <c r="S22" s="660"/>
      <c r="T22" s="661"/>
      <c r="U22" s="661"/>
      <c r="V22" s="661"/>
      <c r="W22" s="661"/>
      <c r="X22" s="661"/>
      <c r="Y22" s="661"/>
      <c r="Z22" s="661"/>
      <c r="AA22" s="661"/>
      <c r="AB22" s="661"/>
      <c r="AC22" s="661"/>
      <c r="AD22" s="661"/>
      <c r="AE22" s="661"/>
      <c r="AF22" s="661"/>
      <c r="AG22" s="661"/>
      <c r="AH22" s="661"/>
      <c r="AI22" s="661"/>
      <c r="AJ22" s="662"/>
      <c r="AK22" s="663" t="str">
        <f t="shared" si="2"/>
        <v/>
      </c>
      <c r="AL22" s="664"/>
      <c r="AM22" s="665"/>
      <c r="AN22" s="643"/>
      <c r="AO22" s="643"/>
      <c r="AP22" s="182" t="s">
        <v>76</v>
      </c>
      <c r="AQ22" s="643"/>
      <c r="AR22" s="643"/>
      <c r="AS22" s="644"/>
      <c r="AT22" s="645" t="str">
        <f t="shared" si="0"/>
        <v/>
      </c>
      <c r="AU22" s="646"/>
      <c r="AV22" s="647"/>
      <c r="AW22" s="648"/>
      <c r="AX22" s="649"/>
      <c r="AY22" s="650"/>
      <c r="AZ22" s="651" t="str">
        <f t="shared" si="1"/>
        <v/>
      </c>
      <c r="BA22" s="652"/>
      <c r="BB22" s="652"/>
      <c r="BC22" s="653"/>
    </row>
    <row r="23" spans="1:55" s="28" customFormat="1" ht="30" customHeight="1" x14ac:dyDescent="0.2">
      <c r="A23" s="654"/>
      <c r="B23" s="655"/>
      <c r="C23" s="655"/>
      <c r="D23" s="656"/>
      <c r="E23" s="657"/>
      <c r="F23" s="658"/>
      <c r="G23" s="658"/>
      <c r="H23" s="658"/>
      <c r="I23" s="659"/>
      <c r="J23" s="660"/>
      <c r="K23" s="661"/>
      <c r="L23" s="661"/>
      <c r="M23" s="661"/>
      <c r="N23" s="661"/>
      <c r="O23" s="661"/>
      <c r="P23" s="661"/>
      <c r="Q23" s="661"/>
      <c r="R23" s="662"/>
      <c r="S23" s="660"/>
      <c r="T23" s="661"/>
      <c r="U23" s="661"/>
      <c r="V23" s="661"/>
      <c r="W23" s="661"/>
      <c r="X23" s="661"/>
      <c r="Y23" s="661"/>
      <c r="Z23" s="661"/>
      <c r="AA23" s="661"/>
      <c r="AB23" s="661"/>
      <c r="AC23" s="661"/>
      <c r="AD23" s="661"/>
      <c r="AE23" s="661"/>
      <c r="AF23" s="661"/>
      <c r="AG23" s="661"/>
      <c r="AH23" s="661"/>
      <c r="AI23" s="661"/>
      <c r="AJ23" s="662"/>
      <c r="AK23" s="663" t="str">
        <f t="shared" si="2"/>
        <v/>
      </c>
      <c r="AL23" s="664"/>
      <c r="AM23" s="665"/>
      <c r="AN23" s="643"/>
      <c r="AO23" s="643"/>
      <c r="AP23" s="182" t="s">
        <v>76</v>
      </c>
      <c r="AQ23" s="643"/>
      <c r="AR23" s="643"/>
      <c r="AS23" s="644"/>
      <c r="AT23" s="645" t="str">
        <f t="shared" si="0"/>
        <v/>
      </c>
      <c r="AU23" s="646"/>
      <c r="AV23" s="647"/>
      <c r="AW23" s="648"/>
      <c r="AX23" s="649"/>
      <c r="AY23" s="650"/>
      <c r="AZ23" s="651" t="str">
        <f t="shared" si="1"/>
        <v/>
      </c>
      <c r="BA23" s="652"/>
      <c r="BB23" s="652"/>
      <c r="BC23" s="653"/>
    </row>
    <row r="24" spans="1:55" s="28" customFormat="1" ht="30" customHeight="1" x14ac:dyDescent="0.2">
      <c r="A24" s="654"/>
      <c r="B24" s="655"/>
      <c r="C24" s="655"/>
      <c r="D24" s="656"/>
      <c r="E24" s="657"/>
      <c r="F24" s="658"/>
      <c r="G24" s="658"/>
      <c r="H24" s="658"/>
      <c r="I24" s="659"/>
      <c r="J24" s="660"/>
      <c r="K24" s="661"/>
      <c r="L24" s="661"/>
      <c r="M24" s="661"/>
      <c r="N24" s="661"/>
      <c r="O24" s="661"/>
      <c r="P24" s="661"/>
      <c r="Q24" s="661"/>
      <c r="R24" s="662"/>
      <c r="S24" s="660"/>
      <c r="T24" s="661"/>
      <c r="U24" s="661"/>
      <c r="V24" s="661"/>
      <c r="W24" s="661"/>
      <c r="X24" s="661"/>
      <c r="Y24" s="661"/>
      <c r="Z24" s="661"/>
      <c r="AA24" s="661"/>
      <c r="AB24" s="661"/>
      <c r="AC24" s="661"/>
      <c r="AD24" s="661"/>
      <c r="AE24" s="661"/>
      <c r="AF24" s="661"/>
      <c r="AG24" s="661"/>
      <c r="AH24" s="661"/>
      <c r="AI24" s="661"/>
      <c r="AJ24" s="662"/>
      <c r="AK24" s="663" t="str">
        <f t="shared" si="2"/>
        <v/>
      </c>
      <c r="AL24" s="664"/>
      <c r="AM24" s="665"/>
      <c r="AN24" s="643"/>
      <c r="AO24" s="643"/>
      <c r="AP24" s="182" t="s">
        <v>76</v>
      </c>
      <c r="AQ24" s="643"/>
      <c r="AR24" s="643"/>
      <c r="AS24" s="644"/>
      <c r="AT24" s="645" t="str">
        <f t="shared" si="0"/>
        <v/>
      </c>
      <c r="AU24" s="646"/>
      <c r="AV24" s="647"/>
      <c r="AW24" s="648"/>
      <c r="AX24" s="649"/>
      <c r="AY24" s="650"/>
      <c r="AZ24" s="651" t="str">
        <f t="shared" si="1"/>
        <v/>
      </c>
      <c r="BA24" s="652"/>
      <c r="BB24" s="652"/>
      <c r="BC24" s="653"/>
    </row>
    <row r="25" spans="1:55" s="28" customFormat="1" ht="30" customHeight="1" x14ac:dyDescent="0.2">
      <c r="A25" s="654"/>
      <c r="B25" s="655"/>
      <c r="C25" s="655"/>
      <c r="D25" s="656"/>
      <c r="E25" s="657"/>
      <c r="F25" s="658"/>
      <c r="G25" s="658"/>
      <c r="H25" s="658"/>
      <c r="I25" s="659"/>
      <c r="J25" s="660"/>
      <c r="K25" s="661"/>
      <c r="L25" s="661"/>
      <c r="M25" s="661"/>
      <c r="N25" s="661"/>
      <c r="O25" s="661"/>
      <c r="P25" s="661"/>
      <c r="Q25" s="661"/>
      <c r="R25" s="662"/>
      <c r="S25" s="660"/>
      <c r="T25" s="661"/>
      <c r="U25" s="661"/>
      <c r="V25" s="661"/>
      <c r="W25" s="661"/>
      <c r="X25" s="661"/>
      <c r="Y25" s="661"/>
      <c r="Z25" s="661"/>
      <c r="AA25" s="661"/>
      <c r="AB25" s="661"/>
      <c r="AC25" s="661"/>
      <c r="AD25" s="661"/>
      <c r="AE25" s="661"/>
      <c r="AF25" s="661"/>
      <c r="AG25" s="661"/>
      <c r="AH25" s="661"/>
      <c r="AI25" s="661"/>
      <c r="AJ25" s="662"/>
      <c r="AK25" s="663" t="str">
        <f t="shared" si="2"/>
        <v/>
      </c>
      <c r="AL25" s="664"/>
      <c r="AM25" s="665"/>
      <c r="AN25" s="643"/>
      <c r="AO25" s="643"/>
      <c r="AP25" s="182" t="s">
        <v>76</v>
      </c>
      <c r="AQ25" s="643"/>
      <c r="AR25" s="643"/>
      <c r="AS25" s="644"/>
      <c r="AT25" s="645" t="str">
        <f t="shared" si="0"/>
        <v/>
      </c>
      <c r="AU25" s="646"/>
      <c r="AV25" s="647"/>
      <c r="AW25" s="648"/>
      <c r="AX25" s="649"/>
      <c r="AY25" s="650"/>
      <c r="AZ25" s="651" t="str">
        <f t="shared" si="1"/>
        <v/>
      </c>
      <c r="BA25" s="652"/>
      <c r="BB25" s="652"/>
      <c r="BC25" s="653"/>
    </row>
    <row r="26" spans="1:55" s="28" customFormat="1" ht="30" customHeight="1" x14ac:dyDescent="0.2">
      <c r="A26" s="654"/>
      <c r="B26" s="655"/>
      <c r="C26" s="655"/>
      <c r="D26" s="656"/>
      <c r="E26" s="657"/>
      <c r="F26" s="658"/>
      <c r="G26" s="658"/>
      <c r="H26" s="658"/>
      <c r="I26" s="659"/>
      <c r="J26" s="660"/>
      <c r="K26" s="661"/>
      <c r="L26" s="661"/>
      <c r="M26" s="661"/>
      <c r="N26" s="661"/>
      <c r="O26" s="661"/>
      <c r="P26" s="661"/>
      <c r="Q26" s="661"/>
      <c r="R26" s="662"/>
      <c r="S26" s="660"/>
      <c r="T26" s="661"/>
      <c r="U26" s="661"/>
      <c r="V26" s="661"/>
      <c r="W26" s="661"/>
      <c r="X26" s="661"/>
      <c r="Y26" s="661"/>
      <c r="Z26" s="661"/>
      <c r="AA26" s="661"/>
      <c r="AB26" s="661"/>
      <c r="AC26" s="661"/>
      <c r="AD26" s="661"/>
      <c r="AE26" s="661"/>
      <c r="AF26" s="661"/>
      <c r="AG26" s="661"/>
      <c r="AH26" s="661"/>
      <c r="AI26" s="661"/>
      <c r="AJ26" s="662"/>
      <c r="AK26" s="663" t="str">
        <f t="shared" si="2"/>
        <v/>
      </c>
      <c r="AL26" s="664"/>
      <c r="AM26" s="665"/>
      <c r="AN26" s="643"/>
      <c r="AO26" s="643"/>
      <c r="AP26" s="182" t="s">
        <v>76</v>
      </c>
      <c r="AQ26" s="643"/>
      <c r="AR26" s="643"/>
      <c r="AS26" s="644"/>
      <c r="AT26" s="645" t="str">
        <f t="shared" si="0"/>
        <v/>
      </c>
      <c r="AU26" s="646"/>
      <c r="AV26" s="647"/>
      <c r="AW26" s="648"/>
      <c r="AX26" s="649"/>
      <c r="AY26" s="650"/>
      <c r="AZ26" s="651" t="str">
        <f t="shared" si="1"/>
        <v/>
      </c>
      <c r="BA26" s="652"/>
      <c r="BB26" s="652"/>
      <c r="BC26" s="653"/>
    </row>
    <row r="27" spans="1:55" s="28" customFormat="1" ht="30" customHeight="1" x14ac:dyDescent="0.2">
      <c r="A27" s="654"/>
      <c r="B27" s="655"/>
      <c r="C27" s="655"/>
      <c r="D27" s="656"/>
      <c r="E27" s="657"/>
      <c r="F27" s="658"/>
      <c r="G27" s="658"/>
      <c r="H27" s="658"/>
      <c r="I27" s="659"/>
      <c r="J27" s="660"/>
      <c r="K27" s="661"/>
      <c r="L27" s="661"/>
      <c r="M27" s="661"/>
      <c r="N27" s="661"/>
      <c r="O27" s="661"/>
      <c r="P27" s="661"/>
      <c r="Q27" s="661"/>
      <c r="R27" s="662"/>
      <c r="S27" s="660"/>
      <c r="T27" s="661"/>
      <c r="U27" s="661"/>
      <c r="V27" s="661"/>
      <c r="W27" s="661"/>
      <c r="X27" s="661"/>
      <c r="Y27" s="661"/>
      <c r="Z27" s="661"/>
      <c r="AA27" s="661"/>
      <c r="AB27" s="661"/>
      <c r="AC27" s="661"/>
      <c r="AD27" s="661"/>
      <c r="AE27" s="661"/>
      <c r="AF27" s="661"/>
      <c r="AG27" s="661"/>
      <c r="AH27" s="661"/>
      <c r="AI27" s="661"/>
      <c r="AJ27" s="662"/>
      <c r="AK27" s="663" t="str">
        <f t="shared" si="2"/>
        <v/>
      </c>
      <c r="AL27" s="664"/>
      <c r="AM27" s="665"/>
      <c r="AN27" s="643"/>
      <c r="AO27" s="643"/>
      <c r="AP27" s="182" t="s">
        <v>76</v>
      </c>
      <c r="AQ27" s="643"/>
      <c r="AR27" s="643"/>
      <c r="AS27" s="644"/>
      <c r="AT27" s="645" t="str">
        <f t="shared" si="0"/>
        <v/>
      </c>
      <c r="AU27" s="646"/>
      <c r="AV27" s="647"/>
      <c r="AW27" s="648"/>
      <c r="AX27" s="649"/>
      <c r="AY27" s="650"/>
      <c r="AZ27" s="651" t="str">
        <f t="shared" si="1"/>
        <v/>
      </c>
      <c r="BA27" s="652"/>
      <c r="BB27" s="652"/>
      <c r="BC27" s="653"/>
    </row>
    <row r="28" spans="1:55" s="28" customFormat="1" ht="30" customHeight="1" x14ac:dyDescent="0.2">
      <c r="A28" s="654"/>
      <c r="B28" s="655"/>
      <c r="C28" s="655"/>
      <c r="D28" s="656"/>
      <c r="E28" s="657"/>
      <c r="F28" s="658"/>
      <c r="G28" s="658"/>
      <c r="H28" s="658"/>
      <c r="I28" s="659"/>
      <c r="J28" s="660"/>
      <c r="K28" s="661"/>
      <c r="L28" s="661"/>
      <c r="M28" s="661"/>
      <c r="N28" s="661"/>
      <c r="O28" s="661"/>
      <c r="P28" s="661"/>
      <c r="Q28" s="661"/>
      <c r="R28" s="662"/>
      <c r="S28" s="660"/>
      <c r="T28" s="661"/>
      <c r="U28" s="661"/>
      <c r="V28" s="661"/>
      <c r="W28" s="661"/>
      <c r="X28" s="661"/>
      <c r="Y28" s="661"/>
      <c r="Z28" s="661"/>
      <c r="AA28" s="661"/>
      <c r="AB28" s="661"/>
      <c r="AC28" s="661"/>
      <c r="AD28" s="661"/>
      <c r="AE28" s="661"/>
      <c r="AF28" s="661"/>
      <c r="AG28" s="661"/>
      <c r="AH28" s="661"/>
      <c r="AI28" s="661"/>
      <c r="AJ28" s="662"/>
      <c r="AK28" s="663" t="str">
        <f t="shared" si="2"/>
        <v/>
      </c>
      <c r="AL28" s="664"/>
      <c r="AM28" s="665"/>
      <c r="AN28" s="643"/>
      <c r="AO28" s="643"/>
      <c r="AP28" s="182" t="s">
        <v>76</v>
      </c>
      <c r="AQ28" s="643"/>
      <c r="AR28" s="643"/>
      <c r="AS28" s="644"/>
      <c r="AT28" s="645" t="str">
        <f t="shared" si="0"/>
        <v/>
      </c>
      <c r="AU28" s="646"/>
      <c r="AV28" s="647"/>
      <c r="AW28" s="648"/>
      <c r="AX28" s="649"/>
      <c r="AY28" s="650"/>
      <c r="AZ28" s="651" t="str">
        <f t="shared" si="1"/>
        <v/>
      </c>
      <c r="BA28" s="652"/>
      <c r="BB28" s="652"/>
      <c r="BC28" s="653"/>
    </row>
    <row r="29" spans="1:55" s="28" customFormat="1" ht="30" customHeight="1" x14ac:dyDescent="0.2">
      <c r="A29" s="654"/>
      <c r="B29" s="655"/>
      <c r="C29" s="655"/>
      <c r="D29" s="656"/>
      <c r="E29" s="657"/>
      <c r="F29" s="658"/>
      <c r="G29" s="658"/>
      <c r="H29" s="658"/>
      <c r="I29" s="659"/>
      <c r="J29" s="660"/>
      <c r="K29" s="661"/>
      <c r="L29" s="661"/>
      <c r="M29" s="661"/>
      <c r="N29" s="661"/>
      <c r="O29" s="661"/>
      <c r="P29" s="661"/>
      <c r="Q29" s="661"/>
      <c r="R29" s="662"/>
      <c r="S29" s="660"/>
      <c r="T29" s="661"/>
      <c r="U29" s="661"/>
      <c r="V29" s="661"/>
      <c r="W29" s="661"/>
      <c r="X29" s="661"/>
      <c r="Y29" s="661"/>
      <c r="Z29" s="661"/>
      <c r="AA29" s="661"/>
      <c r="AB29" s="661"/>
      <c r="AC29" s="661"/>
      <c r="AD29" s="661"/>
      <c r="AE29" s="661"/>
      <c r="AF29" s="661"/>
      <c r="AG29" s="661"/>
      <c r="AH29" s="661"/>
      <c r="AI29" s="661"/>
      <c r="AJ29" s="662"/>
      <c r="AK29" s="663" t="str">
        <f t="shared" si="2"/>
        <v/>
      </c>
      <c r="AL29" s="664"/>
      <c r="AM29" s="665"/>
      <c r="AN29" s="643"/>
      <c r="AO29" s="643"/>
      <c r="AP29" s="182" t="s">
        <v>76</v>
      </c>
      <c r="AQ29" s="643"/>
      <c r="AR29" s="643"/>
      <c r="AS29" s="644"/>
      <c r="AT29" s="645" t="str">
        <f t="shared" si="0"/>
        <v/>
      </c>
      <c r="AU29" s="646"/>
      <c r="AV29" s="647"/>
      <c r="AW29" s="648"/>
      <c r="AX29" s="649"/>
      <c r="AY29" s="650"/>
      <c r="AZ29" s="651" t="str">
        <f t="shared" si="1"/>
        <v/>
      </c>
      <c r="BA29" s="652"/>
      <c r="BB29" s="652"/>
      <c r="BC29" s="653"/>
    </row>
    <row r="30" spans="1:55" s="28" customFormat="1" ht="30" customHeight="1" x14ac:dyDescent="0.2">
      <c r="A30" s="654"/>
      <c r="B30" s="655"/>
      <c r="C30" s="655"/>
      <c r="D30" s="656"/>
      <c r="E30" s="657"/>
      <c r="F30" s="658"/>
      <c r="G30" s="658"/>
      <c r="H30" s="658"/>
      <c r="I30" s="659"/>
      <c r="J30" s="660"/>
      <c r="K30" s="661"/>
      <c r="L30" s="661"/>
      <c r="M30" s="661"/>
      <c r="N30" s="661"/>
      <c r="O30" s="661"/>
      <c r="P30" s="661"/>
      <c r="Q30" s="661"/>
      <c r="R30" s="662"/>
      <c r="S30" s="660"/>
      <c r="T30" s="661"/>
      <c r="U30" s="661"/>
      <c r="V30" s="661"/>
      <c r="W30" s="661"/>
      <c r="X30" s="661"/>
      <c r="Y30" s="661"/>
      <c r="Z30" s="661"/>
      <c r="AA30" s="661"/>
      <c r="AB30" s="661"/>
      <c r="AC30" s="661"/>
      <c r="AD30" s="661"/>
      <c r="AE30" s="661"/>
      <c r="AF30" s="661"/>
      <c r="AG30" s="661"/>
      <c r="AH30" s="661"/>
      <c r="AI30" s="661"/>
      <c r="AJ30" s="662"/>
      <c r="AK30" s="663" t="str">
        <f t="shared" si="2"/>
        <v/>
      </c>
      <c r="AL30" s="664"/>
      <c r="AM30" s="665"/>
      <c r="AN30" s="643"/>
      <c r="AO30" s="643"/>
      <c r="AP30" s="182" t="s">
        <v>76</v>
      </c>
      <c r="AQ30" s="643"/>
      <c r="AR30" s="643"/>
      <c r="AS30" s="644"/>
      <c r="AT30" s="645" t="str">
        <f t="shared" si="0"/>
        <v/>
      </c>
      <c r="AU30" s="646"/>
      <c r="AV30" s="647"/>
      <c r="AW30" s="648"/>
      <c r="AX30" s="649"/>
      <c r="AY30" s="650"/>
      <c r="AZ30" s="651" t="str">
        <f t="shared" si="1"/>
        <v/>
      </c>
      <c r="BA30" s="652"/>
      <c r="BB30" s="652"/>
      <c r="BC30" s="653"/>
    </row>
    <row r="31" spans="1:55" s="28" customFormat="1" ht="30" customHeight="1" x14ac:dyDescent="0.2">
      <c r="A31" s="654"/>
      <c r="B31" s="655"/>
      <c r="C31" s="655"/>
      <c r="D31" s="656"/>
      <c r="E31" s="657"/>
      <c r="F31" s="658"/>
      <c r="G31" s="658"/>
      <c r="H31" s="658"/>
      <c r="I31" s="659"/>
      <c r="J31" s="660"/>
      <c r="K31" s="661"/>
      <c r="L31" s="661"/>
      <c r="M31" s="661"/>
      <c r="N31" s="661"/>
      <c r="O31" s="661"/>
      <c r="P31" s="661"/>
      <c r="Q31" s="661"/>
      <c r="R31" s="662"/>
      <c r="S31" s="660"/>
      <c r="T31" s="661"/>
      <c r="U31" s="661"/>
      <c r="V31" s="661"/>
      <c r="W31" s="661"/>
      <c r="X31" s="661"/>
      <c r="Y31" s="661"/>
      <c r="Z31" s="661"/>
      <c r="AA31" s="661"/>
      <c r="AB31" s="661"/>
      <c r="AC31" s="661"/>
      <c r="AD31" s="661"/>
      <c r="AE31" s="661"/>
      <c r="AF31" s="661"/>
      <c r="AG31" s="661"/>
      <c r="AH31" s="661"/>
      <c r="AI31" s="661"/>
      <c r="AJ31" s="662"/>
      <c r="AK31" s="663" t="str">
        <f t="shared" si="2"/>
        <v/>
      </c>
      <c r="AL31" s="664"/>
      <c r="AM31" s="665"/>
      <c r="AN31" s="643"/>
      <c r="AO31" s="643"/>
      <c r="AP31" s="182" t="s">
        <v>76</v>
      </c>
      <c r="AQ31" s="643"/>
      <c r="AR31" s="643"/>
      <c r="AS31" s="644"/>
      <c r="AT31" s="645" t="str">
        <f t="shared" si="0"/>
        <v/>
      </c>
      <c r="AU31" s="646"/>
      <c r="AV31" s="647"/>
      <c r="AW31" s="648"/>
      <c r="AX31" s="649"/>
      <c r="AY31" s="650"/>
      <c r="AZ31" s="651" t="str">
        <f t="shared" si="1"/>
        <v/>
      </c>
      <c r="BA31" s="652"/>
      <c r="BB31" s="652"/>
      <c r="BC31" s="653"/>
    </row>
    <row r="32" spans="1:55" s="28" customFormat="1" ht="30" customHeight="1" x14ac:dyDescent="0.2">
      <c r="A32" s="654"/>
      <c r="B32" s="655"/>
      <c r="C32" s="655"/>
      <c r="D32" s="656"/>
      <c r="E32" s="657"/>
      <c r="F32" s="658"/>
      <c r="G32" s="658"/>
      <c r="H32" s="658"/>
      <c r="I32" s="659"/>
      <c r="J32" s="660"/>
      <c r="K32" s="661"/>
      <c r="L32" s="661"/>
      <c r="M32" s="661"/>
      <c r="N32" s="661"/>
      <c r="O32" s="661"/>
      <c r="P32" s="661"/>
      <c r="Q32" s="661"/>
      <c r="R32" s="662"/>
      <c r="S32" s="660"/>
      <c r="T32" s="661"/>
      <c r="U32" s="661"/>
      <c r="V32" s="661"/>
      <c r="W32" s="661"/>
      <c r="X32" s="661"/>
      <c r="Y32" s="661"/>
      <c r="Z32" s="661"/>
      <c r="AA32" s="661"/>
      <c r="AB32" s="661"/>
      <c r="AC32" s="661"/>
      <c r="AD32" s="661"/>
      <c r="AE32" s="661"/>
      <c r="AF32" s="661"/>
      <c r="AG32" s="661"/>
      <c r="AH32" s="661"/>
      <c r="AI32" s="661"/>
      <c r="AJ32" s="662"/>
      <c r="AK32" s="663" t="str">
        <f t="shared" si="2"/>
        <v/>
      </c>
      <c r="AL32" s="664"/>
      <c r="AM32" s="665"/>
      <c r="AN32" s="643"/>
      <c r="AO32" s="643"/>
      <c r="AP32" s="182" t="s">
        <v>76</v>
      </c>
      <c r="AQ32" s="643"/>
      <c r="AR32" s="643"/>
      <c r="AS32" s="644"/>
      <c r="AT32" s="645" t="str">
        <f t="shared" si="0"/>
        <v/>
      </c>
      <c r="AU32" s="646"/>
      <c r="AV32" s="647"/>
      <c r="AW32" s="648"/>
      <c r="AX32" s="649"/>
      <c r="AY32" s="650"/>
      <c r="AZ32" s="683" t="str">
        <f t="shared" si="1"/>
        <v/>
      </c>
      <c r="BA32" s="684"/>
      <c r="BB32" s="684"/>
      <c r="BC32" s="685"/>
    </row>
    <row r="33" spans="1:55" s="28" customFormat="1" ht="30" customHeight="1" x14ac:dyDescent="0.2">
      <c r="A33" s="654"/>
      <c r="B33" s="655"/>
      <c r="C33" s="655"/>
      <c r="D33" s="656"/>
      <c r="E33" s="657"/>
      <c r="F33" s="658"/>
      <c r="G33" s="658"/>
      <c r="H33" s="658"/>
      <c r="I33" s="659"/>
      <c r="J33" s="660"/>
      <c r="K33" s="661"/>
      <c r="L33" s="661"/>
      <c r="M33" s="661"/>
      <c r="N33" s="661"/>
      <c r="O33" s="661"/>
      <c r="P33" s="661"/>
      <c r="Q33" s="661"/>
      <c r="R33" s="662"/>
      <c r="S33" s="660"/>
      <c r="T33" s="661"/>
      <c r="U33" s="661"/>
      <c r="V33" s="661"/>
      <c r="W33" s="661"/>
      <c r="X33" s="661"/>
      <c r="Y33" s="661"/>
      <c r="Z33" s="661"/>
      <c r="AA33" s="661"/>
      <c r="AB33" s="661"/>
      <c r="AC33" s="661"/>
      <c r="AD33" s="661"/>
      <c r="AE33" s="661"/>
      <c r="AF33" s="661"/>
      <c r="AG33" s="661"/>
      <c r="AH33" s="661"/>
      <c r="AI33" s="661"/>
      <c r="AJ33" s="662"/>
      <c r="AK33" s="663" t="str">
        <f t="shared" si="2"/>
        <v/>
      </c>
      <c r="AL33" s="664"/>
      <c r="AM33" s="665"/>
      <c r="AN33" s="643"/>
      <c r="AO33" s="643"/>
      <c r="AP33" s="182" t="s">
        <v>76</v>
      </c>
      <c r="AQ33" s="643"/>
      <c r="AR33" s="643"/>
      <c r="AS33" s="644"/>
      <c r="AT33" s="645" t="str">
        <f t="shared" si="0"/>
        <v/>
      </c>
      <c r="AU33" s="646"/>
      <c r="AV33" s="647"/>
      <c r="AW33" s="648"/>
      <c r="AX33" s="649"/>
      <c r="AY33" s="650"/>
      <c r="AZ33" s="651" t="str">
        <f t="shared" si="1"/>
        <v/>
      </c>
      <c r="BA33" s="652"/>
      <c r="BB33" s="652"/>
      <c r="BC33" s="653"/>
    </row>
    <row r="34" spans="1:55" s="28" customFormat="1" ht="30" customHeight="1" x14ac:dyDescent="0.2">
      <c r="A34" s="654"/>
      <c r="B34" s="655"/>
      <c r="C34" s="655"/>
      <c r="D34" s="656"/>
      <c r="E34" s="657"/>
      <c r="F34" s="658"/>
      <c r="G34" s="658"/>
      <c r="H34" s="658"/>
      <c r="I34" s="659"/>
      <c r="J34" s="660"/>
      <c r="K34" s="661"/>
      <c r="L34" s="661"/>
      <c r="M34" s="661"/>
      <c r="N34" s="661"/>
      <c r="O34" s="661"/>
      <c r="P34" s="661"/>
      <c r="Q34" s="661"/>
      <c r="R34" s="662"/>
      <c r="S34" s="660"/>
      <c r="T34" s="661"/>
      <c r="U34" s="661"/>
      <c r="V34" s="661"/>
      <c r="W34" s="661"/>
      <c r="X34" s="661"/>
      <c r="Y34" s="661"/>
      <c r="Z34" s="661"/>
      <c r="AA34" s="661"/>
      <c r="AB34" s="661"/>
      <c r="AC34" s="661"/>
      <c r="AD34" s="661"/>
      <c r="AE34" s="661"/>
      <c r="AF34" s="661"/>
      <c r="AG34" s="661"/>
      <c r="AH34" s="661"/>
      <c r="AI34" s="661"/>
      <c r="AJ34" s="662"/>
      <c r="AK34" s="663" t="str">
        <f t="shared" si="2"/>
        <v/>
      </c>
      <c r="AL34" s="664"/>
      <c r="AM34" s="665"/>
      <c r="AN34" s="643"/>
      <c r="AO34" s="643"/>
      <c r="AP34" s="182" t="s">
        <v>76</v>
      </c>
      <c r="AQ34" s="643"/>
      <c r="AR34" s="643"/>
      <c r="AS34" s="644"/>
      <c r="AT34" s="645" t="str">
        <f t="shared" si="0"/>
        <v/>
      </c>
      <c r="AU34" s="646"/>
      <c r="AV34" s="647"/>
      <c r="AW34" s="648"/>
      <c r="AX34" s="649"/>
      <c r="AY34" s="650"/>
      <c r="AZ34" s="651" t="str">
        <f t="shared" si="1"/>
        <v/>
      </c>
      <c r="BA34" s="652"/>
      <c r="BB34" s="652"/>
      <c r="BC34" s="653"/>
    </row>
    <row r="35" spans="1:55" s="28" customFormat="1" ht="30" customHeight="1" x14ac:dyDescent="0.2">
      <c r="A35" s="654"/>
      <c r="B35" s="655"/>
      <c r="C35" s="655"/>
      <c r="D35" s="656"/>
      <c r="E35" s="657"/>
      <c r="F35" s="658"/>
      <c r="G35" s="658"/>
      <c r="H35" s="658"/>
      <c r="I35" s="659"/>
      <c r="J35" s="660"/>
      <c r="K35" s="661"/>
      <c r="L35" s="661"/>
      <c r="M35" s="661"/>
      <c r="N35" s="661"/>
      <c r="O35" s="661"/>
      <c r="P35" s="661"/>
      <c r="Q35" s="661"/>
      <c r="R35" s="662"/>
      <c r="S35" s="660"/>
      <c r="T35" s="661"/>
      <c r="U35" s="661"/>
      <c r="V35" s="661"/>
      <c r="W35" s="661"/>
      <c r="X35" s="661"/>
      <c r="Y35" s="661"/>
      <c r="Z35" s="661"/>
      <c r="AA35" s="661"/>
      <c r="AB35" s="661"/>
      <c r="AC35" s="661"/>
      <c r="AD35" s="661"/>
      <c r="AE35" s="661"/>
      <c r="AF35" s="661"/>
      <c r="AG35" s="661"/>
      <c r="AH35" s="661"/>
      <c r="AI35" s="661"/>
      <c r="AJ35" s="662"/>
      <c r="AK35" s="663" t="str">
        <f t="shared" si="2"/>
        <v/>
      </c>
      <c r="AL35" s="664"/>
      <c r="AM35" s="665"/>
      <c r="AN35" s="643"/>
      <c r="AO35" s="643"/>
      <c r="AP35" s="182" t="s">
        <v>76</v>
      </c>
      <c r="AQ35" s="643"/>
      <c r="AR35" s="643"/>
      <c r="AS35" s="644"/>
      <c r="AT35" s="645" t="str">
        <f t="shared" si="0"/>
        <v/>
      </c>
      <c r="AU35" s="646"/>
      <c r="AV35" s="647"/>
      <c r="AW35" s="648"/>
      <c r="AX35" s="649"/>
      <c r="AY35" s="650"/>
      <c r="AZ35" s="651" t="str">
        <f t="shared" si="1"/>
        <v/>
      </c>
      <c r="BA35" s="652"/>
      <c r="BB35" s="652"/>
      <c r="BC35" s="653"/>
    </row>
    <row r="36" spans="1:55" s="28" customFormat="1" ht="30" customHeight="1" x14ac:dyDescent="0.2">
      <c r="A36" s="654"/>
      <c r="B36" s="655"/>
      <c r="C36" s="655"/>
      <c r="D36" s="656"/>
      <c r="E36" s="657"/>
      <c r="F36" s="658"/>
      <c r="G36" s="658"/>
      <c r="H36" s="658"/>
      <c r="I36" s="659"/>
      <c r="J36" s="660"/>
      <c r="K36" s="661"/>
      <c r="L36" s="661"/>
      <c r="M36" s="661"/>
      <c r="N36" s="661"/>
      <c r="O36" s="661"/>
      <c r="P36" s="661"/>
      <c r="Q36" s="661"/>
      <c r="R36" s="662"/>
      <c r="S36" s="660"/>
      <c r="T36" s="661"/>
      <c r="U36" s="661"/>
      <c r="V36" s="661"/>
      <c r="W36" s="661"/>
      <c r="X36" s="661"/>
      <c r="Y36" s="661"/>
      <c r="Z36" s="661"/>
      <c r="AA36" s="661"/>
      <c r="AB36" s="661"/>
      <c r="AC36" s="661"/>
      <c r="AD36" s="661"/>
      <c r="AE36" s="661"/>
      <c r="AF36" s="661"/>
      <c r="AG36" s="661"/>
      <c r="AH36" s="661"/>
      <c r="AI36" s="661"/>
      <c r="AJ36" s="662"/>
      <c r="AK36" s="663" t="str">
        <f t="shared" si="2"/>
        <v/>
      </c>
      <c r="AL36" s="664"/>
      <c r="AM36" s="665"/>
      <c r="AN36" s="643"/>
      <c r="AO36" s="643"/>
      <c r="AP36" s="182" t="s">
        <v>76</v>
      </c>
      <c r="AQ36" s="643"/>
      <c r="AR36" s="643"/>
      <c r="AS36" s="644"/>
      <c r="AT36" s="645" t="str">
        <f t="shared" si="0"/>
        <v/>
      </c>
      <c r="AU36" s="646"/>
      <c r="AV36" s="647"/>
      <c r="AW36" s="648"/>
      <c r="AX36" s="649"/>
      <c r="AY36" s="650"/>
      <c r="AZ36" s="651" t="str">
        <f t="shared" si="1"/>
        <v/>
      </c>
      <c r="BA36" s="652"/>
      <c r="BB36" s="652"/>
      <c r="BC36" s="653"/>
    </row>
    <row r="37" spans="1:55" s="28" customFormat="1" ht="30" customHeight="1" x14ac:dyDescent="0.2">
      <c r="A37" s="654"/>
      <c r="B37" s="655"/>
      <c r="C37" s="655"/>
      <c r="D37" s="656"/>
      <c r="E37" s="657"/>
      <c r="F37" s="658"/>
      <c r="G37" s="658"/>
      <c r="H37" s="658"/>
      <c r="I37" s="659"/>
      <c r="J37" s="660"/>
      <c r="K37" s="661"/>
      <c r="L37" s="661"/>
      <c r="M37" s="661"/>
      <c r="N37" s="661"/>
      <c r="O37" s="661"/>
      <c r="P37" s="661"/>
      <c r="Q37" s="661"/>
      <c r="R37" s="662"/>
      <c r="S37" s="660"/>
      <c r="T37" s="661"/>
      <c r="U37" s="661"/>
      <c r="V37" s="661"/>
      <c r="W37" s="661"/>
      <c r="X37" s="661"/>
      <c r="Y37" s="661"/>
      <c r="Z37" s="661"/>
      <c r="AA37" s="661"/>
      <c r="AB37" s="661"/>
      <c r="AC37" s="661"/>
      <c r="AD37" s="661"/>
      <c r="AE37" s="661"/>
      <c r="AF37" s="661"/>
      <c r="AG37" s="661"/>
      <c r="AH37" s="661"/>
      <c r="AI37" s="661"/>
      <c r="AJ37" s="662"/>
      <c r="AK37" s="663" t="str">
        <f t="shared" si="2"/>
        <v/>
      </c>
      <c r="AL37" s="664"/>
      <c r="AM37" s="665"/>
      <c r="AN37" s="643"/>
      <c r="AO37" s="643"/>
      <c r="AP37" s="182" t="s">
        <v>76</v>
      </c>
      <c r="AQ37" s="643"/>
      <c r="AR37" s="643"/>
      <c r="AS37" s="644"/>
      <c r="AT37" s="645" t="str">
        <f t="shared" si="0"/>
        <v/>
      </c>
      <c r="AU37" s="646"/>
      <c r="AV37" s="647"/>
      <c r="AW37" s="648"/>
      <c r="AX37" s="649"/>
      <c r="AY37" s="650"/>
      <c r="AZ37" s="651" t="str">
        <f t="shared" si="1"/>
        <v/>
      </c>
      <c r="BA37" s="652"/>
      <c r="BB37" s="652"/>
      <c r="BC37" s="653"/>
    </row>
    <row r="38" spans="1:55" s="28" customFormat="1" ht="30" customHeight="1" thickBot="1" x14ac:dyDescent="0.25">
      <c r="A38" s="654"/>
      <c r="B38" s="655"/>
      <c r="C38" s="655"/>
      <c r="D38" s="656"/>
      <c r="E38" s="756"/>
      <c r="F38" s="757"/>
      <c r="G38" s="757"/>
      <c r="H38" s="757"/>
      <c r="I38" s="758"/>
      <c r="J38" s="660"/>
      <c r="K38" s="661"/>
      <c r="L38" s="661"/>
      <c r="M38" s="661"/>
      <c r="N38" s="661"/>
      <c r="O38" s="661"/>
      <c r="P38" s="661"/>
      <c r="Q38" s="661"/>
      <c r="R38" s="662"/>
      <c r="S38" s="660"/>
      <c r="T38" s="661"/>
      <c r="U38" s="661"/>
      <c r="V38" s="661"/>
      <c r="W38" s="661"/>
      <c r="X38" s="661"/>
      <c r="Y38" s="661"/>
      <c r="Z38" s="661"/>
      <c r="AA38" s="661"/>
      <c r="AB38" s="661"/>
      <c r="AC38" s="661"/>
      <c r="AD38" s="661"/>
      <c r="AE38" s="661"/>
      <c r="AF38" s="661"/>
      <c r="AG38" s="661"/>
      <c r="AH38" s="661"/>
      <c r="AI38" s="661"/>
      <c r="AJ38" s="662"/>
      <c r="AK38" s="663" t="str">
        <f t="shared" si="2"/>
        <v/>
      </c>
      <c r="AL38" s="664"/>
      <c r="AM38" s="665"/>
      <c r="AN38" s="643"/>
      <c r="AO38" s="643"/>
      <c r="AP38" s="182" t="s">
        <v>76</v>
      </c>
      <c r="AQ38" s="643"/>
      <c r="AR38" s="643"/>
      <c r="AS38" s="644"/>
      <c r="AT38" s="645" t="str">
        <f t="shared" si="0"/>
        <v/>
      </c>
      <c r="AU38" s="646"/>
      <c r="AV38" s="647"/>
      <c r="AW38" s="648"/>
      <c r="AX38" s="649"/>
      <c r="AY38" s="650"/>
      <c r="AZ38" s="651" t="str">
        <f t="shared" si="1"/>
        <v/>
      </c>
      <c r="BA38" s="652"/>
      <c r="BB38" s="652"/>
      <c r="BC38" s="653"/>
    </row>
    <row r="39" spans="1:55" ht="30" customHeight="1" thickTop="1" thickBot="1" x14ac:dyDescent="0.25">
      <c r="A39" s="634" t="s">
        <v>9</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6"/>
      <c r="AW39" s="637">
        <f>SUM(AW15:AY38)</f>
        <v>0</v>
      </c>
      <c r="AX39" s="638"/>
      <c r="AY39" s="639"/>
      <c r="AZ39" s="640">
        <f>SUM(AZ15:BC38)</f>
        <v>0</v>
      </c>
      <c r="BA39" s="641"/>
      <c r="BB39" s="641"/>
      <c r="BC39" s="642"/>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733" t="s">
        <v>74</v>
      </c>
      <c r="B41" s="734"/>
      <c r="C41" s="734"/>
      <c r="D41" s="735"/>
      <c r="E41" s="736" t="s">
        <v>77</v>
      </c>
      <c r="F41" s="737"/>
      <c r="G41" s="737"/>
      <c r="H41" s="737"/>
      <c r="I41" s="737"/>
      <c r="J41" s="737"/>
      <c r="K41" s="737"/>
      <c r="L41" s="737"/>
      <c r="M41" s="737"/>
      <c r="N41" s="738"/>
      <c r="O41" s="217"/>
      <c r="P41" s="126"/>
      <c r="Q41" s="739" t="str">
        <f>IF(COUNTIF(AK47:AL61,"err")&gt;0,"グレードと一致しない番号があります。登録番号を確認して下さい。","")</f>
        <v/>
      </c>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c r="AW41" s="739"/>
      <c r="AX41" s="739"/>
      <c r="AY41" s="739"/>
      <c r="AZ41" s="739"/>
      <c r="BA41" s="739"/>
      <c r="BB41" s="739"/>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740" t="s">
        <v>182</v>
      </c>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2"/>
      <c r="AM43" s="743" t="s">
        <v>2</v>
      </c>
      <c r="AN43" s="744"/>
      <c r="AO43" s="744"/>
      <c r="AP43" s="744"/>
      <c r="AQ43" s="744"/>
      <c r="AR43" s="744"/>
      <c r="AS43" s="745"/>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746" t="s">
        <v>78</v>
      </c>
      <c r="B45" s="747"/>
      <c r="C45" s="747"/>
      <c r="D45" s="748"/>
      <c r="E45" s="718" t="s">
        <v>153</v>
      </c>
      <c r="F45" s="719"/>
      <c r="G45" s="719"/>
      <c r="H45" s="719"/>
      <c r="I45" s="720"/>
      <c r="J45" s="718" t="s">
        <v>6</v>
      </c>
      <c r="K45" s="719"/>
      <c r="L45" s="719"/>
      <c r="M45" s="719"/>
      <c r="N45" s="719"/>
      <c r="O45" s="719"/>
      <c r="P45" s="719"/>
      <c r="Q45" s="719"/>
      <c r="R45" s="720"/>
      <c r="S45" s="718" t="s">
        <v>75</v>
      </c>
      <c r="T45" s="719"/>
      <c r="U45" s="719"/>
      <c r="V45" s="719"/>
      <c r="W45" s="719"/>
      <c r="X45" s="719"/>
      <c r="Y45" s="719"/>
      <c r="Z45" s="719"/>
      <c r="AA45" s="719"/>
      <c r="AB45" s="719"/>
      <c r="AC45" s="719"/>
      <c r="AD45" s="719"/>
      <c r="AE45" s="719"/>
      <c r="AF45" s="719"/>
      <c r="AG45" s="719"/>
      <c r="AH45" s="719"/>
      <c r="AI45" s="719"/>
      <c r="AJ45" s="720"/>
      <c r="AK45" s="752" t="s">
        <v>70</v>
      </c>
      <c r="AL45" s="753"/>
      <c r="AM45" s="709" t="s">
        <v>13</v>
      </c>
      <c r="AN45" s="710"/>
      <c r="AO45" s="710"/>
      <c r="AP45" s="710"/>
      <c r="AQ45" s="710"/>
      <c r="AR45" s="710"/>
      <c r="AS45" s="711"/>
      <c r="AT45" s="712" t="s">
        <v>10</v>
      </c>
      <c r="AU45" s="713"/>
      <c r="AV45" s="714"/>
      <c r="AW45" s="718" t="s">
        <v>48</v>
      </c>
      <c r="AX45" s="719"/>
      <c r="AY45" s="720"/>
      <c r="AZ45" s="724" t="s">
        <v>11</v>
      </c>
      <c r="BA45" s="725"/>
      <c r="BB45" s="725"/>
      <c r="BC45" s="726"/>
    </row>
    <row r="46" spans="1:55" ht="28.5" customHeight="1" thickBot="1" x14ac:dyDescent="0.25">
      <c r="A46" s="749"/>
      <c r="B46" s="750"/>
      <c r="C46" s="750"/>
      <c r="D46" s="751"/>
      <c r="E46" s="721"/>
      <c r="F46" s="722"/>
      <c r="G46" s="722"/>
      <c r="H46" s="722"/>
      <c r="I46" s="723"/>
      <c r="J46" s="721"/>
      <c r="K46" s="722"/>
      <c r="L46" s="722"/>
      <c r="M46" s="722"/>
      <c r="N46" s="722"/>
      <c r="O46" s="722"/>
      <c r="P46" s="722"/>
      <c r="Q46" s="722"/>
      <c r="R46" s="723"/>
      <c r="S46" s="721"/>
      <c r="T46" s="722"/>
      <c r="U46" s="722"/>
      <c r="V46" s="722"/>
      <c r="W46" s="722"/>
      <c r="X46" s="722"/>
      <c r="Y46" s="722"/>
      <c r="Z46" s="722"/>
      <c r="AA46" s="722"/>
      <c r="AB46" s="722"/>
      <c r="AC46" s="722"/>
      <c r="AD46" s="722"/>
      <c r="AE46" s="722"/>
      <c r="AF46" s="722"/>
      <c r="AG46" s="722"/>
      <c r="AH46" s="722"/>
      <c r="AI46" s="722"/>
      <c r="AJ46" s="723"/>
      <c r="AK46" s="754"/>
      <c r="AL46" s="755"/>
      <c r="AM46" s="730" t="s">
        <v>7</v>
      </c>
      <c r="AN46" s="731"/>
      <c r="AO46" s="731"/>
      <c r="AP46" s="248" t="s">
        <v>76</v>
      </c>
      <c r="AQ46" s="731" t="s">
        <v>8</v>
      </c>
      <c r="AR46" s="731"/>
      <c r="AS46" s="732"/>
      <c r="AT46" s="715"/>
      <c r="AU46" s="716"/>
      <c r="AV46" s="717"/>
      <c r="AW46" s="721"/>
      <c r="AX46" s="722"/>
      <c r="AY46" s="723"/>
      <c r="AZ46" s="727"/>
      <c r="BA46" s="728"/>
      <c r="BB46" s="728"/>
      <c r="BC46" s="729"/>
    </row>
    <row r="47" spans="1:55" s="28" customFormat="1" ht="30" customHeight="1" thickTop="1" x14ac:dyDescent="0.2">
      <c r="A47" s="697"/>
      <c r="B47" s="698"/>
      <c r="C47" s="698"/>
      <c r="D47" s="699"/>
      <c r="E47" s="700"/>
      <c r="F47" s="701"/>
      <c r="G47" s="701"/>
      <c r="H47" s="701"/>
      <c r="I47" s="702"/>
      <c r="J47" s="703"/>
      <c r="K47" s="704"/>
      <c r="L47" s="704"/>
      <c r="M47" s="704"/>
      <c r="N47" s="704"/>
      <c r="O47" s="704"/>
      <c r="P47" s="704"/>
      <c r="Q47" s="704"/>
      <c r="R47" s="705"/>
      <c r="S47" s="703"/>
      <c r="T47" s="704"/>
      <c r="U47" s="704"/>
      <c r="V47" s="704"/>
      <c r="W47" s="704"/>
      <c r="X47" s="704"/>
      <c r="Y47" s="704"/>
      <c r="Z47" s="704"/>
      <c r="AA47" s="704"/>
      <c r="AB47" s="704"/>
      <c r="AC47" s="704"/>
      <c r="AD47" s="704"/>
      <c r="AE47" s="704"/>
      <c r="AF47" s="704"/>
      <c r="AG47" s="704"/>
      <c r="AH47" s="704"/>
      <c r="AI47" s="704"/>
      <c r="AJ47" s="705"/>
      <c r="AK47" s="706" t="str">
        <f>IF(E47="","",IF(AND(LEFT(E47,1)&amp;RIGHT(E47,1)&lt;&gt;"M5"),"err",LEFT(E47,1)&amp;RIGHT(E47,1)))</f>
        <v/>
      </c>
      <c r="AL47" s="707"/>
      <c r="AM47" s="708"/>
      <c r="AN47" s="686"/>
      <c r="AO47" s="686"/>
      <c r="AP47" s="181" t="s">
        <v>76</v>
      </c>
      <c r="AQ47" s="686"/>
      <c r="AR47" s="686"/>
      <c r="AS47" s="687"/>
      <c r="AT47" s="688" t="str">
        <f t="shared" ref="AT47:AT61" si="3">IF(AND(AM47&lt;&gt;"",AQ47&lt;&gt;""),ROUNDDOWN(AM47*AQ47/1000000,2),"")</f>
        <v/>
      </c>
      <c r="AU47" s="689"/>
      <c r="AV47" s="690"/>
      <c r="AW47" s="691"/>
      <c r="AX47" s="692"/>
      <c r="AY47" s="693"/>
      <c r="AZ47" s="694" t="str">
        <f t="shared" ref="AZ47:AZ61" si="4">IF(AT47&lt;&gt;"",AW47*AT47,"")</f>
        <v/>
      </c>
      <c r="BA47" s="695"/>
      <c r="BB47" s="695"/>
      <c r="BC47" s="696"/>
    </row>
    <row r="48" spans="1:55" s="28" customFormat="1" ht="30" customHeight="1" x14ac:dyDescent="0.2">
      <c r="A48" s="654"/>
      <c r="B48" s="655"/>
      <c r="C48" s="655"/>
      <c r="D48" s="656"/>
      <c r="E48" s="657"/>
      <c r="F48" s="658"/>
      <c r="G48" s="658"/>
      <c r="H48" s="658"/>
      <c r="I48" s="659"/>
      <c r="J48" s="660"/>
      <c r="K48" s="661"/>
      <c r="L48" s="661"/>
      <c r="M48" s="661"/>
      <c r="N48" s="661"/>
      <c r="O48" s="661"/>
      <c r="P48" s="661"/>
      <c r="Q48" s="661"/>
      <c r="R48" s="662"/>
      <c r="S48" s="660"/>
      <c r="T48" s="661"/>
      <c r="U48" s="661"/>
      <c r="V48" s="661"/>
      <c r="W48" s="661"/>
      <c r="X48" s="661"/>
      <c r="Y48" s="661"/>
      <c r="Z48" s="661"/>
      <c r="AA48" s="661"/>
      <c r="AB48" s="661"/>
      <c r="AC48" s="661"/>
      <c r="AD48" s="661"/>
      <c r="AE48" s="661"/>
      <c r="AF48" s="661"/>
      <c r="AG48" s="661"/>
      <c r="AH48" s="661"/>
      <c r="AI48" s="661"/>
      <c r="AJ48" s="662"/>
      <c r="AK48" s="663" t="str">
        <f t="shared" ref="AK48:AK61" si="5">IF(E48="","",IF(AND(LEFT(E48,1)&amp;RIGHT(E48,1)&lt;&gt;"M5"),"err",LEFT(E48,1)&amp;RIGHT(E48,1)))</f>
        <v/>
      </c>
      <c r="AL48" s="664"/>
      <c r="AM48" s="665"/>
      <c r="AN48" s="643"/>
      <c r="AO48" s="643"/>
      <c r="AP48" s="182" t="s">
        <v>76</v>
      </c>
      <c r="AQ48" s="643"/>
      <c r="AR48" s="643"/>
      <c r="AS48" s="644"/>
      <c r="AT48" s="645" t="str">
        <f t="shared" si="3"/>
        <v/>
      </c>
      <c r="AU48" s="646"/>
      <c r="AV48" s="647"/>
      <c r="AW48" s="648"/>
      <c r="AX48" s="649"/>
      <c r="AY48" s="650"/>
      <c r="AZ48" s="651" t="str">
        <f t="shared" si="4"/>
        <v/>
      </c>
      <c r="BA48" s="652"/>
      <c r="BB48" s="652"/>
      <c r="BC48" s="653"/>
    </row>
    <row r="49" spans="1:55" s="28" customFormat="1" ht="30" customHeight="1" x14ac:dyDescent="0.2">
      <c r="A49" s="654"/>
      <c r="B49" s="655"/>
      <c r="C49" s="655"/>
      <c r="D49" s="656"/>
      <c r="E49" s="657"/>
      <c r="F49" s="658"/>
      <c r="G49" s="658"/>
      <c r="H49" s="658"/>
      <c r="I49" s="659"/>
      <c r="J49" s="660"/>
      <c r="K49" s="661"/>
      <c r="L49" s="661"/>
      <c r="M49" s="661"/>
      <c r="N49" s="661"/>
      <c r="O49" s="661"/>
      <c r="P49" s="661"/>
      <c r="Q49" s="661"/>
      <c r="R49" s="662"/>
      <c r="S49" s="660"/>
      <c r="T49" s="661"/>
      <c r="U49" s="661"/>
      <c r="V49" s="661"/>
      <c r="W49" s="661"/>
      <c r="X49" s="661"/>
      <c r="Y49" s="661"/>
      <c r="Z49" s="661"/>
      <c r="AA49" s="661"/>
      <c r="AB49" s="661"/>
      <c r="AC49" s="661"/>
      <c r="AD49" s="661"/>
      <c r="AE49" s="661"/>
      <c r="AF49" s="661"/>
      <c r="AG49" s="661"/>
      <c r="AH49" s="661"/>
      <c r="AI49" s="661"/>
      <c r="AJ49" s="662"/>
      <c r="AK49" s="663" t="str">
        <f t="shared" si="5"/>
        <v/>
      </c>
      <c r="AL49" s="664"/>
      <c r="AM49" s="665"/>
      <c r="AN49" s="643"/>
      <c r="AO49" s="643"/>
      <c r="AP49" s="182" t="s">
        <v>76</v>
      </c>
      <c r="AQ49" s="643"/>
      <c r="AR49" s="643"/>
      <c r="AS49" s="644"/>
      <c r="AT49" s="645" t="str">
        <f t="shared" si="3"/>
        <v/>
      </c>
      <c r="AU49" s="646"/>
      <c r="AV49" s="647"/>
      <c r="AW49" s="648"/>
      <c r="AX49" s="649"/>
      <c r="AY49" s="650"/>
      <c r="AZ49" s="651" t="str">
        <f t="shared" si="4"/>
        <v/>
      </c>
      <c r="BA49" s="652"/>
      <c r="BB49" s="652"/>
      <c r="BC49" s="653"/>
    </row>
    <row r="50" spans="1:55" s="28" customFormat="1" ht="30" customHeight="1" x14ac:dyDescent="0.2">
      <c r="A50" s="654"/>
      <c r="B50" s="655"/>
      <c r="C50" s="655"/>
      <c r="D50" s="656"/>
      <c r="E50" s="657"/>
      <c r="F50" s="658"/>
      <c r="G50" s="658"/>
      <c r="H50" s="658"/>
      <c r="I50" s="659"/>
      <c r="J50" s="660"/>
      <c r="K50" s="661"/>
      <c r="L50" s="661"/>
      <c r="M50" s="661"/>
      <c r="N50" s="661"/>
      <c r="O50" s="661"/>
      <c r="P50" s="661"/>
      <c r="Q50" s="661"/>
      <c r="R50" s="662"/>
      <c r="S50" s="660"/>
      <c r="T50" s="661"/>
      <c r="U50" s="661"/>
      <c r="V50" s="661"/>
      <c r="W50" s="661"/>
      <c r="X50" s="661"/>
      <c r="Y50" s="661"/>
      <c r="Z50" s="661"/>
      <c r="AA50" s="661"/>
      <c r="AB50" s="661"/>
      <c r="AC50" s="661"/>
      <c r="AD50" s="661"/>
      <c r="AE50" s="661"/>
      <c r="AF50" s="661"/>
      <c r="AG50" s="661"/>
      <c r="AH50" s="661"/>
      <c r="AI50" s="661"/>
      <c r="AJ50" s="662"/>
      <c r="AK50" s="663" t="str">
        <f t="shared" si="5"/>
        <v/>
      </c>
      <c r="AL50" s="664"/>
      <c r="AM50" s="665"/>
      <c r="AN50" s="643"/>
      <c r="AO50" s="643"/>
      <c r="AP50" s="182" t="s">
        <v>76</v>
      </c>
      <c r="AQ50" s="643"/>
      <c r="AR50" s="643"/>
      <c r="AS50" s="644"/>
      <c r="AT50" s="645" t="str">
        <f t="shared" si="3"/>
        <v/>
      </c>
      <c r="AU50" s="646"/>
      <c r="AV50" s="647"/>
      <c r="AW50" s="648"/>
      <c r="AX50" s="649"/>
      <c r="AY50" s="650"/>
      <c r="AZ50" s="651" t="str">
        <f t="shared" si="4"/>
        <v/>
      </c>
      <c r="BA50" s="652"/>
      <c r="BB50" s="652"/>
      <c r="BC50" s="653"/>
    </row>
    <row r="51" spans="1:55" s="28" customFormat="1" ht="30" customHeight="1" x14ac:dyDescent="0.2">
      <c r="A51" s="654"/>
      <c r="B51" s="655"/>
      <c r="C51" s="655"/>
      <c r="D51" s="656"/>
      <c r="E51" s="657"/>
      <c r="F51" s="658"/>
      <c r="G51" s="658"/>
      <c r="H51" s="658"/>
      <c r="I51" s="659"/>
      <c r="J51" s="660"/>
      <c r="K51" s="661"/>
      <c r="L51" s="661"/>
      <c r="M51" s="661"/>
      <c r="N51" s="661"/>
      <c r="O51" s="661"/>
      <c r="P51" s="661"/>
      <c r="Q51" s="661"/>
      <c r="R51" s="662"/>
      <c r="S51" s="660"/>
      <c r="T51" s="661"/>
      <c r="U51" s="661"/>
      <c r="V51" s="661"/>
      <c r="W51" s="661"/>
      <c r="X51" s="661"/>
      <c r="Y51" s="661"/>
      <c r="Z51" s="661"/>
      <c r="AA51" s="661"/>
      <c r="AB51" s="661"/>
      <c r="AC51" s="661"/>
      <c r="AD51" s="661"/>
      <c r="AE51" s="661"/>
      <c r="AF51" s="661"/>
      <c r="AG51" s="661"/>
      <c r="AH51" s="661"/>
      <c r="AI51" s="661"/>
      <c r="AJ51" s="662"/>
      <c r="AK51" s="663" t="str">
        <f t="shared" si="5"/>
        <v/>
      </c>
      <c r="AL51" s="664"/>
      <c r="AM51" s="665"/>
      <c r="AN51" s="643"/>
      <c r="AO51" s="643"/>
      <c r="AP51" s="182" t="s">
        <v>76</v>
      </c>
      <c r="AQ51" s="643"/>
      <c r="AR51" s="643"/>
      <c r="AS51" s="644"/>
      <c r="AT51" s="645" t="str">
        <f>IF(AND(AM51&lt;&gt;"",AQ51&lt;&gt;""),ROUNDDOWN(AM51*AQ51/1000000,2),"")</f>
        <v/>
      </c>
      <c r="AU51" s="646"/>
      <c r="AV51" s="647"/>
      <c r="AW51" s="648"/>
      <c r="AX51" s="649"/>
      <c r="AY51" s="650"/>
      <c r="AZ51" s="651" t="str">
        <f>IF(AT51&lt;&gt;"",AW51*AT51,"")</f>
        <v/>
      </c>
      <c r="BA51" s="652"/>
      <c r="BB51" s="652"/>
      <c r="BC51" s="653"/>
    </row>
    <row r="52" spans="1:55" s="28" customFormat="1" ht="30" customHeight="1" x14ac:dyDescent="0.2">
      <c r="A52" s="654"/>
      <c r="B52" s="655"/>
      <c r="C52" s="655"/>
      <c r="D52" s="656"/>
      <c r="E52" s="657"/>
      <c r="F52" s="658"/>
      <c r="G52" s="658"/>
      <c r="H52" s="658"/>
      <c r="I52" s="659"/>
      <c r="J52" s="660"/>
      <c r="K52" s="661"/>
      <c r="L52" s="661"/>
      <c r="M52" s="661"/>
      <c r="N52" s="661"/>
      <c r="O52" s="661"/>
      <c r="P52" s="661"/>
      <c r="Q52" s="661"/>
      <c r="R52" s="662"/>
      <c r="S52" s="660"/>
      <c r="T52" s="661"/>
      <c r="U52" s="661"/>
      <c r="V52" s="661"/>
      <c r="W52" s="661"/>
      <c r="X52" s="661"/>
      <c r="Y52" s="661"/>
      <c r="Z52" s="661"/>
      <c r="AA52" s="661"/>
      <c r="AB52" s="661"/>
      <c r="AC52" s="661"/>
      <c r="AD52" s="661"/>
      <c r="AE52" s="661"/>
      <c r="AF52" s="661"/>
      <c r="AG52" s="661"/>
      <c r="AH52" s="661"/>
      <c r="AI52" s="661"/>
      <c r="AJ52" s="662"/>
      <c r="AK52" s="663" t="str">
        <f t="shared" si="5"/>
        <v/>
      </c>
      <c r="AL52" s="664"/>
      <c r="AM52" s="665"/>
      <c r="AN52" s="643"/>
      <c r="AO52" s="643"/>
      <c r="AP52" s="182" t="s">
        <v>76</v>
      </c>
      <c r="AQ52" s="643"/>
      <c r="AR52" s="643"/>
      <c r="AS52" s="644"/>
      <c r="AT52" s="645" t="str">
        <f>IF(AND(AM52&lt;&gt;"",AQ52&lt;&gt;""),ROUNDDOWN(AM52*AQ52/1000000,2),"")</f>
        <v/>
      </c>
      <c r="AU52" s="646"/>
      <c r="AV52" s="647"/>
      <c r="AW52" s="648"/>
      <c r="AX52" s="649"/>
      <c r="AY52" s="650"/>
      <c r="AZ52" s="651" t="str">
        <f>IF(AT52&lt;&gt;"",AW52*AT52,"")</f>
        <v/>
      </c>
      <c r="BA52" s="652"/>
      <c r="BB52" s="652"/>
      <c r="BC52" s="653"/>
    </row>
    <row r="53" spans="1:55" s="28" customFormat="1" ht="30" customHeight="1" x14ac:dyDescent="0.2">
      <c r="A53" s="654"/>
      <c r="B53" s="655"/>
      <c r="C53" s="655"/>
      <c r="D53" s="656"/>
      <c r="E53" s="657"/>
      <c r="F53" s="658"/>
      <c r="G53" s="658"/>
      <c r="H53" s="658"/>
      <c r="I53" s="659"/>
      <c r="J53" s="660"/>
      <c r="K53" s="661"/>
      <c r="L53" s="661"/>
      <c r="M53" s="661"/>
      <c r="N53" s="661"/>
      <c r="O53" s="661"/>
      <c r="P53" s="661"/>
      <c r="Q53" s="661"/>
      <c r="R53" s="662"/>
      <c r="S53" s="660"/>
      <c r="T53" s="661"/>
      <c r="U53" s="661"/>
      <c r="V53" s="661"/>
      <c r="W53" s="661"/>
      <c r="X53" s="661"/>
      <c r="Y53" s="661"/>
      <c r="Z53" s="661"/>
      <c r="AA53" s="661"/>
      <c r="AB53" s="661"/>
      <c r="AC53" s="661"/>
      <c r="AD53" s="661"/>
      <c r="AE53" s="661"/>
      <c r="AF53" s="661"/>
      <c r="AG53" s="661"/>
      <c r="AH53" s="661"/>
      <c r="AI53" s="661"/>
      <c r="AJ53" s="662"/>
      <c r="AK53" s="663" t="str">
        <f t="shared" si="5"/>
        <v/>
      </c>
      <c r="AL53" s="664"/>
      <c r="AM53" s="665"/>
      <c r="AN53" s="643"/>
      <c r="AO53" s="643"/>
      <c r="AP53" s="182" t="s">
        <v>76</v>
      </c>
      <c r="AQ53" s="643"/>
      <c r="AR53" s="643"/>
      <c r="AS53" s="644"/>
      <c r="AT53" s="645" t="str">
        <f>IF(AND(AM53&lt;&gt;"",AQ53&lt;&gt;""),ROUNDDOWN(AM53*AQ53/1000000,2),"")</f>
        <v/>
      </c>
      <c r="AU53" s="646"/>
      <c r="AV53" s="647"/>
      <c r="AW53" s="648"/>
      <c r="AX53" s="649"/>
      <c r="AY53" s="650"/>
      <c r="AZ53" s="651" t="str">
        <f>IF(AT53&lt;&gt;"",AW53*AT53,"")</f>
        <v/>
      </c>
      <c r="BA53" s="652"/>
      <c r="BB53" s="652"/>
      <c r="BC53" s="653"/>
    </row>
    <row r="54" spans="1:55" s="28" customFormat="1" ht="30" customHeight="1" x14ac:dyDescent="0.2">
      <c r="A54" s="654"/>
      <c r="B54" s="655"/>
      <c r="C54" s="655"/>
      <c r="D54" s="656"/>
      <c r="E54" s="657"/>
      <c r="F54" s="658"/>
      <c r="G54" s="658"/>
      <c r="H54" s="658"/>
      <c r="I54" s="659"/>
      <c r="J54" s="660"/>
      <c r="K54" s="661"/>
      <c r="L54" s="661"/>
      <c r="M54" s="661"/>
      <c r="N54" s="661"/>
      <c r="O54" s="661"/>
      <c r="P54" s="661"/>
      <c r="Q54" s="661"/>
      <c r="R54" s="662"/>
      <c r="S54" s="660"/>
      <c r="T54" s="661"/>
      <c r="U54" s="661"/>
      <c r="V54" s="661"/>
      <c r="W54" s="661"/>
      <c r="X54" s="661"/>
      <c r="Y54" s="661"/>
      <c r="Z54" s="661"/>
      <c r="AA54" s="661"/>
      <c r="AB54" s="661"/>
      <c r="AC54" s="661"/>
      <c r="AD54" s="661"/>
      <c r="AE54" s="661"/>
      <c r="AF54" s="661"/>
      <c r="AG54" s="661"/>
      <c r="AH54" s="661"/>
      <c r="AI54" s="661"/>
      <c r="AJ54" s="662"/>
      <c r="AK54" s="663" t="str">
        <f t="shared" si="5"/>
        <v/>
      </c>
      <c r="AL54" s="664"/>
      <c r="AM54" s="665"/>
      <c r="AN54" s="643"/>
      <c r="AO54" s="643"/>
      <c r="AP54" s="182" t="s">
        <v>76</v>
      </c>
      <c r="AQ54" s="643"/>
      <c r="AR54" s="643"/>
      <c r="AS54" s="644"/>
      <c r="AT54" s="645" t="str">
        <f t="shared" si="3"/>
        <v/>
      </c>
      <c r="AU54" s="646"/>
      <c r="AV54" s="647"/>
      <c r="AW54" s="648"/>
      <c r="AX54" s="649"/>
      <c r="AY54" s="650"/>
      <c r="AZ54" s="651" t="str">
        <f t="shared" si="4"/>
        <v/>
      </c>
      <c r="BA54" s="652"/>
      <c r="BB54" s="652"/>
      <c r="BC54" s="653"/>
    </row>
    <row r="55" spans="1:55" s="28" customFormat="1" ht="30" customHeight="1" x14ac:dyDescent="0.2">
      <c r="A55" s="654"/>
      <c r="B55" s="655"/>
      <c r="C55" s="655"/>
      <c r="D55" s="656"/>
      <c r="E55" s="657"/>
      <c r="F55" s="658"/>
      <c r="G55" s="658"/>
      <c r="H55" s="658"/>
      <c r="I55" s="659"/>
      <c r="J55" s="660"/>
      <c r="K55" s="661"/>
      <c r="L55" s="661"/>
      <c r="M55" s="661"/>
      <c r="N55" s="661"/>
      <c r="O55" s="661"/>
      <c r="P55" s="661"/>
      <c r="Q55" s="661"/>
      <c r="R55" s="662"/>
      <c r="S55" s="660"/>
      <c r="T55" s="661"/>
      <c r="U55" s="661"/>
      <c r="V55" s="661"/>
      <c r="W55" s="661"/>
      <c r="X55" s="661"/>
      <c r="Y55" s="661"/>
      <c r="Z55" s="661"/>
      <c r="AA55" s="661"/>
      <c r="AB55" s="661"/>
      <c r="AC55" s="661"/>
      <c r="AD55" s="661"/>
      <c r="AE55" s="661"/>
      <c r="AF55" s="661"/>
      <c r="AG55" s="661"/>
      <c r="AH55" s="661"/>
      <c r="AI55" s="661"/>
      <c r="AJ55" s="662"/>
      <c r="AK55" s="663" t="str">
        <f t="shared" si="5"/>
        <v/>
      </c>
      <c r="AL55" s="664"/>
      <c r="AM55" s="665"/>
      <c r="AN55" s="643"/>
      <c r="AO55" s="643"/>
      <c r="AP55" s="182" t="s">
        <v>76</v>
      </c>
      <c r="AQ55" s="643"/>
      <c r="AR55" s="643"/>
      <c r="AS55" s="644"/>
      <c r="AT55" s="645" t="str">
        <f t="shared" si="3"/>
        <v/>
      </c>
      <c r="AU55" s="646"/>
      <c r="AV55" s="647"/>
      <c r="AW55" s="648"/>
      <c r="AX55" s="649"/>
      <c r="AY55" s="650"/>
      <c r="AZ55" s="651" t="str">
        <f t="shared" si="4"/>
        <v/>
      </c>
      <c r="BA55" s="652"/>
      <c r="BB55" s="652"/>
      <c r="BC55" s="653"/>
    </row>
    <row r="56" spans="1:55" s="28" customFormat="1" ht="30" customHeight="1" x14ac:dyDescent="0.2">
      <c r="A56" s="666"/>
      <c r="B56" s="667"/>
      <c r="C56" s="667"/>
      <c r="D56" s="668"/>
      <c r="E56" s="657"/>
      <c r="F56" s="658"/>
      <c r="G56" s="658"/>
      <c r="H56" s="658"/>
      <c r="I56" s="659"/>
      <c r="J56" s="669"/>
      <c r="K56" s="670"/>
      <c r="L56" s="670"/>
      <c r="M56" s="670"/>
      <c r="N56" s="670"/>
      <c r="O56" s="670"/>
      <c r="P56" s="670"/>
      <c r="Q56" s="670"/>
      <c r="R56" s="671"/>
      <c r="S56" s="669"/>
      <c r="T56" s="670"/>
      <c r="U56" s="670"/>
      <c r="V56" s="670"/>
      <c r="W56" s="670"/>
      <c r="X56" s="670"/>
      <c r="Y56" s="670"/>
      <c r="Z56" s="670"/>
      <c r="AA56" s="670"/>
      <c r="AB56" s="670"/>
      <c r="AC56" s="670"/>
      <c r="AD56" s="670"/>
      <c r="AE56" s="670"/>
      <c r="AF56" s="670"/>
      <c r="AG56" s="670"/>
      <c r="AH56" s="670"/>
      <c r="AI56" s="670"/>
      <c r="AJ56" s="671"/>
      <c r="AK56" s="672" t="str">
        <f t="shared" si="5"/>
        <v/>
      </c>
      <c r="AL56" s="673"/>
      <c r="AM56" s="674"/>
      <c r="AN56" s="675"/>
      <c r="AO56" s="675"/>
      <c r="AP56" s="183" t="s">
        <v>76</v>
      </c>
      <c r="AQ56" s="675"/>
      <c r="AR56" s="675"/>
      <c r="AS56" s="676"/>
      <c r="AT56" s="677" t="str">
        <f t="shared" si="3"/>
        <v/>
      </c>
      <c r="AU56" s="678"/>
      <c r="AV56" s="679"/>
      <c r="AW56" s="680"/>
      <c r="AX56" s="681"/>
      <c r="AY56" s="682"/>
      <c r="AZ56" s="683" t="str">
        <f t="shared" si="4"/>
        <v/>
      </c>
      <c r="BA56" s="684"/>
      <c r="BB56" s="684"/>
      <c r="BC56" s="685"/>
    </row>
    <row r="57" spans="1:55" s="28" customFormat="1" ht="30" customHeight="1" x14ac:dyDescent="0.2">
      <c r="A57" s="654"/>
      <c r="B57" s="655"/>
      <c r="C57" s="655"/>
      <c r="D57" s="656"/>
      <c r="E57" s="657"/>
      <c r="F57" s="658"/>
      <c r="G57" s="658"/>
      <c r="H57" s="658"/>
      <c r="I57" s="659"/>
      <c r="J57" s="660"/>
      <c r="K57" s="661"/>
      <c r="L57" s="661"/>
      <c r="M57" s="661"/>
      <c r="N57" s="661"/>
      <c r="O57" s="661"/>
      <c r="P57" s="661"/>
      <c r="Q57" s="661"/>
      <c r="R57" s="662"/>
      <c r="S57" s="660"/>
      <c r="T57" s="661"/>
      <c r="U57" s="661"/>
      <c r="V57" s="661"/>
      <c r="W57" s="661"/>
      <c r="X57" s="661"/>
      <c r="Y57" s="661"/>
      <c r="Z57" s="661"/>
      <c r="AA57" s="661"/>
      <c r="AB57" s="661"/>
      <c r="AC57" s="661"/>
      <c r="AD57" s="661"/>
      <c r="AE57" s="661"/>
      <c r="AF57" s="661"/>
      <c r="AG57" s="661"/>
      <c r="AH57" s="661"/>
      <c r="AI57" s="661"/>
      <c r="AJ57" s="662"/>
      <c r="AK57" s="663" t="str">
        <f t="shared" si="5"/>
        <v/>
      </c>
      <c r="AL57" s="664"/>
      <c r="AM57" s="665"/>
      <c r="AN57" s="643"/>
      <c r="AO57" s="643"/>
      <c r="AP57" s="182" t="s">
        <v>76</v>
      </c>
      <c r="AQ57" s="643"/>
      <c r="AR57" s="643"/>
      <c r="AS57" s="644"/>
      <c r="AT57" s="645" t="str">
        <f t="shared" si="3"/>
        <v/>
      </c>
      <c r="AU57" s="646"/>
      <c r="AV57" s="647"/>
      <c r="AW57" s="648"/>
      <c r="AX57" s="649"/>
      <c r="AY57" s="650"/>
      <c r="AZ57" s="651" t="str">
        <f t="shared" si="4"/>
        <v/>
      </c>
      <c r="BA57" s="652"/>
      <c r="BB57" s="652"/>
      <c r="BC57" s="653"/>
    </row>
    <row r="58" spans="1:55" s="28" customFormat="1" ht="30" customHeight="1" x14ac:dyDescent="0.2">
      <c r="A58" s="654"/>
      <c r="B58" s="655"/>
      <c r="C58" s="655"/>
      <c r="D58" s="656"/>
      <c r="E58" s="657"/>
      <c r="F58" s="658"/>
      <c r="G58" s="658"/>
      <c r="H58" s="658"/>
      <c r="I58" s="659"/>
      <c r="J58" s="660"/>
      <c r="K58" s="661"/>
      <c r="L58" s="661"/>
      <c r="M58" s="661"/>
      <c r="N58" s="661"/>
      <c r="O58" s="661"/>
      <c r="P58" s="661"/>
      <c r="Q58" s="661"/>
      <c r="R58" s="662"/>
      <c r="S58" s="660"/>
      <c r="T58" s="661"/>
      <c r="U58" s="661"/>
      <c r="V58" s="661"/>
      <c r="W58" s="661"/>
      <c r="X58" s="661"/>
      <c r="Y58" s="661"/>
      <c r="Z58" s="661"/>
      <c r="AA58" s="661"/>
      <c r="AB58" s="661"/>
      <c r="AC58" s="661"/>
      <c r="AD58" s="661"/>
      <c r="AE58" s="661"/>
      <c r="AF58" s="661"/>
      <c r="AG58" s="661"/>
      <c r="AH58" s="661"/>
      <c r="AI58" s="661"/>
      <c r="AJ58" s="662"/>
      <c r="AK58" s="663" t="str">
        <f t="shared" si="5"/>
        <v/>
      </c>
      <c r="AL58" s="664"/>
      <c r="AM58" s="665"/>
      <c r="AN58" s="643"/>
      <c r="AO58" s="643"/>
      <c r="AP58" s="182" t="s">
        <v>76</v>
      </c>
      <c r="AQ58" s="643"/>
      <c r="AR58" s="643"/>
      <c r="AS58" s="644"/>
      <c r="AT58" s="645" t="str">
        <f t="shared" si="3"/>
        <v/>
      </c>
      <c r="AU58" s="646"/>
      <c r="AV58" s="647"/>
      <c r="AW58" s="648"/>
      <c r="AX58" s="649"/>
      <c r="AY58" s="650"/>
      <c r="AZ58" s="651" t="str">
        <f t="shared" si="4"/>
        <v/>
      </c>
      <c r="BA58" s="652"/>
      <c r="BB58" s="652"/>
      <c r="BC58" s="653"/>
    </row>
    <row r="59" spans="1:55" s="28" customFormat="1" ht="30" customHeight="1" x14ac:dyDescent="0.2">
      <c r="A59" s="654"/>
      <c r="B59" s="655"/>
      <c r="C59" s="655"/>
      <c r="D59" s="656"/>
      <c r="E59" s="657"/>
      <c r="F59" s="658"/>
      <c r="G59" s="658"/>
      <c r="H59" s="658"/>
      <c r="I59" s="659"/>
      <c r="J59" s="660"/>
      <c r="K59" s="661"/>
      <c r="L59" s="661"/>
      <c r="M59" s="661"/>
      <c r="N59" s="661"/>
      <c r="O59" s="661"/>
      <c r="P59" s="661"/>
      <c r="Q59" s="661"/>
      <c r="R59" s="662"/>
      <c r="S59" s="660"/>
      <c r="T59" s="661"/>
      <c r="U59" s="661"/>
      <c r="V59" s="661"/>
      <c r="W59" s="661"/>
      <c r="X59" s="661"/>
      <c r="Y59" s="661"/>
      <c r="Z59" s="661"/>
      <c r="AA59" s="661"/>
      <c r="AB59" s="661"/>
      <c r="AC59" s="661"/>
      <c r="AD59" s="661"/>
      <c r="AE59" s="661"/>
      <c r="AF59" s="661"/>
      <c r="AG59" s="661"/>
      <c r="AH59" s="661"/>
      <c r="AI59" s="661"/>
      <c r="AJ59" s="662"/>
      <c r="AK59" s="663" t="str">
        <f t="shared" si="5"/>
        <v/>
      </c>
      <c r="AL59" s="664"/>
      <c r="AM59" s="665"/>
      <c r="AN59" s="643"/>
      <c r="AO59" s="643"/>
      <c r="AP59" s="182" t="s">
        <v>76</v>
      </c>
      <c r="AQ59" s="643"/>
      <c r="AR59" s="643"/>
      <c r="AS59" s="644"/>
      <c r="AT59" s="645" t="str">
        <f t="shared" si="3"/>
        <v/>
      </c>
      <c r="AU59" s="646"/>
      <c r="AV59" s="647"/>
      <c r="AW59" s="648"/>
      <c r="AX59" s="649"/>
      <c r="AY59" s="650"/>
      <c r="AZ59" s="651" t="str">
        <f t="shared" si="4"/>
        <v/>
      </c>
      <c r="BA59" s="652"/>
      <c r="BB59" s="652"/>
      <c r="BC59" s="653"/>
    </row>
    <row r="60" spans="1:55" s="28" customFormat="1" ht="30" customHeight="1" x14ac:dyDescent="0.2">
      <c r="A60" s="654"/>
      <c r="B60" s="655"/>
      <c r="C60" s="655"/>
      <c r="D60" s="656"/>
      <c r="E60" s="657"/>
      <c r="F60" s="658"/>
      <c r="G60" s="658"/>
      <c r="H60" s="658"/>
      <c r="I60" s="659"/>
      <c r="J60" s="660"/>
      <c r="K60" s="661"/>
      <c r="L60" s="661"/>
      <c r="M60" s="661"/>
      <c r="N60" s="661"/>
      <c r="O60" s="661"/>
      <c r="P60" s="661"/>
      <c r="Q60" s="661"/>
      <c r="R60" s="662"/>
      <c r="S60" s="660"/>
      <c r="T60" s="661"/>
      <c r="U60" s="661"/>
      <c r="V60" s="661"/>
      <c r="W60" s="661"/>
      <c r="X60" s="661"/>
      <c r="Y60" s="661"/>
      <c r="Z60" s="661"/>
      <c r="AA60" s="661"/>
      <c r="AB60" s="661"/>
      <c r="AC60" s="661"/>
      <c r="AD60" s="661"/>
      <c r="AE60" s="661"/>
      <c r="AF60" s="661"/>
      <c r="AG60" s="661"/>
      <c r="AH60" s="661"/>
      <c r="AI60" s="661"/>
      <c r="AJ60" s="662"/>
      <c r="AK60" s="663" t="str">
        <f t="shared" si="5"/>
        <v/>
      </c>
      <c r="AL60" s="664"/>
      <c r="AM60" s="665"/>
      <c r="AN60" s="643"/>
      <c r="AO60" s="643"/>
      <c r="AP60" s="182" t="s">
        <v>76</v>
      </c>
      <c r="AQ60" s="643"/>
      <c r="AR60" s="643"/>
      <c r="AS60" s="644"/>
      <c r="AT60" s="645" t="str">
        <f t="shared" si="3"/>
        <v/>
      </c>
      <c r="AU60" s="646"/>
      <c r="AV60" s="647"/>
      <c r="AW60" s="648"/>
      <c r="AX60" s="649"/>
      <c r="AY60" s="650"/>
      <c r="AZ60" s="651" t="str">
        <f t="shared" si="4"/>
        <v/>
      </c>
      <c r="BA60" s="652"/>
      <c r="BB60" s="652"/>
      <c r="BC60" s="653"/>
    </row>
    <row r="61" spans="1:55" s="28" customFormat="1" ht="30" customHeight="1" thickBot="1" x14ac:dyDescent="0.25">
      <c r="A61" s="654"/>
      <c r="B61" s="655"/>
      <c r="C61" s="655"/>
      <c r="D61" s="656"/>
      <c r="E61" s="657"/>
      <c r="F61" s="658"/>
      <c r="G61" s="658"/>
      <c r="H61" s="658"/>
      <c r="I61" s="659"/>
      <c r="J61" s="660"/>
      <c r="K61" s="661"/>
      <c r="L61" s="661"/>
      <c r="M61" s="661"/>
      <c r="N61" s="661"/>
      <c r="O61" s="661"/>
      <c r="P61" s="661"/>
      <c r="Q61" s="661"/>
      <c r="R61" s="662"/>
      <c r="S61" s="660"/>
      <c r="T61" s="661"/>
      <c r="U61" s="661"/>
      <c r="V61" s="661"/>
      <c r="W61" s="661"/>
      <c r="X61" s="661"/>
      <c r="Y61" s="661"/>
      <c r="Z61" s="661"/>
      <c r="AA61" s="661"/>
      <c r="AB61" s="661"/>
      <c r="AC61" s="661"/>
      <c r="AD61" s="661"/>
      <c r="AE61" s="661"/>
      <c r="AF61" s="661"/>
      <c r="AG61" s="661"/>
      <c r="AH61" s="661"/>
      <c r="AI61" s="661"/>
      <c r="AJ61" s="662"/>
      <c r="AK61" s="663" t="str">
        <f t="shared" si="5"/>
        <v/>
      </c>
      <c r="AL61" s="664"/>
      <c r="AM61" s="665"/>
      <c r="AN61" s="643"/>
      <c r="AO61" s="643"/>
      <c r="AP61" s="182" t="s">
        <v>76</v>
      </c>
      <c r="AQ61" s="643"/>
      <c r="AR61" s="643"/>
      <c r="AS61" s="644"/>
      <c r="AT61" s="645" t="str">
        <f t="shared" si="3"/>
        <v/>
      </c>
      <c r="AU61" s="646"/>
      <c r="AV61" s="647"/>
      <c r="AW61" s="648"/>
      <c r="AX61" s="649"/>
      <c r="AY61" s="650"/>
      <c r="AZ61" s="651" t="str">
        <f t="shared" si="4"/>
        <v/>
      </c>
      <c r="BA61" s="652"/>
      <c r="BB61" s="652"/>
      <c r="BC61" s="653"/>
    </row>
    <row r="62" spans="1:55" ht="30" customHeight="1" thickTop="1" thickBot="1" x14ac:dyDescent="0.25">
      <c r="A62" s="634" t="s">
        <v>9</v>
      </c>
      <c r="B62" s="635"/>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5"/>
      <c r="AL62" s="635"/>
      <c r="AM62" s="635"/>
      <c r="AN62" s="635"/>
      <c r="AO62" s="635"/>
      <c r="AP62" s="635"/>
      <c r="AQ62" s="635"/>
      <c r="AR62" s="635"/>
      <c r="AS62" s="635"/>
      <c r="AT62" s="635"/>
      <c r="AU62" s="635"/>
      <c r="AV62" s="636"/>
      <c r="AW62" s="637">
        <f>SUM(AW47:AY61)</f>
        <v>0</v>
      </c>
      <c r="AX62" s="638"/>
      <c r="AY62" s="639"/>
      <c r="AZ62" s="640">
        <f>SUM(AZ47:BC61)</f>
        <v>0</v>
      </c>
      <c r="BA62" s="641"/>
      <c r="BB62" s="641"/>
      <c r="BC62" s="642"/>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85</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616" t="s">
        <v>74</v>
      </c>
      <c r="B66" s="617"/>
      <c r="C66" s="617"/>
      <c r="D66" s="618"/>
      <c r="E66" s="619" t="s">
        <v>70</v>
      </c>
      <c r="F66" s="617"/>
      <c r="G66" s="617"/>
      <c r="H66" s="618"/>
      <c r="I66" s="581" t="s">
        <v>81</v>
      </c>
      <c r="J66" s="582"/>
      <c r="K66" s="582"/>
      <c r="L66" s="582"/>
      <c r="M66" s="582"/>
      <c r="N66" s="582"/>
      <c r="O66" s="582"/>
      <c r="P66" s="620"/>
      <c r="Q66" s="621" t="s">
        <v>72</v>
      </c>
      <c r="R66" s="622"/>
      <c r="S66" s="621" t="s">
        <v>80</v>
      </c>
      <c r="T66" s="623"/>
      <c r="U66" s="623"/>
      <c r="V66" s="623"/>
      <c r="W66" s="623"/>
      <c r="X66" s="623"/>
      <c r="Y66" s="624"/>
      <c r="Z66" s="581" t="s">
        <v>88</v>
      </c>
      <c r="AA66" s="582"/>
      <c r="AB66" s="582"/>
      <c r="AC66" s="582"/>
      <c r="AD66" s="582"/>
      <c r="AE66" s="582"/>
      <c r="AF66" s="582"/>
      <c r="AG66" s="582"/>
      <c r="AH66" s="582"/>
      <c r="AI66" s="582"/>
      <c r="AJ66" s="582"/>
      <c r="AK66" s="582"/>
      <c r="AL66" s="582"/>
      <c r="AM66" s="582"/>
      <c r="AN66" s="625"/>
      <c r="AO66" s="581" t="s">
        <v>89</v>
      </c>
      <c r="AP66" s="582"/>
      <c r="AQ66" s="582"/>
      <c r="AR66" s="582"/>
      <c r="AS66" s="582"/>
      <c r="AT66" s="582"/>
      <c r="AU66" s="582"/>
      <c r="AV66" s="582"/>
      <c r="AW66" s="582"/>
      <c r="AX66" s="582"/>
      <c r="AY66" s="582"/>
      <c r="AZ66" s="582"/>
      <c r="BA66" s="582"/>
      <c r="BB66" s="582"/>
      <c r="BC66" s="583"/>
    </row>
    <row r="67" spans="1:55" ht="33.75" customHeight="1" thickTop="1" x14ac:dyDescent="0.2">
      <c r="A67" s="584" t="s">
        <v>115</v>
      </c>
      <c r="B67" s="585"/>
      <c r="C67" s="585"/>
      <c r="D67" s="586"/>
      <c r="E67" s="593" t="s">
        <v>195</v>
      </c>
      <c r="F67" s="594"/>
      <c r="G67" s="594"/>
      <c r="H67" s="595"/>
      <c r="I67" s="596" t="str">
        <f>IF($AZ$39=0,"",SUMIF($AK$15:$AL$38,$E67,$AZ$15:$BC$38))</f>
        <v/>
      </c>
      <c r="J67" s="597"/>
      <c r="K67" s="597"/>
      <c r="L67" s="597"/>
      <c r="M67" s="597"/>
      <c r="N67" s="597"/>
      <c r="O67" s="597"/>
      <c r="P67" s="219" t="s">
        <v>71</v>
      </c>
      <c r="Q67" s="598" t="s">
        <v>72</v>
      </c>
      <c r="R67" s="599"/>
      <c r="S67" s="600">
        <v>60000</v>
      </c>
      <c r="T67" s="601"/>
      <c r="U67" s="601"/>
      <c r="V67" s="601"/>
      <c r="W67" s="601"/>
      <c r="X67" s="601"/>
      <c r="Y67" s="220" t="s">
        <v>0</v>
      </c>
      <c r="Z67" s="602" t="str">
        <f>IF(I67="","",I67*S67)</f>
        <v/>
      </c>
      <c r="AA67" s="603"/>
      <c r="AB67" s="603"/>
      <c r="AC67" s="603"/>
      <c r="AD67" s="603"/>
      <c r="AE67" s="603"/>
      <c r="AF67" s="603"/>
      <c r="AG67" s="603"/>
      <c r="AH67" s="603"/>
      <c r="AI67" s="603"/>
      <c r="AJ67" s="603"/>
      <c r="AK67" s="603"/>
      <c r="AL67" s="603"/>
      <c r="AM67" s="603"/>
      <c r="AN67" s="221" t="s">
        <v>0</v>
      </c>
      <c r="AO67" s="604">
        <f>SUM(Z67:AM70)</f>
        <v>0</v>
      </c>
      <c r="AP67" s="605"/>
      <c r="AQ67" s="605"/>
      <c r="AR67" s="605"/>
      <c r="AS67" s="605"/>
      <c r="AT67" s="605"/>
      <c r="AU67" s="605"/>
      <c r="AV67" s="605"/>
      <c r="AW67" s="605"/>
      <c r="AX67" s="605"/>
      <c r="AY67" s="605"/>
      <c r="AZ67" s="605"/>
      <c r="BA67" s="605"/>
      <c r="BB67" s="605"/>
      <c r="BC67" s="610" t="s">
        <v>0</v>
      </c>
    </row>
    <row r="68" spans="1:55" ht="33.75" customHeight="1" x14ac:dyDescent="0.2">
      <c r="A68" s="587"/>
      <c r="B68" s="588"/>
      <c r="C68" s="588"/>
      <c r="D68" s="589"/>
      <c r="E68" s="613" t="s">
        <v>196</v>
      </c>
      <c r="F68" s="614"/>
      <c r="G68" s="614"/>
      <c r="H68" s="615"/>
      <c r="I68" s="626" t="str">
        <f>IF($AZ$39=0,"",SUMIF($AK$15:$AL$38,$E68,$AZ$15:$BC$38))</f>
        <v/>
      </c>
      <c r="J68" s="627"/>
      <c r="K68" s="627"/>
      <c r="L68" s="627"/>
      <c r="M68" s="627"/>
      <c r="N68" s="627"/>
      <c r="O68" s="627"/>
      <c r="P68" s="222" t="s">
        <v>71</v>
      </c>
      <c r="Q68" s="628" t="s">
        <v>72</v>
      </c>
      <c r="R68" s="629"/>
      <c r="S68" s="630">
        <v>55000</v>
      </c>
      <c r="T68" s="631"/>
      <c r="U68" s="631"/>
      <c r="V68" s="631"/>
      <c r="W68" s="631"/>
      <c r="X68" s="631"/>
      <c r="Y68" s="223" t="s">
        <v>0</v>
      </c>
      <c r="Z68" s="632" t="str">
        <f>IF(I68="","",I68*S68)</f>
        <v/>
      </c>
      <c r="AA68" s="633"/>
      <c r="AB68" s="633"/>
      <c r="AC68" s="633"/>
      <c r="AD68" s="633"/>
      <c r="AE68" s="633"/>
      <c r="AF68" s="633"/>
      <c r="AG68" s="633"/>
      <c r="AH68" s="633"/>
      <c r="AI68" s="633"/>
      <c r="AJ68" s="633"/>
      <c r="AK68" s="633"/>
      <c r="AL68" s="633"/>
      <c r="AM68" s="633"/>
      <c r="AN68" s="223" t="s">
        <v>0</v>
      </c>
      <c r="AO68" s="606"/>
      <c r="AP68" s="607"/>
      <c r="AQ68" s="607"/>
      <c r="AR68" s="607"/>
      <c r="AS68" s="607"/>
      <c r="AT68" s="607"/>
      <c r="AU68" s="607"/>
      <c r="AV68" s="607"/>
      <c r="AW68" s="607"/>
      <c r="AX68" s="607"/>
      <c r="AY68" s="607"/>
      <c r="AZ68" s="607"/>
      <c r="BA68" s="607"/>
      <c r="BB68" s="607"/>
      <c r="BC68" s="611"/>
    </row>
    <row r="69" spans="1:55" ht="33.75" customHeight="1" x14ac:dyDescent="0.2">
      <c r="A69" s="587"/>
      <c r="B69" s="588"/>
      <c r="C69" s="588"/>
      <c r="D69" s="589"/>
      <c r="E69" s="613" t="s">
        <v>197</v>
      </c>
      <c r="F69" s="614"/>
      <c r="G69" s="614"/>
      <c r="H69" s="615"/>
      <c r="I69" s="626" t="str">
        <f>IF($AZ$39=0,"",SUMIF($AK$15:$AL$38,$E69,$AZ$15:$BC$38))</f>
        <v/>
      </c>
      <c r="J69" s="627"/>
      <c r="K69" s="627"/>
      <c r="L69" s="627"/>
      <c r="M69" s="627"/>
      <c r="N69" s="627"/>
      <c r="O69" s="627"/>
      <c r="P69" s="219" t="s">
        <v>71</v>
      </c>
      <c r="Q69" s="628" t="s">
        <v>72</v>
      </c>
      <c r="R69" s="629"/>
      <c r="S69" s="630">
        <v>50000</v>
      </c>
      <c r="T69" s="631"/>
      <c r="U69" s="631"/>
      <c r="V69" s="631"/>
      <c r="W69" s="631"/>
      <c r="X69" s="631"/>
      <c r="Y69" s="220" t="s">
        <v>0</v>
      </c>
      <c r="Z69" s="548" t="str">
        <f>IF(I69="","",I69*S69)</f>
        <v/>
      </c>
      <c r="AA69" s="549"/>
      <c r="AB69" s="549"/>
      <c r="AC69" s="549"/>
      <c r="AD69" s="549"/>
      <c r="AE69" s="549"/>
      <c r="AF69" s="549"/>
      <c r="AG69" s="549"/>
      <c r="AH69" s="549"/>
      <c r="AI69" s="549"/>
      <c r="AJ69" s="549"/>
      <c r="AK69" s="549"/>
      <c r="AL69" s="549"/>
      <c r="AM69" s="549"/>
      <c r="AN69" s="224" t="s">
        <v>0</v>
      </c>
      <c r="AO69" s="606"/>
      <c r="AP69" s="607"/>
      <c r="AQ69" s="607"/>
      <c r="AR69" s="607"/>
      <c r="AS69" s="607"/>
      <c r="AT69" s="607"/>
      <c r="AU69" s="607"/>
      <c r="AV69" s="607"/>
      <c r="AW69" s="607"/>
      <c r="AX69" s="607"/>
      <c r="AY69" s="607"/>
      <c r="AZ69" s="607"/>
      <c r="BA69" s="607"/>
      <c r="BB69" s="607"/>
      <c r="BC69" s="611"/>
    </row>
    <row r="70" spans="1:55" ht="33.75" customHeight="1" x14ac:dyDescent="0.2">
      <c r="A70" s="590"/>
      <c r="B70" s="591"/>
      <c r="C70" s="591"/>
      <c r="D70" s="592"/>
      <c r="E70" s="558" t="s">
        <v>198</v>
      </c>
      <c r="F70" s="559"/>
      <c r="G70" s="559"/>
      <c r="H70" s="560"/>
      <c r="I70" s="561" t="str">
        <f>IF($AZ$39=0,"",SUMIF($AK$15:$AL$38,$E70,$AZ$15:$BC$38))</f>
        <v/>
      </c>
      <c r="J70" s="562"/>
      <c r="K70" s="562"/>
      <c r="L70" s="562"/>
      <c r="M70" s="562"/>
      <c r="N70" s="562"/>
      <c r="O70" s="562"/>
      <c r="P70" s="225" t="s">
        <v>71</v>
      </c>
      <c r="Q70" s="563" t="s">
        <v>72</v>
      </c>
      <c r="R70" s="564"/>
      <c r="S70" s="565">
        <v>40000</v>
      </c>
      <c r="T70" s="566"/>
      <c r="U70" s="566"/>
      <c r="V70" s="566"/>
      <c r="W70" s="566"/>
      <c r="X70" s="566"/>
      <c r="Y70" s="226" t="s">
        <v>0</v>
      </c>
      <c r="Z70" s="567" t="str">
        <f>IF(I70="","",I70*S70)</f>
        <v/>
      </c>
      <c r="AA70" s="568"/>
      <c r="AB70" s="568"/>
      <c r="AC70" s="568"/>
      <c r="AD70" s="568"/>
      <c r="AE70" s="568"/>
      <c r="AF70" s="568"/>
      <c r="AG70" s="568"/>
      <c r="AH70" s="568"/>
      <c r="AI70" s="568"/>
      <c r="AJ70" s="568"/>
      <c r="AK70" s="568"/>
      <c r="AL70" s="568"/>
      <c r="AM70" s="568"/>
      <c r="AN70" s="226" t="s">
        <v>0</v>
      </c>
      <c r="AO70" s="608"/>
      <c r="AP70" s="609"/>
      <c r="AQ70" s="609"/>
      <c r="AR70" s="609"/>
      <c r="AS70" s="609"/>
      <c r="AT70" s="609"/>
      <c r="AU70" s="609"/>
      <c r="AV70" s="609"/>
      <c r="AW70" s="609"/>
      <c r="AX70" s="609"/>
      <c r="AY70" s="609"/>
      <c r="AZ70" s="609"/>
      <c r="BA70" s="609"/>
      <c r="BB70" s="609"/>
      <c r="BC70" s="612"/>
    </row>
    <row r="71" spans="1:55" ht="33.75" customHeight="1" thickBot="1" x14ac:dyDescent="0.25">
      <c r="A71" s="569" t="s">
        <v>77</v>
      </c>
      <c r="B71" s="570"/>
      <c r="C71" s="570"/>
      <c r="D71" s="571"/>
      <c r="E71" s="572" t="s">
        <v>199</v>
      </c>
      <c r="F71" s="573"/>
      <c r="G71" s="573"/>
      <c r="H71" s="574"/>
      <c r="I71" s="575" t="str">
        <f>IF($AZ$62=0,"",SUMIF($AK$47:$AL$61,$E71,AZ47:BC61))</f>
        <v/>
      </c>
      <c r="J71" s="576"/>
      <c r="K71" s="576"/>
      <c r="L71" s="576"/>
      <c r="M71" s="576"/>
      <c r="N71" s="576"/>
      <c r="O71" s="576"/>
      <c r="P71" s="227" t="s">
        <v>71</v>
      </c>
      <c r="Q71" s="577" t="s">
        <v>72</v>
      </c>
      <c r="R71" s="578"/>
      <c r="S71" s="579">
        <v>30000</v>
      </c>
      <c r="T71" s="580"/>
      <c r="U71" s="580"/>
      <c r="V71" s="580"/>
      <c r="W71" s="580"/>
      <c r="X71" s="580"/>
      <c r="Y71" s="130" t="s">
        <v>0</v>
      </c>
      <c r="Z71" s="550" t="str">
        <f>IF(I71="","",I71*S71)</f>
        <v/>
      </c>
      <c r="AA71" s="551"/>
      <c r="AB71" s="551"/>
      <c r="AC71" s="551"/>
      <c r="AD71" s="551"/>
      <c r="AE71" s="551"/>
      <c r="AF71" s="551"/>
      <c r="AG71" s="551"/>
      <c r="AH71" s="551"/>
      <c r="AI71" s="551"/>
      <c r="AJ71" s="551"/>
      <c r="AK71" s="551"/>
      <c r="AL71" s="551"/>
      <c r="AM71" s="551"/>
      <c r="AN71" s="130" t="s">
        <v>0</v>
      </c>
      <c r="AO71" s="552" t="str">
        <f>Z71</f>
        <v/>
      </c>
      <c r="AP71" s="553"/>
      <c r="AQ71" s="553"/>
      <c r="AR71" s="553"/>
      <c r="AS71" s="553"/>
      <c r="AT71" s="553"/>
      <c r="AU71" s="553"/>
      <c r="AV71" s="553"/>
      <c r="AW71" s="553"/>
      <c r="AX71" s="553"/>
      <c r="AY71" s="553"/>
      <c r="AZ71" s="553"/>
      <c r="BA71" s="553"/>
      <c r="BB71" s="553"/>
      <c r="BC71" s="228" t="s">
        <v>0</v>
      </c>
    </row>
    <row r="72" spans="1:55" ht="33.75" customHeight="1" thickTop="1" thickBot="1" x14ac:dyDescent="0.25">
      <c r="A72" s="554" t="s">
        <v>97</v>
      </c>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6">
        <f>SUM(AO67:BB71)</f>
        <v>0</v>
      </c>
      <c r="AP72" s="557"/>
      <c r="AQ72" s="557"/>
      <c r="AR72" s="557"/>
      <c r="AS72" s="557"/>
      <c r="AT72" s="557"/>
      <c r="AU72" s="557"/>
      <c r="AV72" s="557"/>
      <c r="AW72" s="557"/>
      <c r="AX72" s="557"/>
      <c r="AY72" s="557"/>
      <c r="AZ72" s="557"/>
      <c r="BA72" s="557"/>
      <c r="BB72" s="557"/>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EN+LXrrD80pLGw6e5HW2KpwIrI0rAzVPVYxPz1WF5H4k3+O+YOHg7I9adlo2qPs/yDV8LM5MYjAvFWkZguHdIg==" saltValue="MW4toEwmmol82Zmpnyc2wQ==" spinCount="100000" sheet="1" objects="1" scenarios="1"/>
  <mergeCells count="47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s>
  <phoneticPr fontId="54"/>
  <conditionalFormatting sqref="E15:I38">
    <cfRule type="expression" dxfId="6" priority="3" stopIfTrue="1">
      <formula>AND($AK15&lt;&gt;"",$AK15&lt;&gt;"M1",$AK15&lt;&gt;"M2",$AK15&lt;&gt;"M3",$AK15&lt;&gt;"M4")</formula>
    </cfRule>
  </conditionalFormatting>
  <conditionalFormatting sqref="E47:E61">
    <cfRule type="expression" dxfId="5" priority="2" stopIfTrue="1">
      <formula>AND($AK47&lt;&gt;"",$AK47&lt;&gt;"M5")</formula>
    </cfRule>
  </conditionalFormatting>
  <conditionalFormatting sqref="AM43:AS43">
    <cfRule type="expression" dxfId="4" priority="1">
      <formula>AND(COUNTA($E$47:$I$61),$AM$43="□")</formula>
    </cfRule>
  </conditionalFormatting>
  <conditionalFormatting sqref="AM11:AS11">
    <cfRule type="expression" dxfId="3" priority="4" stopIfTrue="1">
      <formula>AND(COUNTA($E$15:$I$38)&gt;0,$AM$11="□")</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6"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537">
        <f>'様式第１｜交付申請書'!$CA$2</f>
        <v>0</v>
      </c>
      <c r="AX1" s="537"/>
      <c r="AY1" s="537"/>
      <c r="AZ1" s="537"/>
      <c r="BA1" s="537"/>
      <c r="BB1" s="537"/>
      <c r="BC1" s="47"/>
    </row>
    <row r="2" spans="1:55" ht="18.75" customHeight="1" x14ac:dyDescent="0.2">
      <c r="AN2" s="3"/>
      <c r="AV2" s="195" t="str">
        <f>'様式第１｜交付申請書'!$BR$3</f>
        <v>申請者名</v>
      </c>
      <c r="AW2" s="537" t="str">
        <f>'様式第１｜交付申請書'!$CA$3</f>
        <v/>
      </c>
      <c r="AX2" s="537"/>
      <c r="AY2" s="537"/>
      <c r="AZ2" s="537"/>
      <c r="BA2" s="537"/>
      <c r="BB2" s="537"/>
      <c r="BC2" s="197"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59" t="s">
        <v>172</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5" customHeight="1" x14ac:dyDescent="0.2">
      <c r="A5" s="254"/>
      <c r="B5" s="255"/>
      <c r="C5" s="192" t="s">
        <v>134</v>
      </c>
      <c r="D5" s="24"/>
      <c r="E5" s="24"/>
      <c r="F5" s="24"/>
      <c r="G5" s="246"/>
      <c r="H5" s="247"/>
      <c r="I5" s="192" t="s">
        <v>92</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00"/>
      <c r="AW6" s="800"/>
      <c r="AX6" s="22"/>
      <c r="AY6" s="800"/>
      <c r="AZ6" s="800"/>
      <c r="BA6" s="512"/>
      <c r="BB6" s="512"/>
      <c r="BC6" s="512"/>
    </row>
    <row r="7" spans="1:55" ht="40.5" customHeight="1" thickBot="1" x14ac:dyDescent="0.25">
      <c r="A7" s="212" t="s">
        <v>183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37" t="s">
        <v>74</v>
      </c>
      <c r="B8" s="838"/>
      <c r="C8" s="838"/>
      <c r="D8" s="838"/>
      <c r="E8" s="824" t="s">
        <v>166</v>
      </c>
      <c r="F8" s="824"/>
      <c r="G8" s="824"/>
      <c r="H8" s="824"/>
      <c r="I8" s="824"/>
      <c r="J8" s="824"/>
      <c r="K8" s="824"/>
      <c r="L8" s="824"/>
      <c r="M8" s="824"/>
      <c r="N8" s="825"/>
      <c r="O8" s="126"/>
      <c r="P8" s="36"/>
      <c r="Q8" s="126"/>
      <c r="R8" s="126"/>
      <c r="S8" s="779" t="s">
        <v>184</v>
      </c>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1"/>
      <c r="AT8" s="743" t="s">
        <v>2</v>
      </c>
      <c r="AU8" s="744"/>
      <c r="AV8" s="744"/>
      <c r="AW8" s="744"/>
      <c r="AX8" s="744"/>
      <c r="AY8" s="744"/>
      <c r="AZ8" s="744"/>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33" t="s">
        <v>185</v>
      </c>
      <c r="B10" s="834"/>
      <c r="C10" s="834"/>
      <c r="D10" s="834"/>
      <c r="E10" s="834"/>
      <c r="F10" s="834"/>
      <c r="G10" s="834"/>
      <c r="H10" s="834"/>
      <c r="I10" s="834"/>
      <c r="J10" s="835"/>
      <c r="K10" s="828" t="s">
        <v>186</v>
      </c>
      <c r="L10" s="793"/>
      <c r="M10" s="793"/>
      <c r="N10" s="793"/>
      <c r="O10" s="793"/>
      <c r="P10" s="793"/>
      <c r="Q10" s="793"/>
      <c r="R10" s="793"/>
      <c r="S10" s="793"/>
      <c r="T10" s="793"/>
      <c r="U10" s="793"/>
      <c r="V10" s="793"/>
      <c r="W10" s="793"/>
      <c r="X10" s="792" t="s">
        <v>188</v>
      </c>
      <c r="Y10" s="793"/>
      <c r="Z10" s="793"/>
      <c r="AA10" s="793"/>
      <c r="AB10" s="793"/>
      <c r="AC10" s="793"/>
      <c r="AD10" s="793"/>
      <c r="AE10" s="792" t="s">
        <v>189</v>
      </c>
      <c r="AF10" s="793"/>
      <c r="AG10" s="793"/>
      <c r="AH10" s="793"/>
      <c r="AI10" s="793"/>
      <c r="AJ10" s="798"/>
      <c r="AK10" s="828" t="s">
        <v>190</v>
      </c>
      <c r="AL10" s="793"/>
      <c r="AM10" s="793"/>
      <c r="AN10" s="793"/>
      <c r="AO10" s="798"/>
      <c r="AP10" s="828" t="s">
        <v>187</v>
      </c>
      <c r="AQ10" s="793"/>
      <c r="AR10" s="793"/>
      <c r="AS10" s="798"/>
      <c r="AT10" s="828" t="s">
        <v>192</v>
      </c>
      <c r="AU10" s="793"/>
      <c r="AV10" s="793"/>
      <c r="AW10" s="793"/>
      <c r="AX10" s="793"/>
      <c r="AY10" s="793"/>
      <c r="AZ10" s="793"/>
      <c r="BA10" s="793"/>
      <c r="BB10" s="793"/>
      <c r="BC10" s="829"/>
    </row>
    <row r="11" spans="1:55" s="28" customFormat="1" ht="37.5" customHeight="1" thickTop="1" x14ac:dyDescent="0.2">
      <c r="A11" s="697"/>
      <c r="B11" s="698"/>
      <c r="C11" s="698"/>
      <c r="D11" s="698"/>
      <c r="E11" s="698"/>
      <c r="F11" s="698"/>
      <c r="G11" s="698"/>
      <c r="H11" s="698"/>
      <c r="I11" s="698"/>
      <c r="J11" s="698"/>
      <c r="K11" s="839"/>
      <c r="L11" s="840"/>
      <c r="M11" s="840"/>
      <c r="N11" s="840"/>
      <c r="O11" s="840"/>
      <c r="P11" s="840"/>
      <c r="Q11" s="840"/>
      <c r="R11" s="840"/>
      <c r="S11" s="840"/>
      <c r="T11" s="840"/>
      <c r="U11" s="840"/>
      <c r="V11" s="840"/>
      <c r="W11" s="840"/>
      <c r="X11" s="794"/>
      <c r="Y11" s="795"/>
      <c r="Z11" s="795"/>
      <c r="AA11" s="795"/>
      <c r="AB11" s="795"/>
      <c r="AC11" s="795"/>
      <c r="AD11" s="795"/>
      <c r="AE11" s="794"/>
      <c r="AF11" s="795"/>
      <c r="AG11" s="795"/>
      <c r="AH11" s="795"/>
      <c r="AI11" s="795"/>
      <c r="AJ11" s="799"/>
      <c r="AK11" s="836"/>
      <c r="AL11" s="795"/>
      <c r="AM11" s="795"/>
      <c r="AN11" s="795"/>
      <c r="AO11" s="799"/>
      <c r="AP11" s="826"/>
      <c r="AQ11" s="826"/>
      <c r="AR11" s="826"/>
      <c r="AS11" s="827"/>
      <c r="AT11" s="830"/>
      <c r="AU11" s="831"/>
      <c r="AV11" s="831"/>
      <c r="AW11" s="831"/>
      <c r="AX11" s="831"/>
      <c r="AY11" s="831"/>
      <c r="AZ11" s="831"/>
      <c r="BA11" s="831"/>
      <c r="BB11" s="831"/>
      <c r="BC11" s="832"/>
    </row>
    <row r="12" spans="1:55" s="28" customFormat="1" ht="37.5" customHeight="1" x14ac:dyDescent="0.2">
      <c r="A12" s="654"/>
      <c r="B12" s="655"/>
      <c r="C12" s="655"/>
      <c r="D12" s="655"/>
      <c r="E12" s="655"/>
      <c r="F12" s="655"/>
      <c r="G12" s="655"/>
      <c r="H12" s="655"/>
      <c r="I12" s="655"/>
      <c r="J12" s="655"/>
      <c r="K12" s="782"/>
      <c r="L12" s="783"/>
      <c r="M12" s="783"/>
      <c r="N12" s="783"/>
      <c r="O12" s="783"/>
      <c r="P12" s="783"/>
      <c r="Q12" s="783"/>
      <c r="R12" s="783"/>
      <c r="S12" s="783"/>
      <c r="T12" s="783"/>
      <c r="U12" s="783"/>
      <c r="V12" s="783"/>
      <c r="W12" s="783"/>
      <c r="X12" s="796"/>
      <c r="Y12" s="787"/>
      <c r="Z12" s="787"/>
      <c r="AA12" s="787"/>
      <c r="AB12" s="787"/>
      <c r="AC12" s="787"/>
      <c r="AD12" s="787"/>
      <c r="AE12" s="796"/>
      <c r="AF12" s="787"/>
      <c r="AG12" s="787"/>
      <c r="AH12" s="787"/>
      <c r="AI12" s="787"/>
      <c r="AJ12" s="788"/>
      <c r="AK12" s="786"/>
      <c r="AL12" s="787"/>
      <c r="AM12" s="787"/>
      <c r="AN12" s="787"/>
      <c r="AO12" s="788"/>
      <c r="AP12" s="821"/>
      <c r="AQ12" s="822"/>
      <c r="AR12" s="822"/>
      <c r="AS12" s="823"/>
      <c r="AT12" s="818"/>
      <c r="AU12" s="819"/>
      <c r="AV12" s="819"/>
      <c r="AW12" s="819"/>
      <c r="AX12" s="819"/>
      <c r="AY12" s="819"/>
      <c r="AZ12" s="819"/>
      <c r="BA12" s="819"/>
      <c r="BB12" s="819"/>
      <c r="BC12" s="820"/>
    </row>
    <row r="13" spans="1:55" s="28" customFormat="1" ht="37.5" customHeight="1" thickBot="1" x14ac:dyDescent="0.25">
      <c r="A13" s="816"/>
      <c r="B13" s="817"/>
      <c r="C13" s="817"/>
      <c r="D13" s="817"/>
      <c r="E13" s="817"/>
      <c r="F13" s="817"/>
      <c r="G13" s="817"/>
      <c r="H13" s="817"/>
      <c r="I13" s="817"/>
      <c r="J13" s="817"/>
      <c r="K13" s="784"/>
      <c r="L13" s="785"/>
      <c r="M13" s="785"/>
      <c r="N13" s="785"/>
      <c r="O13" s="785"/>
      <c r="P13" s="785"/>
      <c r="Q13" s="785"/>
      <c r="R13" s="785"/>
      <c r="S13" s="785"/>
      <c r="T13" s="785"/>
      <c r="U13" s="785"/>
      <c r="V13" s="785"/>
      <c r="W13" s="785"/>
      <c r="X13" s="797"/>
      <c r="Y13" s="790"/>
      <c r="Z13" s="790"/>
      <c r="AA13" s="790"/>
      <c r="AB13" s="790"/>
      <c r="AC13" s="790"/>
      <c r="AD13" s="790"/>
      <c r="AE13" s="797"/>
      <c r="AF13" s="790"/>
      <c r="AG13" s="790"/>
      <c r="AH13" s="790"/>
      <c r="AI13" s="790"/>
      <c r="AJ13" s="791"/>
      <c r="AK13" s="789"/>
      <c r="AL13" s="790"/>
      <c r="AM13" s="790"/>
      <c r="AN13" s="790"/>
      <c r="AO13" s="791"/>
      <c r="AP13" s="805"/>
      <c r="AQ13" s="806"/>
      <c r="AR13" s="806"/>
      <c r="AS13" s="807"/>
      <c r="AT13" s="808"/>
      <c r="AU13" s="809"/>
      <c r="AV13" s="809"/>
      <c r="AW13" s="809"/>
      <c r="AX13" s="809"/>
      <c r="AY13" s="809"/>
      <c r="AZ13" s="809"/>
      <c r="BA13" s="809"/>
      <c r="BB13" s="809"/>
      <c r="BC13" s="810"/>
    </row>
    <row r="14" spans="1:55" ht="37.5" customHeight="1" thickTop="1" thickBot="1" x14ac:dyDescent="0.25">
      <c r="A14" s="811" t="s">
        <v>73</v>
      </c>
      <c r="B14" s="812"/>
      <c r="C14" s="812"/>
      <c r="D14" s="812"/>
      <c r="E14" s="812"/>
      <c r="F14" s="812"/>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3"/>
      <c r="AT14" s="814">
        <f>SUM(AT11:BC13)</f>
        <v>0</v>
      </c>
      <c r="AU14" s="814"/>
      <c r="AV14" s="814"/>
      <c r="AW14" s="814"/>
      <c r="AX14" s="814"/>
      <c r="AY14" s="814"/>
      <c r="AZ14" s="814"/>
      <c r="BA14" s="814"/>
      <c r="BB14" s="814"/>
      <c r="BC14" s="815"/>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85</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04"/>
      <c r="AC18" s="804"/>
      <c r="AD18" s="804"/>
      <c r="AE18" s="804"/>
      <c r="AF18" s="804"/>
      <c r="AG18" s="804"/>
      <c r="AH18" s="804"/>
      <c r="AI18" s="804"/>
      <c r="AJ18" s="804"/>
      <c r="AK18" s="804"/>
      <c r="AL18" s="804"/>
      <c r="AM18" s="804"/>
      <c r="AN18" s="804"/>
      <c r="AO18" s="801" t="s">
        <v>191</v>
      </c>
      <c r="AP18" s="582"/>
      <c r="AQ18" s="582"/>
      <c r="AR18" s="582"/>
      <c r="AS18" s="582"/>
      <c r="AT18" s="582"/>
      <c r="AU18" s="582"/>
      <c r="AV18" s="582"/>
      <c r="AW18" s="582"/>
      <c r="AX18" s="582"/>
      <c r="AY18" s="582"/>
      <c r="AZ18" s="582"/>
      <c r="BA18" s="582"/>
      <c r="BB18" s="582"/>
      <c r="BC18" s="583"/>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02"/>
      <c r="AC19" s="802"/>
      <c r="AD19" s="802"/>
      <c r="AE19" s="802"/>
      <c r="AF19" s="802"/>
      <c r="AG19" s="802"/>
      <c r="AH19" s="802"/>
      <c r="AI19" s="802"/>
      <c r="AJ19" s="802"/>
      <c r="AK19" s="802"/>
      <c r="AL19" s="802"/>
      <c r="AM19" s="802"/>
      <c r="AN19" s="128"/>
      <c r="AO19" s="803">
        <f>IF(AT14="", "", MIN(AT14,150000))</f>
        <v>0</v>
      </c>
      <c r="AP19" s="557"/>
      <c r="AQ19" s="557"/>
      <c r="AR19" s="557"/>
      <c r="AS19" s="557"/>
      <c r="AT19" s="557"/>
      <c r="AU19" s="557"/>
      <c r="AV19" s="557"/>
      <c r="AW19" s="557"/>
      <c r="AX19" s="557"/>
      <c r="AY19" s="557"/>
      <c r="AZ19" s="557"/>
      <c r="BA19" s="557"/>
      <c r="BB19" s="557"/>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tAd8bt/MlxUUH9hY3tlnlBrvDKgnd1qiSYBVlPR0Fxb7Zfe3s35YS55zj04lHtDbqB5pmXoRQKjWUkdjvt+qGA==" saltValue="GY/VCACRV0toGrvpw2+NbQ==" spinCount="100000" sheet="1" objects="1" scenarios="1"/>
  <mergeCells count="44">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E13:AJ13"/>
    <mergeCell ref="AW1:BB1"/>
    <mergeCell ref="AW2:BB2"/>
    <mergeCell ref="A3:BC3"/>
    <mergeCell ref="AV6:AW6"/>
    <mergeCell ref="AY6:AZ6"/>
    <mergeCell ref="BA6:BC6"/>
    <mergeCell ref="S8:AS8"/>
    <mergeCell ref="K12:W12"/>
    <mergeCell ref="K13:W13"/>
    <mergeCell ref="AK12:AO12"/>
    <mergeCell ref="AK13:AO13"/>
    <mergeCell ref="X10:AD10"/>
    <mergeCell ref="X11:AD11"/>
    <mergeCell ref="X12:AD12"/>
    <mergeCell ref="X13:AD13"/>
    <mergeCell ref="AE10:AJ10"/>
    <mergeCell ref="AE11:AJ11"/>
    <mergeCell ref="AE12:AJ12"/>
  </mergeCells>
  <phoneticPr fontId="54"/>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6" t="s">
        <v>139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'様式第１｜交付申請書'!$BR$2</f>
        <v>事業番号</v>
      </c>
      <c r="AW1" s="537">
        <f>'様式第１｜交付申請書'!$CA$2</f>
        <v>0</v>
      </c>
      <c r="AX1" s="537"/>
      <c r="AY1" s="537"/>
      <c r="AZ1" s="537"/>
      <c r="BA1" s="537"/>
      <c r="BB1" s="537"/>
      <c r="BC1" s="47"/>
    </row>
    <row r="2" spans="1:59" ht="18.75" customHeight="1" x14ac:dyDescent="0.2">
      <c r="AN2" s="3"/>
      <c r="AV2" s="195" t="str">
        <f>'様式第１｜交付申請書'!$BR$3</f>
        <v>申請者名</v>
      </c>
      <c r="AW2" s="537" t="str">
        <f>'様式第１｜交付申請書'!$CA$3</f>
        <v/>
      </c>
      <c r="AX2" s="537"/>
      <c r="AY2" s="537"/>
      <c r="AZ2" s="537"/>
      <c r="BA2" s="537"/>
      <c r="BB2" s="537"/>
      <c r="BC2" s="197"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759" t="s">
        <v>171</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 customHeight="1" x14ac:dyDescent="0.2">
      <c r="A5" s="199" t="s">
        <v>79</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3">
      <c r="A6" s="254"/>
      <c r="B6" s="255"/>
      <c r="C6" s="192" t="s">
        <v>134</v>
      </c>
      <c r="D6" s="24"/>
      <c r="E6" s="24"/>
      <c r="F6" s="24"/>
      <c r="G6" s="246"/>
      <c r="H6" s="247"/>
      <c r="I6" s="192" t="s">
        <v>92</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5" x14ac:dyDescent="0.2">
      <c r="A8" s="40" t="s">
        <v>86</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37" t="s">
        <v>74</v>
      </c>
      <c r="B10" s="838"/>
      <c r="C10" s="838"/>
      <c r="D10" s="838"/>
      <c r="E10" s="824" t="s">
        <v>98</v>
      </c>
      <c r="F10" s="824"/>
      <c r="G10" s="824"/>
      <c r="H10" s="824"/>
      <c r="I10" s="824"/>
      <c r="J10" s="824"/>
      <c r="K10" s="824"/>
      <c r="L10" s="824"/>
      <c r="M10" s="824"/>
      <c r="N10" s="825"/>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49"/>
      <c r="B12" s="250"/>
      <c r="C12" s="251"/>
      <c r="D12" s="251"/>
      <c r="E12" s="251"/>
      <c r="F12" s="251"/>
      <c r="G12" s="251"/>
      <c r="H12" s="251"/>
      <c r="I12" s="251"/>
      <c r="J12" s="251"/>
      <c r="K12" s="251"/>
      <c r="L12" s="251"/>
      <c r="M12" s="251"/>
      <c r="N12" s="251"/>
      <c r="O12" s="251"/>
      <c r="P12" s="251"/>
      <c r="Q12" s="252"/>
      <c r="R12" s="252"/>
      <c r="S12" s="252"/>
      <c r="T12" s="252"/>
      <c r="U12" s="251"/>
      <c r="V12" s="251"/>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row>
    <row r="13" spans="1:59" ht="2" customHeight="1" x14ac:dyDescent="0.2">
      <c r="A13" s="844"/>
      <c r="B13" s="844"/>
      <c r="C13" s="844"/>
      <c r="D13" s="844"/>
      <c r="E13" s="844"/>
      <c r="F13" s="844"/>
      <c r="G13" s="844"/>
      <c r="H13" s="844"/>
      <c r="I13" s="844"/>
      <c r="J13" s="253"/>
      <c r="K13" s="841"/>
      <c r="L13" s="841"/>
      <c r="M13" s="841"/>
      <c r="N13" s="841"/>
      <c r="O13" s="841"/>
      <c r="P13" s="253"/>
      <c r="Q13" s="841"/>
      <c r="R13" s="841"/>
      <c r="S13" s="841"/>
      <c r="T13" s="841"/>
      <c r="U13" s="841"/>
      <c r="V13" s="253"/>
      <c r="W13" s="841"/>
      <c r="X13" s="841"/>
      <c r="Y13" s="841"/>
      <c r="Z13" s="841"/>
      <c r="AA13" s="841"/>
      <c r="AB13" s="253"/>
      <c r="AC13" s="841"/>
      <c r="AD13" s="841"/>
      <c r="AE13" s="841"/>
      <c r="AF13" s="841"/>
      <c r="AG13" s="841"/>
      <c r="AH13" s="253"/>
      <c r="AI13" s="841"/>
      <c r="AJ13" s="841"/>
      <c r="AK13" s="841"/>
      <c r="AL13" s="841"/>
      <c r="AM13" s="841"/>
      <c r="AN13" s="253"/>
      <c r="AO13" s="841"/>
      <c r="AP13" s="841"/>
      <c r="AQ13" s="841"/>
      <c r="AR13" s="841"/>
      <c r="AS13" s="841"/>
      <c r="AT13" s="252"/>
      <c r="AU13" s="252"/>
      <c r="AV13" s="252"/>
      <c r="AW13" s="252"/>
      <c r="AX13" s="252"/>
      <c r="AY13" s="252"/>
      <c r="AZ13" s="252"/>
      <c r="BA13" s="252"/>
      <c r="BB13" s="252"/>
      <c r="BC13" s="252"/>
    </row>
    <row r="14" spans="1:59" ht="2" customHeight="1" x14ac:dyDescent="0.2">
      <c r="A14" s="842"/>
      <c r="B14" s="842"/>
      <c r="C14" s="842"/>
      <c r="D14" s="842"/>
      <c r="E14" s="842"/>
      <c r="F14" s="842"/>
      <c r="G14" s="842"/>
      <c r="H14" s="842"/>
      <c r="I14" s="842"/>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3"/>
      <c r="AP14" s="843"/>
      <c r="AQ14" s="843"/>
      <c r="AR14" s="843"/>
      <c r="AS14" s="843"/>
      <c r="AT14" s="252"/>
      <c r="AU14" s="252"/>
      <c r="AV14" s="252"/>
      <c r="AW14" s="252"/>
      <c r="AX14" s="252"/>
      <c r="AY14" s="252"/>
      <c r="AZ14" s="252"/>
      <c r="BA14" s="252"/>
      <c r="BB14" s="252"/>
      <c r="BC14" s="252"/>
    </row>
    <row r="15" spans="1:59" ht="23.5"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845" t="s">
        <v>100</v>
      </c>
      <c r="AU15" s="845"/>
      <c r="AV15" s="845"/>
      <c r="AW15" s="845"/>
      <c r="AX15" s="845"/>
      <c r="AY15" s="845"/>
      <c r="AZ15" s="845"/>
      <c r="BA15" s="845"/>
      <c r="BB15" s="845"/>
      <c r="BC15" s="845"/>
    </row>
    <row r="16" spans="1:59" ht="46.5" customHeight="1" thickBot="1" x14ac:dyDescent="0.25">
      <c r="A16" s="846" t="s">
        <v>60</v>
      </c>
      <c r="B16" s="623"/>
      <c r="C16" s="623"/>
      <c r="D16" s="624"/>
      <c r="E16" s="847" t="s">
        <v>58</v>
      </c>
      <c r="F16" s="848"/>
      <c r="G16" s="848"/>
      <c r="H16" s="848"/>
      <c r="I16" s="848"/>
      <c r="J16" s="848"/>
      <c r="K16" s="848"/>
      <c r="L16" s="848"/>
      <c r="M16" s="848"/>
      <c r="N16" s="848"/>
      <c r="O16" s="848"/>
      <c r="P16" s="849"/>
      <c r="Q16" s="850" t="s">
        <v>12</v>
      </c>
      <c r="R16" s="848"/>
      <c r="S16" s="848"/>
      <c r="T16" s="848"/>
      <c r="U16" s="848"/>
      <c r="V16" s="848"/>
      <c r="W16" s="848"/>
      <c r="X16" s="848"/>
      <c r="Y16" s="848"/>
      <c r="Z16" s="848"/>
      <c r="AA16" s="849"/>
      <c r="AB16" s="851" t="s">
        <v>69</v>
      </c>
      <c r="AC16" s="852"/>
      <c r="AD16" s="852"/>
      <c r="AE16" s="852"/>
      <c r="AF16" s="853"/>
      <c r="AG16" s="854" t="s">
        <v>99</v>
      </c>
      <c r="AH16" s="855"/>
      <c r="AI16" s="855"/>
      <c r="AJ16" s="855"/>
      <c r="AK16" s="855"/>
      <c r="AL16" s="855"/>
      <c r="AM16" s="855"/>
      <c r="AN16" s="855"/>
      <c r="AO16" s="855"/>
      <c r="AP16" s="856"/>
      <c r="AQ16" s="850" t="s">
        <v>59</v>
      </c>
      <c r="AR16" s="848"/>
      <c r="AS16" s="849"/>
      <c r="AT16" s="850" t="s">
        <v>173</v>
      </c>
      <c r="AU16" s="848"/>
      <c r="AV16" s="848"/>
      <c r="AW16" s="848"/>
      <c r="AX16" s="848"/>
      <c r="AY16" s="848"/>
      <c r="AZ16" s="848"/>
      <c r="BA16" s="848"/>
      <c r="BB16" s="848"/>
      <c r="BC16" s="857"/>
      <c r="BG16" s="167"/>
    </row>
    <row r="17" spans="1:55" s="28" customFormat="1" ht="37.5" customHeight="1" thickTop="1" thickBot="1" x14ac:dyDescent="0.25">
      <c r="A17" s="862" t="s">
        <v>62</v>
      </c>
      <c r="B17" s="863"/>
      <c r="C17" s="863"/>
      <c r="D17" s="864"/>
      <c r="E17" s="865"/>
      <c r="F17" s="866"/>
      <c r="G17" s="866"/>
      <c r="H17" s="866"/>
      <c r="I17" s="866"/>
      <c r="J17" s="866"/>
      <c r="K17" s="866"/>
      <c r="L17" s="866"/>
      <c r="M17" s="866"/>
      <c r="N17" s="866"/>
      <c r="O17" s="866"/>
      <c r="P17" s="866"/>
      <c r="Q17" s="866"/>
      <c r="R17" s="866"/>
      <c r="S17" s="866"/>
      <c r="T17" s="866"/>
      <c r="U17" s="866"/>
      <c r="V17" s="866"/>
      <c r="W17" s="866"/>
      <c r="X17" s="866"/>
      <c r="Y17" s="866"/>
      <c r="Z17" s="866"/>
      <c r="AA17" s="866"/>
      <c r="AB17" s="867"/>
      <c r="AC17" s="867"/>
      <c r="AD17" s="868"/>
      <c r="AE17" s="172" t="s">
        <v>63</v>
      </c>
      <c r="AF17" s="173"/>
      <c r="AG17" s="869" t="str">
        <f>IF(AB17="","",AB17*155000)</f>
        <v/>
      </c>
      <c r="AH17" s="870"/>
      <c r="AI17" s="870"/>
      <c r="AJ17" s="870"/>
      <c r="AK17" s="870"/>
      <c r="AL17" s="870"/>
      <c r="AM17" s="870"/>
      <c r="AN17" s="870"/>
      <c r="AO17" s="870"/>
      <c r="AP17" s="871"/>
      <c r="AQ17" s="872"/>
      <c r="AR17" s="872"/>
      <c r="AS17" s="872"/>
      <c r="AT17" s="858"/>
      <c r="AU17" s="859"/>
      <c r="AV17" s="859"/>
      <c r="AW17" s="859"/>
      <c r="AX17" s="859"/>
      <c r="AY17" s="859"/>
      <c r="AZ17" s="859"/>
      <c r="BA17" s="859"/>
      <c r="BB17" s="859"/>
      <c r="BC17" s="860"/>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85</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01" t="s">
        <v>174</v>
      </c>
      <c r="AC21" s="873"/>
      <c r="AD21" s="873"/>
      <c r="AE21" s="873"/>
      <c r="AF21" s="873"/>
      <c r="AG21" s="873"/>
      <c r="AH21" s="873"/>
      <c r="AI21" s="873"/>
      <c r="AJ21" s="873"/>
      <c r="AK21" s="873"/>
      <c r="AL21" s="873"/>
      <c r="AM21" s="873"/>
      <c r="AN21" s="874"/>
      <c r="AO21" s="861" t="s">
        <v>175</v>
      </c>
      <c r="AP21" s="582"/>
      <c r="AQ21" s="582"/>
      <c r="AR21" s="582"/>
      <c r="AS21" s="582"/>
      <c r="AT21" s="582"/>
      <c r="AU21" s="582"/>
      <c r="AV21" s="582"/>
      <c r="AW21" s="582"/>
      <c r="AX21" s="582"/>
      <c r="AY21" s="582"/>
      <c r="AZ21" s="582"/>
      <c r="BA21" s="582"/>
      <c r="BB21" s="582"/>
      <c r="BC21" s="583"/>
    </row>
    <row r="22" spans="1:55" ht="41.25" customHeight="1" thickTop="1" thickBot="1" x14ac:dyDescent="0.25">
      <c r="A22" s="30"/>
      <c r="B22" s="30"/>
      <c r="C22" s="30"/>
      <c r="D22" s="30"/>
      <c r="E22" s="30"/>
      <c r="F22" s="30"/>
      <c r="G22" s="30"/>
      <c r="H22" s="30"/>
      <c r="I22" s="30"/>
      <c r="J22" s="30"/>
      <c r="K22" s="30"/>
      <c r="L22" s="30"/>
      <c r="M22" s="30"/>
      <c r="N22" s="30"/>
      <c r="O22" s="30"/>
      <c r="P22" s="30"/>
      <c r="AB22" s="912">
        <f>ROUNDDOWN(AT17/3,-3)</f>
        <v>0</v>
      </c>
      <c r="AC22" s="913"/>
      <c r="AD22" s="913"/>
      <c r="AE22" s="913"/>
      <c r="AF22" s="913"/>
      <c r="AG22" s="913"/>
      <c r="AH22" s="913"/>
      <c r="AI22" s="913"/>
      <c r="AJ22" s="913"/>
      <c r="AK22" s="913"/>
      <c r="AL22" s="913"/>
      <c r="AM22" s="913"/>
      <c r="AN22" s="130" t="s">
        <v>49</v>
      </c>
      <c r="AO22" s="556">
        <f>MIN(AB22,200000)</f>
        <v>0</v>
      </c>
      <c r="AP22" s="557"/>
      <c r="AQ22" s="557"/>
      <c r="AR22" s="557"/>
      <c r="AS22" s="557"/>
      <c r="AT22" s="557"/>
      <c r="AU22" s="557"/>
      <c r="AV22" s="557"/>
      <c r="AW22" s="557"/>
      <c r="AX22" s="557"/>
      <c r="AY22" s="557"/>
      <c r="AZ22" s="557"/>
      <c r="BA22" s="557"/>
      <c r="BB22" s="557"/>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5" x14ac:dyDescent="0.2">
      <c r="A24" s="40" t="s">
        <v>86</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37" t="s">
        <v>74</v>
      </c>
      <c r="B26" s="838"/>
      <c r="C26" s="838"/>
      <c r="D26" s="838"/>
      <c r="E26" s="824" t="s">
        <v>91</v>
      </c>
      <c r="F26" s="824"/>
      <c r="G26" s="824"/>
      <c r="H26" s="824"/>
      <c r="I26" s="824"/>
      <c r="J26" s="824"/>
      <c r="K26" s="824"/>
      <c r="L26" s="824"/>
      <c r="M26" s="824"/>
      <c r="N26" s="825"/>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46" t="s">
        <v>60</v>
      </c>
      <c r="B28" s="623"/>
      <c r="C28" s="623"/>
      <c r="D28" s="623"/>
      <c r="E28" s="875" t="s">
        <v>64</v>
      </c>
      <c r="F28" s="623"/>
      <c r="G28" s="623"/>
      <c r="H28" s="623"/>
      <c r="I28" s="623"/>
      <c r="J28" s="623"/>
      <c r="K28" s="624"/>
      <c r="L28" s="847" t="s">
        <v>67</v>
      </c>
      <c r="M28" s="848"/>
      <c r="N28" s="848"/>
      <c r="O28" s="848"/>
      <c r="P28" s="848"/>
      <c r="Q28" s="848"/>
      <c r="R28" s="848"/>
      <c r="S28" s="848"/>
      <c r="T28" s="848"/>
      <c r="U28" s="848"/>
      <c r="V28" s="848"/>
      <c r="W28" s="848"/>
      <c r="X28" s="848"/>
      <c r="Y28" s="848"/>
      <c r="Z28" s="849"/>
      <c r="AA28" s="850" t="s">
        <v>12</v>
      </c>
      <c r="AB28" s="848"/>
      <c r="AC28" s="848"/>
      <c r="AD28" s="848"/>
      <c r="AE28" s="848"/>
      <c r="AF28" s="848"/>
      <c r="AG28" s="848"/>
      <c r="AH28" s="848"/>
      <c r="AI28" s="848"/>
      <c r="AJ28" s="848"/>
      <c r="AK28" s="848"/>
      <c r="AL28" s="848"/>
      <c r="AM28" s="848"/>
      <c r="AN28" s="848"/>
      <c r="AO28" s="849"/>
      <c r="AP28" s="850" t="s">
        <v>59</v>
      </c>
      <c r="AQ28" s="848"/>
      <c r="AR28" s="848"/>
      <c r="AS28" s="849"/>
      <c r="AT28" s="850" t="s">
        <v>141</v>
      </c>
      <c r="AU28" s="848"/>
      <c r="AV28" s="848"/>
      <c r="AW28" s="848"/>
      <c r="AX28" s="848"/>
      <c r="AY28" s="848"/>
      <c r="AZ28" s="848"/>
      <c r="BA28" s="848"/>
      <c r="BB28" s="848"/>
      <c r="BC28" s="857"/>
    </row>
    <row r="29" spans="1:55" s="28" customFormat="1" ht="37.5" customHeight="1" thickTop="1" x14ac:dyDescent="0.2">
      <c r="A29" s="876" t="s">
        <v>62</v>
      </c>
      <c r="B29" s="877"/>
      <c r="C29" s="877"/>
      <c r="D29" s="878"/>
      <c r="E29" s="882" t="s">
        <v>65</v>
      </c>
      <c r="F29" s="883"/>
      <c r="G29" s="883"/>
      <c r="H29" s="883"/>
      <c r="I29" s="883"/>
      <c r="J29" s="883"/>
      <c r="K29" s="884"/>
      <c r="L29" s="885"/>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7"/>
      <c r="AQ29" s="887"/>
      <c r="AR29" s="887"/>
      <c r="AS29" s="888"/>
      <c r="AT29" s="830"/>
      <c r="AU29" s="831"/>
      <c r="AV29" s="831"/>
      <c r="AW29" s="831"/>
      <c r="AX29" s="831"/>
      <c r="AY29" s="831"/>
      <c r="AZ29" s="831"/>
      <c r="BA29" s="831"/>
      <c r="BB29" s="831"/>
      <c r="BC29" s="832"/>
    </row>
    <row r="30" spans="1:55" s="28" customFormat="1" ht="37.5" customHeight="1" x14ac:dyDescent="0.2">
      <c r="A30" s="879"/>
      <c r="B30" s="880"/>
      <c r="C30" s="880"/>
      <c r="D30" s="881"/>
      <c r="E30" s="889" t="s">
        <v>66</v>
      </c>
      <c r="F30" s="890"/>
      <c r="G30" s="890"/>
      <c r="H30" s="890"/>
      <c r="I30" s="890"/>
      <c r="J30" s="890"/>
      <c r="K30" s="891"/>
      <c r="L30" s="892"/>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4"/>
      <c r="AQ30" s="895"/>
      <c r="AR30" s="895"/>
      <c r="AS30" s="896"/>
      <c r="AT30" s="917"/>
      <c r="AU30" s="918"/>
      <c r="AV30" s="918"/>
      <c r="AW30" s="918"/>
      <c r="AX30" s="918"/>
      <c r="AY30" s="918"/>
      <c r="AZ30" s="918"/>
      <c r="BA30" s="918"/>
      <c r="BB30" s="918"/>
      <c r="BC30" s="919"/>
    </row>
    <row r="31" spans="1:55" ht="37.5" customHeight="1" thickBot="1" x14ac:dyDescent="0.25">
      <c r="A31" s="897" t="s">
        <v>61</v>
      </c>
      <c r="B31" s="898"/>
      <c r="C31" s="898"/>
      <c r="D31" s="899"/>
      <c r="E31" s="900" t="s">
        <v>112</v>
      </c>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2"/>
      <c r="AT31" s="903"/>
      <c r="AU31" s="904"/>
      <c r="AV31" s="904"/>
      <c r="AW31" s="904"/>
      <c r="AX31" s="904"/>
      <c r="AY31" s="904"/>
      <c r="AZ31" s="904"/>
      <c r="BA31" s="904"/>
      <c r="BB31" s="904"/>
      <c r="BC31" s="905"/>
    </row>
    <row r="32" spans="1:55" ht="37.5" customHeight="1" thickTop="1" thickBot="1" x14ac:dyDescent="0.25">
      <c r="A32" s="554" t="s">
        <v>82</v>
      </c>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c r="AO32" s="555"/>
      <c r="AP32" s="555"/>
      <c r="AQ32" s="555"/>
      <c r="AR32" s="555"/>
      <c r="AS32" s="906"/>
      <c r="AT32" s="814">
        <f>SUM(AT29,AT31)</f>
        <v>0</v>
      </c>
      <c r="AU32" s="814"/>
      <c r="AV32" s="814"/>
      <c r="AW32" s="814"/>
      <c r="AX32" s="814"/>
      <c r="AY32" s="814"/>
      <c r="AZ32" s="814"/>
      <c r="BA32" s="814"/>
      <c r="BB32" s="814"/>
      <c r="BC32" s="815"/>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85</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01" t="s">
        <v>142</v>
      </c>
      <c r="AC36" s="873"/>
      <c r="AD36" s="873"/>
      <c r="AE36" s="873"/>
      <c r="AF36" s="873"/>
      <c r="AG36" s="873"/>
      <c r="AH36" s="873"/>
      <c r="AI36" s="873"/>
      <c r="AJ36" s="873"/>
      <c r="AK36" s="873"/>
      <c r="AL36" s="873"/>
      <c r="AM36" s="873"/>
      <c r="AN36" s="874"/>
      <c r="AO36" s="861" t="s">
        <v>218</v>
      </c>
      <c r="AP36" s="582"/>
      <c r="AQ36" s="582"/>
      <c r="AR36" s="582"/>
      <c r="AS36" s="582"/>
      <c r="AT36" s="582"/>
      <c r="AU36" s="582"/>
      <c r="AV36" s="582"/>
      <c r="AW36" s="582"/>
      <c r="AX36" s="582"/>
      <c r="AY36" s="582"/>
      <c r="AZ36" s="582"/>
      <c r="BA36" s="582"/>
      <c r="BB36" s="582"/>
      <c r="BC36" s="583"/>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912">
        <f>ROUNDDOWN(AT32/3,-3)</f>
        <v>0</v>
      </c>
      <c r="AC37" s="913"/>
      <c r="AD37" s="913"/>
      <c r="AE37" s="913"/>
      <c r="AF37" s="913"/>
      <c r="AG37" s="913"/>
      <c r="AH37" s="913"/>
      <c r="AI37" s="913"/>
      <c r="AJ37" s="913"/>
      <c r="AK37" s="913"/>
      <c r="AL37" s="913"/>
      <c r="AM37" s="913"/>
      <c r="AN37" s="130" t="s">
        <v>49</v>
      </c>
      <c r="AO37" s="556">
        <f>MIN(AB37,200000)</f>
        <v>0</v>
      </c>
      <c r="AP37" s="557"/>
      <c r="AQ37" s="557"/>
      <c r="AR37" s="557"/>
      <c r="AS37" s="557"/>
      <c r="AT37" s="557"/>
      <c r="AU37" s="557"/>
      <c r="AV37" s="557"/>
      <c r="AW37" s="557"/>
      <c r="AX37" s="557"/>
      <c r="AY37" s="557"/>
      <c r="AZ37" s="557"/>
      <c r="BA37" s="557"/>
      <c r="BB37" s="557"/>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5" x14ac:dyDescent="0.2">
      <c r="A39" s="40" t="s">
        <v>86</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37" t="s">
        <v>74</v>
      </c>
      <c r="B41" s="838"/>
      <c r="C41" s="838"/>
      <c r="D41" s="838"/>
      <c r="E41" s="824" t="s">
        <v>143</v>
      </c>
      <c r="F41" s="824"/>
      <c r="G41" s="824"/>
      <c r="H41" s="824"/>
      <c r="I41" s="824"/>
      <c r="J41" s="824"/>
      <c r="K41" s="824"/>
      <c r="L41" s="824"/>
      <c r="M41" s="824"/>
      <c r="N41" s="825"/>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46" t="s">
        <v>60</v>
      </c>
      <c r="B43" s="623"/>
      <c r="C43" s="623"/>
      <c r="D43" s="623"/>
      <c r="E43" s="875" t="s">
        <v>64</v>
      </c>
      <c r="F43" s="623"/>
      <c r="G43" s="623"/>
      <c r="H43" s="623"/>
      <c r="I43" s="623"/>
      <c r="J43" s="923" t="s">
        <v>144</v>
      </c>
      <c r="K43" s="921"/>
      <c r="L43" s="921"/>
      <c r="M43" s="921"/>
      <c r="N43" s="921"/>
      <c r="O43" s="921"/>
      <c r="P43" s="921"/>
      <c r="Q43" s="921"/>
      <c r="R43" s="921"/>
      <c r="S43" s="921"/>
      <c r="T43" s="921"/>
      <c r="U43" s="921"/>
      <c r="V43" s="920" t="s">
        <v>6</v>
      </c>
      <c r="W43" s="921"/>
      <c r="X43" s="921"/>
      <c r="Y43" s="921"/>
      <c r="Z43" s="921"/>
      <c r="AA43" s="921"/>
      <c r="AB43" s="921"/>
      <c r="AC43" s="921"/>
      <c r="AD43" s="921"/>
      <c r="AE43" s="921"/>
      <c r="AF43" s="921"/>
      <c r="AG43" s="921"/>
      <c r="AH43" s="921"/>
      <c r="AI43" s="921"/>
      <c r="AJ43" s="921"/>
      <c r="AK43" s="921"/>
      <c r="AL43" s="922"/>
      <c r="AM43" s="828" t="s">
        <v>145</v>
      </c>
      <c r="AN43" s="793"/>
      <c r="AO43" s="798"/>
      <c r="AP43" s="920" t="s">
        <v>146</v>
      </c>
      <c r="AQ43" s="921"/>
      <c r="AR43" s="921"/>
      <c r="AS43" s="922"/>
      <c r="AT43" s="920" t="s">
        <v>176</v>
      </c>
      <c r="AU43" s="921"/>
      <c r="AV43" s="921"/>
      <c r="AW43" s="921"/>
      <c r="AX43" s="921"/>
      <c r="AY43" s="921"/>
      <c r="AZ43" s="921"/>
      <c r="BA43" s="921"/>
      <c r="BB43" s="921"/>
      <c r="BC43" s="926"/>
    </row>
    <row r="44" spans="1:55" s="28" customFormat="1" ht="37.5" customHeight="1" thickTop="1" x14ac:dyDescent="0.2">
      <c r="A44" s="876" t="s">
        <v>147</v>
      </c>
      <c r="B44" s="877"/>
      <c r="C44" s="877"/>
      <c r="D44" s="878"/>
      <c r="E44" s="924"/>
      <c r="F44" s="840"/>
      <c r="G44" s="840"/>
      <c r="H44" s="840"/>
      <c r="I44" s="840"/>
      <c r="J44" s="925"/>
      <c r="K44" s="701"/>
      <c r="L44" s="701"/>
      <c r="M44" s="701"/>
      <c r="N44" s="701"/>
      <c r="O44" s="701"/>
      <c r="P44" s="701"/>
      <c r="Q44" s="701"/>
      <c r="R44" s="701"/>
      <c r="S44" s="701"/>
      <c r="T44" s="701"/>
      <c r="U44" s="702"/>
      <c r="V44" s="836"/>
      <c r="W44" s="795"/>
      <c r="X44" s="795"/>
      <c r="Y44" s="795"/>
      <c r="Z44" s="795"/>
      <c r="AA44" s="795"/>
      <c r="AB44" s="795"/>
      <c r="AC44" s="795"/>
      <c r="AD44" s="795"/>
      <c r="AE44" s="795"/>
      <c r="AF44" s="795"/>
      <c r="AG44" s="795"/>
      <c r="AH44" s="795"/>
      <c r="AI44" s="795"/>
      <c r="AJ44" s="795"/>
      <c r="AK44" s="795"/>
      <c r="AL44" s="799"/>
      <c r="AM44" s="914"/>
      <c r="AN44" s="915"/>
      <c r="AO44" s="916"/>
      <c r="AP44" s="887"/>
      <c r="AQ44" s="887"/>
      <c r="AR44" s="887"/>
      <c r="AS44" s="888"/>
      <c r="AT44" s="830"/>
      <c r="AU44" s="831"/>
      <c r="AV44" s="831"/>
      <c r="AW44" s="831"/>
      <c r="AX44" s="831"/>
      <c r="AY44" s="831"/>
      <c r="AZ44" s="831"/>
      <c r="BA44" s="831"/>
      <c r="BB44" s="831"/>
      <c r="BC44" s="832"/>
    </row>
    <row r="45" spans="1:55" s="28" customFormat="1" ht="37.5" customHeight="1" thickBot="1" x14ac:dyDescent="0.25">
      <c r="A45" s="879"/>
      <c r="B45" s="880"/>
      <c r="C45" s="880"/>
      <c r="D45" s="881"/>
      <c r="E45" s="907"/>
      <c r="F45" s="785"/>
      <c r="G45" s="785"/>
      <c r="H45" s="785"/>
      <c r="I45" s="785"/>
      <c r="J45" s="908"/>
      <c r="K45" s="757"/>
      <c r="L45" s="757"/>
      <c r="M45" s="757"/>
      <c r="N45" s="757"/>
      <c r="O45" s="757"/>
      <c r="P45" s="757"/>
      <c r="Q45" s="757"/>
      <c r="R45" s="757"/>
      <c r="S45" s="757"/>
      <c r="T45" s="757"/>
      <c r="U45" s="758"/>
      <c r="V45" s="789"/>
      <c r="W45" s="790"/>
      <c r="X45" s="790"/>
      <c r="Y45" s="790"/>
      <c r="Z45" s="790"/>
      <c r="AA45" s="790"/>
      <c r="AB45" s="790"/>
      <c r="AC45" s="790"/>
      <c r="AD45" s="790"/>
      <c r="AE45" s="790"/>
      <c r="AF45" s="790"/>
      <c r="AG45" s="790"/>
      <c r="AH45" s="790"/>
      <c r="AI45" s="790"/>
      <c r="AJ45" s="790"/>
      <c r="AK45" s="790"/>
      <c r="AL45" s="791"/>
      <c r="AM45" s="909"/>
      <c r="AN45" s="910"/>
      <c r="AO45" s="911"/>
      <c r="AP45" s="894"/>
      <c r="AQ45" s="895"/>
      <c r="AR45" s="895"/>
      <c r="AS45" s="896"/>
      <c r="AT45" s="808"/>
      <c r="AU45" s="809"/>
      <c r="AV45" s="809"/>
      <c r="AW45" s="809"/>
      <c r="AX45" s="809"/>
      <c r="AY45" s="809"/>
      <c r="AZ45" s="809"/>
      <c r="BA45" s="809"/>
      <c r="BB45" s="809"/>
      <c r="BC45" s="810"/>
    </row>
    <row r="46" spans="1:55" ht="37.5" customHeight="1" thickTop="1" thickBot="1" x14ac:dyDescent="0.25">
      <c r="A46" s="811" t="s">
        <v>73</v>
      </c>
      <c r="B46" s="812"/>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3"/>
      <c r="AT46" s="814">
        <f>SUM(AT44:BC45)</f>
        <v>0</v>
      </c>
      <c r="AU46" s="814"/>
      <c r="AV46" s="814"/>
      <c r="AW46" s="814"/>
      <c r="AX46" s="814"/>
      <c r="AY46" s="814"/>
      <c r="AZ46" s="814"/>
      <c r="BA46" s="814"/>
      <c r="BB46" s="814"/>
      <c r="BC46" s="815"/>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85</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01" t="s">
        <v>148</v>
      </c>
      <c r="AC50" s="873"/>
      <c r="AD50" s="873"/>
      <c r="AE50" s="873"/>
      <c r="AF50" s="873"/>
      <c r="AG50" s="873"/>
      <c r="AH50" s="873"/>
      <c r="AI50" s="873"/>
      <c r="AJ50" s="873"/>
      <c r="AK50" s="873"/>
      <c r="AL50" s="873"/>
      <c r="AM50" s="873"/>
      <c r="AN50" s="874"/>
      <c r="AO50" s="861" t="s">
        <v>149</v>
      </c>
      <c r="AP50" s="582"/>
      <c r="AQ50" s="582"/>
      <c r="AR50" s="582"/>
      <c r="AS50" s="582"/>
      <c r="AT50" s="582"/>
      <c r="AU50" s="582"/>
      <c r="AV50" s="582"/>
      <c r="AW50" s="582"/>
      <c r="AX50" s="582"/>
      <c r="AY50" s="582"/>
      <c r="AZ50" s="582"/>
      <c r="BA50" s="582"/>
      <c r="BB50" s="582"/>
      <c r="BC50" s="583"/>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912">
        <f>ROUNDDOWN(AT46/3,-3)</f>
        <v>0</v>
      </c>
      <c r="AC51" s="913"/>
      <c r="AD51" s="913"/>
      <c r="AE51" s="913"/>
      <c r="AF51" s="913"/>
      <c r="AG51" s="913"/>
      <c r="AH51" s="913"/>
      <c r="AI51" s="913"/>
      <c r="AJ51" s="913"/>
      <c r="AK51" s="913"/>
      <c r="AL51" s="913"/>
      <c r="AM51" s="913"/>
      <c r="AN51" s="130" t="s">
        <v>49</v>
      </c>
      <c r="AO51" s="556">
        <f>MIN(AB51,50000)</f>
        <v>0</v>
      </c>
      <c r="AP51" s="557"/>
      <c r="AQ51" s="557"/>
      <c r="AR51" s="557"/>
      <c r="AS51" s="557"/>
      <c r="AT51" s="557"/>
      <c r="AU51" s="557"/>
      <c r="AV51" s="557"/>
      <c r="AW51" s="557"/>
      <c r="AX51" s="557"/>
      <c r="AY51" s="557"/>
      <c r="AZ51" s="557"/>
      <c r="BA51" s="557"/>
      <c r="BB51" s="557"/>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uWHtPAYBhjL0gD+BniXgPmtymMrmbs0ZCOUHyOVJnraIFHNcvcOCbFwqnYwsf54FOL2V6zvj8G1UeWsb1M3TAw==" saltValue="9KQN5fIo64TnU4KliHhA2A=="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4"/>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04"/>
  </cols>
  <sheetData/>
  <phoneticPr fontId="5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2022-12-09T04:30:37Z</dcterms:modified>
</cp:coreProperties>
</file>