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codeName="ThisWorkbook" defaultThemeVersion="124226"/>
  <xr:revisionPtr revIDLastSave="0" documentId="13_ncr:1_{301E0E63-4CC2-43E3-AB0D-448B21F53233}" xr6:coauthVersionLast="47" xr6:coauthVersionMax="47" xr10:uidLastSave="{00000000-0000-0000-0000-000000000000}"/>
  <bookViews>
    <workbookView xWindow="-4200" yWindow="-17388" windowWidth="30936" windowHeight="16776" tabRatio="834" firstSheet="1" activeTab="1" xr2:uid="{00000000-000D-0000-FFFF-FFFF00000000}"/>
  </bookViews>
  <sheets>
    <sheet name="串刺用【先頭】" sheetId="106" state="hidden" r:id="rId1"/>
    <sheet name="居間だけ（戸建）" sheetId="110" r:id="rId2"/>
    <sheet name="様式第1｜交付申請書" sheetId="88" r:id="rId3"/>
    <sheet name="定型様式1｜総括表" sheetId="92" r:id="rId4"/>
    <sheet name="定型様式2｜明細書【窓】" sheetId="109" r:id="rId5"/>
    <sheet name="定型様式2｜明細書【玄関ドア】" sheetId="108" r:id="rId6"/>
    <sheet name="定型様式2｜明細書【設備】" sheetId="100" r:id="rId7"/>
    <sheet name="串刺用【末尾】" sheetId="107" state="hidden" r:id="rId8"/>
  </sheets>
  <definedNames>
    <definedName name="_xlnm._FilterDatabase" localSheetId="2" hidden="1">'様式第1｜交付申請書'!$BR$5:$BV$5</definedName>
    <definedName name="_xlnm.Print_Area" localSheetId="1">'居間だけ（戸建）'!$A$1:$H$20</definedName>
    <definedName name="_xlnm.Print_Area" localSheetId="3">'定型様式1｜総括表'!$A$1:$BC$42</definedName>
    <definedName name="_xlnm.Print_Area" localSheetId="5">'定型様式2｜明細書【玄関ドア】'!$A$1:$BC$43</definedName>
    <definedName name="_xlnm.Print_Area" localSheetId="6">'定型様式2｜明細書【設備】'!$A$1:$BC$72</definedName>
    <definedName name="_xlnm.Print_Area" localSheetId="4">'定型様式2｜明細書【窓】'!$A$1:$BC$72</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8" i="92" l="1"/>
  <c r="A157" i="100"/>
  <c r="AT64" i="100"/>
  <c r="AB68" i="100" s="1"/>
  <c r="AO68" i="100" s="1"/>
  <c r="AG17" i="100"/>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Y39" i="92" s="1"/>
  <c r="BY46" i="88"/>
  <c r="AW2" i="100"/>
  <c r="AW2" i="92"/>
  <c r="L50" i="88" l="1"/>
  <c r="BC2" i="92" l="1"/>
  <c r="Y22" i="92" l="1"/>
  <c r="Y23" i="92" s="1"/>
  <c r="Y24" i="92" s="1"/>
  <c r="Y40" i="92" l="1"/>
  <c r="W42" i="92" s="1"/>
  <c r="Y69" i="88" s="1"/>
</calcChain>
</file>

<file path=xl/sharedStrings.xml><?xml version="1.0" encoding="utf-8"?>
<sst xmlns="http://schemas.openxmlformats.org/spreadsheetml/2006/main" count="489" uniqueCount="277">
  <si>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</si>
  <si>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</si>
  <si>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</si>
  <si>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</si>
  <si>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</si>
  <si>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</si>
  <si>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</si>
  <si>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</si>
  <si>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</si>
  <si>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</si>
  <si>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</si>
  <si>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</si>
  <si>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</si>
  <si>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</si>
  <si>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</si>
  <si>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</si>
  <si>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</si>
  <si>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（ふりがな）</t>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</si>
  <si>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</si>
  <si>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</si>
  <si>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</si>
  <si>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t>
    <phoneticPr fontId="3"/>
  </si>
  <si>
    <t>住宅区分</t>
    <rPh sb="0" eb="2">
      <t>ジュウタク</t>
    </rPh>
    <rPh sb="2" eb="4">
      <t>クブン</t>
    </rPh>
    <phoneticPr fontId="3"/>
  </si>
  <si>
    <t>戸建住宅</t>
    <phoneticPr fontId="3"/>
  </si>
  <si>
    <t>所有区分</t>
    <rPh sb="0" eb="2">
      <t>ショユウ</t>
    </rPh>
    <rPh sb="2" eb="4">
      <t>クブン</t>
    </rPh>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</si>
  <si>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</si>
  <si>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</si>
  <si>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</si>
  <si>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</si>
  <si>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</si>
  <si>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</si>
  <si>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</si>
  <si>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</si>
  <si>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</si>
  <si>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</si>
  <si>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</si>
  <si>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</si>
  <si>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</si>
  <si>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</si>
  <si>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</si>
  <si>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</si>
  <si>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</si>
  <si>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</si>
  <si>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</si>
  <si>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</si>
  <si>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</si>
  <si>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</si>
  <si>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</si>
  <si>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</si>
  <si>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</si>
  <si>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</si>
  <si>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所有</t>
    <rPh sb="0" eb="2">
      <t>ショユウ</t>
    </rPh>
    <phoneticPr fontId="3"/>
  </si>
  <si>
    <t>築年数</t>
    <rPh sb="0" eb="1">
      <t>チク</t>
    </rPh>
    <rPh sb="1" eb="3">
      <t>ネンスウ</t>
    </rPh>
    <phoneticPr fontId="3"/>
  </si>
  <si>
    <t>無</t>
    <rPh sb="0" eb="1">
      <t>ナシ</t>
    </rPh>
    <phoneticPr fontId="3"/>
  </si>
  <si>
    <t>有</t>
    <rPh sb="0" eb="1">
      <t>アリ</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</si>
  <si>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</si>
  <si>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</si>
  <si>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</si>
  <si>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4"/>
  </si>
  <si>
    <t>費目</t>
    <rPh sb="0" eb="2">
      <t>ヒモク</t>
    </rPh>
    <phoneticPr fontId="3"/>
  </si>
  <si>
    <t>工事費</t>
    <rPh sb="0" eb="2">
      <t>コウジ</t>
    </rPh>
    <rPh sb="2" eb="3">
      <t>ヒ</t>
    </rPh>
    <phoneticPr fontId="44"/>
  </si>
  <si>
    <t>設備費</t>
    <rPh sb="0" eb="3">
      <t>セツビヒ</t>
    </rPh>
    <phoneticPr fontId="44"/>
  </si>
  <si>
    <t>ｋWh</t>
    <phoneticPr fontId="44"/>
  </si>
  <si>
    <t>種目</t>
    <rPh sb="0" eb="2">
      <t>シュモク</t>
    </rPh>
    <phoneticPr fontId="3"/>
  </si>
  <si>
    <t>ヒートポンプユニット</t>
    <phoneticPr fontId="44"/>
  </si>
  <si>
    <t>貯湯ユニット</t>
    <rPh sb="0" eb="2">
      <t>チョトウ</t>
    </rPh>
    <phoneticPr fontId="44"/>
  </si>
  <si>
    <t>製品型番</t>
    <rPh sb="0" eb="2">
      <t>セイヒン</t>
    </rPh>
    <rPh sb="2" eb="4">
      <t>カタバン</t>
    </rPh>
    <phoneticPr fontId="44"/>
  </si>
  <si>
    <t>蓄熱設備</t>
    <rPh sb="0" eb="2">
      <t>チクネツ</t>
    </rPh>
    <rPh sb="2" eb="4">
      <t>セツビ</t>
    </rPh>
    <phoneticPr fontId="3"/>
  </si>
  <si>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</si>
  <si>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</si>
  <si>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</si>
  <si>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</si>
  <si>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</si>
  <si>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</si>
  <si>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</si>
  <si>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</si>
  <si>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</si>
  <si>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</si>
  <si>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</si>
  <si>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</si>
  <si>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4"/>
  </si>
  <si>
    <t>■</t>
  </si>
  <si>
    <t>建材名</t>
    <rPh sb="0" eb="2">
      <t>ケンザイ</t>
    </rPh>
    <rPh sb="2" eb="3">
      <t>メイ</t>
    </rPh>
    <phoneticPr fontId="3"/>
  </si>
  <si>
    <t>＜補助対象経費の算出＞</t>
    <rPh sb="5" eb="7">
      <t>ケイヒ</t>
    </rPh>
    <rPh sb="8" eb="10">
      <t>サンシュツ</t>
    </rPh>
    <phoneticPr fontId="3"/>
  </si>
  <si>
    <t>＜見積書の補助対象経費＞</t>
    <rPh sb="1" eb="4">
      <t>ミツモリショ</t>
    </rPh>
    <rPh sb="9" eb="11">
      <t>ケイヒ</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</si>
  <si>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</si>
  <si>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</si>
  <si>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</si>
  <si>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</si>
  <si>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</si>
  <si>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…申請者入力欄</t>
    <rPh sb="1" eb="4">
      <t>シンセイシャ</t>
    </rPh>
    <rPh sb="4" eb="6">
      <t>ニュウリョク</t>
    </rPh>
    <rPh sb="6" eb="7">
      <t>ラン</t>
    </rPh>
    <phoneticPr fontId="3"/>
  </si>
  <si>
    <t>【高性能建材】</t>
    <rPh sb="1" eb="4">
      <t>コウセイノウ</t>
    </rPh>
    <rPh sb="4" eb="6">
      <t>ケンザイ</t>
    </rPh>
    <phoneticPr fontId="3"/>
  </si>
  <si>
    <t>補助対象経費（円）</t>
    <rPh sb="4" eb="6">
      <t>ケイヒ</t>
    </rPh>
    <rPh sb="7" eb="8">
      <t>エン</t>
    </rPh>
    <phoneticPr fontId="3"/>
  </si>
  <si>
    <t>（注）この申請書には、以下の書面を添付すること。</t>
    <rPh sb="1" eb="2">
      <t>チュウ</t>
    </rPh>
    <rPh sb="5" eb="8">
      <t>シンセイショ</t>
    </rPh>
    <rPh sb="11" eb="13">
      <t>イカ</t>
    </rPh>
    <rPh sb="14" eb="16">
      <t>ショメン</t>
    </rPh>
    <rPh sb="17" eb="19">
      <t>テンプ</t>
    </rPh>
    <phoneticPr fontId="27"/>
  </si>
  <si>
    <t>暴力団排除に関する誓約事項（別紙１）</t>
    <rPh sb="0" eb="3">
      <t>ボウリョクダン</t>
    </rPh>
    <rPh sb="3" eb="5">
      <t>ハイジョ</t>
    </rPh>
    <rPh sb="6" eb="7">
      <t>カン</t>
    </rPh>
    <rPh sb="9" eb="11">
      <t>セイヤク</t>
    </rPh>
    <rPh sb="11" eb="13">
      <t>ジコウ</t>
    </rPh>
    <rPh sb="14" eb="16">
      <t>ベッシ</t>
    </rPh>
    <phoneticPr fontId="27"/>
  </si>
  <si>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</si>
  <si>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</si>
  <si>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4"/>
  </si>
  <si>
    <t>↓目標価格以下であること。</t>
    <rPh sb="1" eb="3">
      <t>モクヒョウ</t>
    </rPh>
    <rPh sb="3" eb="5">
      <t>カカク</t>
    </rPh>
    <rPh sb="5" eb="7">
      <t>イカ</t>
    </rPh>
    <phoneticPr fontId="44"/>
  </si>
  <si>
    <t>居住区分</t>
    <rPh sb="0" eb="2">
      <t>キョジュウ</t>
    </rPh>
    <rPh sb="2" eb="4">
      <t>クブン</t>
    </rPh>
    <phoneticPr fontId="3"/>
  </si>
  <si>
    <t>居住</t>
    <phoneticPr fontId="3"/>
  </si>
  <si>
    <t>〒</t>
    <phoneticPr fontId="3"/>
  </si>
  <si>
    <t>－</t>
    <phoneticPr fontId="3"/>
  </si>
  <si>
    <t>他の補助金等
への申請</t>
    <rPh sb="0" eb="1">
      <t>タ</t>
    </rPh>
    <rPh sb="2" eb="5">
      <t>ホジョキン</t>
    </rPh>
    <rPh sb="5" eb="6">
      <t>トウ</t>
    </rPh>
    <rPh sb="9" eb="11">
      <t>シンセイ</t>
    </rPh>
    <phoneticPr fontId="3"/>
  </si>
  <si>
    <t>（</t>
    <phoneticPr fontId="3"/>
  </si>
  <si>
    <t>）</t>
    <phoneticPr fontId="3"/>
  </si>
  <si>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</si>
  <si>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</si>
  <si>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</si>
  <si>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</si>
  <si>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</si>
  <si>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</si>
  <si>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</si>
  <si>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外窓交換
・
カバー工法</t>
    <rPh sb="0" eb="1">
      <t>ソト</t>
    </rPh>
    <rPh sb="1" eb="2">
      <t>マド</t>
    </rPh>
    <rPh sb="2" eb="4">
      <t>コウカン</t>
    </rPh>
    <rPh sb="10" eb="12">
      <t>コウホウ</t>
    </rPh>
    <phoneticPr fontId="3"/>
  </si>
  <si>
    <t>記</t>
    <rPh sb="0" eb="1">
      <t>キ</t>
    </rPh>
    <phoneticPr fontId="3"/>
  </si>
  <si>
    <t>着工予定日</t>
    <rPh sb="0" eb="2">
      <t>チャッコウ</t>
    </rPh>
    <rPh sb="2" eb="5">
      <t>ヨテイビ</t>
    </rPh>
    <phoneticPr fontId="3"/>
  </si>
  <si>
    <t>工事対象
住宅の住所</t>
    <rPh sb="0" eb="2">
      <t>コウジ</t>
    </rPh>
    <rPh sb="2" eb="4">
      <t>タイショウ</t>
    </rPh>
    <rPh sb="5" eb="7">
      <t>ジュウタク</t>
    </rPh>
    <rPh sb="8" eb="10">
      <t>ジュウショ</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</si>
  <si>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</si>
  <si>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</si>
  <si>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申請者名</t>
    <rPh sb="0" eb="3">
      <t>シンセイシャ</t>
    </rPh>
    <rPh sb="3" eb="4">
      <t>メイ</t>
    </rPh>
    <phoneticPr fontId="3"/>
  </si>
  <si>
    <t>１.申請者情報</t>
    <rPh sb="2" eb="5">
      <t>シンセイシャ</t>
    </rPh>
    <rPh sb="5" eb="7">
      <t>ジョウホウ</t>
    </rPh>
    <phoneticPr fontId="3"/>
  </si>
  <si>
    <t>２.工事対象住宅の情報</t>
    <rPh sb="2" eb="4">
      <t>コウジ</t>
    </rPh>
    <rPh sb="4" eb="6">
      <t>タイショウ</t>
    </rPh>
    <rPh sb="6" eb="8">
      <t>ジュウタク</t>
    </rPh>
    <rPh sb="9" eb="11">
      <t>ジョウホウ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</si>
  <si>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</si>
  <si>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</si>
  <si>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</si>
  <si>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</si>
  <si>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　　補助金交付申請額（E） [（C)+（G)]</t>
    <rPh sb="2" eb="5">
      <t>ホジョキン</t>
    </rPh>
    <rPh sb="5" eb="7">
      <t>コウフ</t>
    </rPh>
    <rPh sb="7" eb="9">
      <t>シンセイ</t>
    </rPh>
    <rPh sb="9" eb="10">
      <t>ガク</t>
    </rPh>
    <rPh sb="10" eb="11">
      <t>テイガク</t>
    </rPh>
    <phoneticPr fontId="3"/>
  </si>
  <si>
    <t>カバー工法窓取付
外窓交換</t>
    <rPh sb="3" eb="5">
      <t>コウホウ</t>
    </rPh>
    <rPh sb="5" eb="6">
      <t>マド</t>
    </rPh>
    <rPh sb="6" eb="8">
      <t>トリツケ</t>
    </rPh>
    <rPh sb="9" eb="10">
      <t>ソト</t>
    </rPh>
    <rPh sb="10" eb="11">
      <t>マド</t>
    </rPh>
    <rPh sb="11" eb="13">
      <t>コウカン</t>
    </rPh>
    <phoneticPr fontId="3"/>
  </si>
  <si>
    <t>（別紙１）</t>
    <rPh sb="1" eb="3">
      <t>ベッシ</t>
    </rPh>
    <phoneticPr fontId="3"/>
  </si>
  <si>
    <t>…自動計算</t>
    <rPh sb="1" eb="3">
      <t>ジドウ</t>
    </rPh>
    <rPh sb="3" eb="5">
      <t>ケイサン</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</si>
  <si>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</si>
  <si>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</si>
  <si>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</si>
  <si>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【戸建】定型様式２</t>
  </si>
  <si>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</si>
  <si>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4"/>
  </si>
  <si>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</si>
  <si>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</si>
  <si>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</si>
  <si>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5"/>
  </si>
  <si>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</si>
  <si>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</si>
  <si>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</si>
  <si>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</si>
  <si>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【戸建】定型様式１</t>
    <phoneticPr fontId="3"/>
  </si>
  <si>
    <t>公益財団法人北海道環境財団</t>
    <phoneticPr fontId="27"/>
  </si>
  <si>
    <t>登録番号</t>
    <rPh sb="2" eb="4">
      <t>バンゴウ</t>
    </rPh>
    <phoneticPr fontId="3"/>
  </si>
  <si>
    <t>登録番号</t>
    <phoneticPr fontId="3"/>
  </si>
  <si>
    <t>令和</t>
    <rPh sb="0" eb="2">
      <t>レイワ</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</si>
  <si>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</si>
  <si>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</si>
  <si>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</si>
  <si>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</si>
  <si>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3"/>
  </si>
  <si>
    <t>設備名</t>
    <rPh sb="0" eb="2">
      <t>セツビ</t>
    </rPh>
    <rPh sb="2" eb="3">
      <t>メイ</t>
    </rPh>
    <phoneticPr fontId="3"/>
  </si>
  <si>
    <t>【設備】</t>
    <rPh sb="1" eb="3">
      <t>セツビ</t>
    </rPh>
    <phoneticPr fontId="3"/>
  </si>
  <si>
    <t>明細書【設備】</t>
    <rPh sb="0" eb="3">
      <t>メイサイショ</t>
    </rPh>
    <rPh sb="4" eb="6">
      <t>セツビ</t>
    </rPh>
    <phoneticPr fontId="20"/>
  </si>
  <si>
    <t>明細書【玄関ドア】</t>
    <rPh sb="0" eb="3">
      <t>メイサイショ</t>
    </rPh>
    <rPh sb="4" eb="6">
      <t>ゲンカン</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</si>
  <si>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4"/>
  </si>
  <si>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</si>
  <si>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</si>
  <si>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</si>
  <si>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t>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</si>
  <si>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</si>
  <si>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27"/>
  </si>
  <si>
    <t>※「明細書」を先に入力すること</t>
    <rPh sb="2" eb="5">
      <t>メイサイショ</t>
    </rPh>
    <rPh sb="7" eb="8">
      <t>サキ</t>
    </rPh>
    <rPh sb="9" eb="11">
      <t>ニュウリョク</t>
    </rPh>
    <phoneticPr fontId="3"/>
  </si>
  <si>
    <t>・窓番号は平面図との整合性をとって入力すること。</t>
    <rPh sb="1" eb="2">
      <t>マド</t>
    </rPh>
    <rPh sb="2" eb="4">
      <t>バンゴウ</t>
    </rPh>
    <rPh sb="5" eb="8">
      <t>ヘイメンズ</t>
    </rPh>
    <rPh sb="10" eb="13">
      <t>セイゴウセイ</t>
    </rPh>
    <rPh sb="17" eb="19">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</si>
  <si>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</si>
  <si>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＜見積書の補助対象経費＞</t>
    <phoneticPr fontId="55"/>
  </si>
  <si>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</si>
  <si>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</si>
  <si>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</si>
  <si>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適合番号</t>
    <rPh sb="0" eb="4">
      <t>テキゴウバンゴウ</t>
    </rPh>
    <phoneticPr fontId="3"/>
  </si>
  <si>
    <t>開閉タイプ</t>
    <rPh sb="0" eb="2">
      <t>カイヘイ</t>
    </rPh>
    <phoneticPr fontId="55"/>
  </si>
  <si>
    <t>断熱仕様</t>
    <rPh sb="0" eb="4">
      <t>ダンネツシヨウ</t>
    </rPh>
    <phoneticPr fontId="55"/>
  </si>
  <si>
    <t>本体型番</t>
    <rPh sb="0" eb="4">
      <t>ホンタイカタバン</t>
    </rPh>
    <phoneticPr fontId="55"/>
  </si>
  <si>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5"/>
  </si>
  <si>
    <t>金額（円） [税抜]（①）]</t>
    <rPh sb="0" eb="2">
      <t>キンガク</t>
    </rPh>
    <rPh sb="3" eb="4">
      <t>エン</t>
    </rPh>
    <rPh sb="7" eb="9">
      <t>ゼイヌキ</t>
    </rPh>
    <phoneticPr fontId="3"/>
  </si>
  <si>
    <t>【戸建】定型様式２</t>
    <phoneticPr fontId="3"/>
  </si>
  <si>
    <t>明細書【窓】</t>
    <rPh sb="0" eb="3">
      <t>メイサイショ</t>
    </rPh>
    <rPh sb="4" eb="5">
      <t>マド</t>
    </rPh>
    <phoneticPr fontId="3"/>
  </si>
  <si>
    <t>M1</t>
    <phoneticPr fontId="3"/>
  </si>
  <si>
    <t>M2</t>
    <phoneticPr fontId="3"/>
  </si>
  <si>
    <t>M3</t>
    <phoneticPr fontId="3"/>
  </si>
  <si>
    <t>M4</t>
    <phoneticPr fontId="3"/>
  </si>
  <si>
    <t>M5</t>
    <phoneticPr fontId="3"/>
  </si>
  <si>
    <t>事業番号</t>
  </si>
  <si>
    <t>申請者名</t>
  </si>
  <si>
    <t/>
  </si>
  <si>
    <t>＜改修する部屋の面積について＞</t>
    <rPh sb="1" eb="3">
      <t>カイシュウ</t>
    </rPh>
    <rPh sb="5" eb="7">
      <t>ヘヤ</t>
    </rPh>
    <rPh sb="8" eb="10">
      <t>メンセキ</t>
    </rPh>
    <phoneticPr fontId="3"/>
  </si>
  <si>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3"/>
  </si>
  <si>
    <t>（小数点第２位まで、３位切捨て）</t>
    <rPh sb="1" eb="4">
      <t>ショウスウテン</t>
    </rPh>
    <rPh sb="4" eb="5">
      <t>ダイ</t>
    </rPh>
    <rPh sb="6" eb="7">
      <t>イ</t>
    </rPh>
    <rPh sb="11" eb="12">
      <t>イ</t>
    </rPh>
    <rPh sb="12" eb="14">
      <t>キリス</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</si>
  <si>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</si>
  <si>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</si>
  <si>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</si>
  <si>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</si>
  <si>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設置していない</t>
    <rPh sb="0" eb="2">
      <t>セッチ</t>
    </rPh>
    <phoneticPr fontId="3"/>
  </si>
  <si>
    <t>設置している</t>
    <phoneticPr fontId="3"/>
  </si>
  <si>
    <t>＜太陽光発電システム等＞</t>
    <rPh sb="1" eb="4">
      <t>タイヨウコウ</t>
    </rPh>
    <rPh sb="4" eb="6">
      <t>ハツデン</t>
    </rPh>
    <rPh sb="10" eb="11">
      <t>トウ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</si>
  <si>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</si>
  <si>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改修する部屋等の面積の合計</t>
    <rPh sb="0" eb="2">
      <t>カイシュウ</t>
    </rPh>
    <rPh sb="4" eb="6">
      <t>ヘヤ</t>
    </rPh>
    <rPh sb="6" eb="7">
      <t>トウ</t>
    </rPh>
    <rPh sb="8" eb="10">
      <t>メンセキ</t>
    </rPh>
    <rPh sb="11" eb="13">
      <t>ゴウケイ</t>
    </rPh>
    <phoneticPr fontId="3"/>
  </si>
  <si>
    <t>所有予定</t>
    <rPh sb="0" eb="4">
      <t>ショユウヨテイ</t>
    </rPh>
    <phoneticPr fontId="3"/>
  </si>
  <si>
    <t>居住予定</t>
    <rPh sb="0" eb="4">
      <t>キョジュウヨテイ</t>
    </rPh>
    <phoneticPr fontId="3"/>
  </si>
  <si>
    <t>※該当する項目を選び、□を■にすること。</t>
    <rPh sb="1" eb="3">
      <t>ガイトウ</t>
    </rPh>
    <rPh sb="5" eb="7">
      <t>コウモク</t>
    </rPh>
    <rPh sb="8" eb="9">
      <t>エラ</t>
    </rPh>
    <phoneticPr fontId="3"/>
  </si>
  <si>
    <t>【提出書類チェックリスト】</t>
    <rPh sb="1" eb="5">
      <t>テイシュツショルイ</t>
    </rPh>
    <phoneticPr fontId="68"/>
  </si>
  <si>
    <t>〇：全員提出　△：該当者のみ提出</t>
    <rPh sb="2" eb="6">
      <t>ゼンインテイシュツ</t>
    </rPh>
    <rPh sb="9" eb="12">
      <t>ガイトウシャ</t>
    </rPh>
    <rPh sb="14" eb="16">
      <t>テイシュツ</t>
    </rPh>
    <phoneticPr fontId="68"/>
  </si>
  <si>
    <t>NO</t>
    <phoneticPr fontId="68"/>
  </si>
  <si>
    <t>書類名</t>
  </si>
  <si>
    <t>様式</t>
  </si>
  <si>
    <t>形式</t>
  </si>
  <si>
    <t>提出書類</t>
    <rPh sb="0" eb="4">
      <t>テイシュツショルイ</t>
    </rPh>
    <phoneticPr fontId="68"/>
  </si>
  <si>
    <t>チェック
欄</t>
    <rPh sb="5" eb="6">
      <t>ラン</t>
    </rPh>
    <phoneticPr fontId="6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</si>
  <si>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</si>
  <si>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</si>
  <si>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</si>
  <si>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</si>
  <si>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</si>
  <si>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</si>
  <si>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</si>
  <si>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</si>
  <si>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</si>
  <si>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</si>
  <si>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</si>
  <si>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</si>
  <si>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</si>
  <si>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</si>
  <si>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</si>
  <si>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</si>
  <si>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</si>
  <si>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</si>
  <si>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</si>
  <si>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</si>
  <si>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</si>
  <si>
    <t>改修を要しない窓の写真</t>
  </si>
  <si>
    <t>住民票の写し
（居住予定・賃貸除く）</t>
    <rPh sb="8" eb="10">
      <t>キョジュウ</t>
    </rPh>
    <rPh sb="10" eb="12">
      <t>ヨテイ</t>
    </rPh>
    <rPh sb="13" eb="15">
      <t>チンタイ</t>
    </rPh>
    <rPh sb="15" eb="16">
      <t>ノゾ</t>
    </rPh>
    <phoneticPr fontId="68"/>
  </si>
  <si>
    <t>〇</t>
    <phoneticPr fontId="68"/>
  </si>
  <si>
    <t>熱交換型換気設備等の要件が
確認できる書類</t>
    <phoneticPr fontId="68"/>
  </si>
  <si>
    <t>誓約書</t>
  </si>
  <si>
    <t>定型様式3</t>
  </si>
  <si>
    <t>玄関ドアの要件が確認できる書類</t>
  </si>
  <si>
    <t>同意書</t>
    <rPh sb="0" eb="3">
      <t>ドウイショ</t>
    </rPh>
    <phoneticPr fontId="68"/>
  </si>
  <si>
    <t>蓄電システム及び蓄熱設備の要件が確認できる書類</t>
    <phoneticPr fontId="68"/>
  </si>
  <si>
    <t>事業完了
予定日</t>
    <rPh sb="0" eb="2">
      <t>ジギョウ</t>
    </rPh>
    <rPh sb="2" eb="4">
      <t>カンリョウ</t>
    </rPh>
    <rPh sb="5" eb="7">
      <t>ヨテイ</t>
    </rPh>
    <rPh sb="7" eb="8">
      <t>ビ</t>
    </rPh>
    <phoneticPr fontId="3"/>
  </si>
  <si>
    <t>４.事業期間</t>
    <rPh sb="2" eb="4">
      <t>ジギョウ</t>
    </rPh>
    <rPh sb="4" eb="6">
      <t>キカン</t>
    </rPh>
    <phoneticPr fontId="3"/>
  </si>
  <si>
    <t>　理 事 長　　大　原　　雅　　様</t>
    <rPh sb="1" eb="2">
      <t>リ</t>
    </rPh>
    <rPh sb="3" eb="4">
      <t>コト</t>
    </rPh>
    <rPh sb="5" eb="6">
      <t>チョウ</t>
    </rPh>
    <rPh sb="8" eb="9">
      <t>ダイ</t>
    </rPh>
    <rPh sb="10" eb="11">
      <t>ハラ</t>
    </rPh>
    <rPh sb="13" eb="14">
      <t>ミヤビ</t>
    </rPh>
    <rPh sb="16" eb="17">
      <t>サマ</t>
    </rPh>
    <phoneticPr fontId="27"/>
  </si>
  <si>
    <t>蓄電容量</t>
    <rPh sb="0" eb="2">
      <t>チクデン</t>
    </rPh>
    <rPh sb="2" eb="4">
      <t>ヨウリョウ</t>
    </rPh>
    <phoneticPr fontId="4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</si>
  <si>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68"/>
  </si>
  <si>
    <t>親族が所有</t>
    <rPh sb="0" eb="2">
      <t>シンゾク</t>
    </rPh>
    <rPh sb="3" eb="5">
      <t>ショユウ</t>
    </rPh>
    <phoneticPr fontId="3"/>
  </si>
  <si>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
  </si>
  <si>
    <t>実績報告時に建物登記事項証明書を提出すること。</t>
    <phoneticPr fontId="3"/>
  </si>
  <si>
    <t>交付申請時に所有者の同意書を提出すること。</t>
    <rPh sb="0" eb="5">
      <t>コウフシンセイジ</t>
    </rPh>
    <rPh sb="6" eb="9">
      <t>ショユウシャ</t>
    </rPh>
    <rPh sb="10" eb="13">
      <t>ドウイショ</t>
    </rPh>
    <rPh sb="14" eb="16">
      <t>テイシュツ</t>
    </rPh>
    <phoneticPr fontId="3"/>
  </si>
  <si>
    <t>親族が居住</t>
    <phoneticPr fontId="3"/>
  </si>
  <si>
    <t>賃貸</t>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</si>
  <si>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</si>
  <si>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2">
      <t>ジッセキ</t>
    </rPh>
    <rPh sb="2" eb="4">
      <t>ホウコク</t>
    </rPh>
    <rPh sb="4" eb="5">
      <t>ジ</t>
    </rPh>
    <rPh sb="6" eb="9">
      <t>ジュウミンヒョウ</t>
    </rPh>
    <rPh sb="10" eb="12">
      <t>テイシュツ</t>
    </rPh>
    <phoneticPr fontId="3"/>
  </si>
  <si>
    <t>事業完了までに設置する</t>
    <rPh sb="0" eb="4">
      <t>ジギョウカンリョウ</t>
    </rPh>
    <rPh sb="7" eb="9">
      <t>セッチ</t>
    </rPh>
    <phoneticPr fontId="3"/>
  </si>
  <si>
    <t>⑥</t>
    <phoneticPr fontId="55"/>
  </si>
  <si>
    <t>⑦</t>
    <phoneticPr fontId="55"/>
  </si>
  <si>
    <t>⑧</t>
    <phoneticPr fontId="55"/>
  </si>
  <si>
    <t>⑨</t>
    <phoneticPr fontId="55"/>
  </si>
  <si>
    <t>⑩</t>
    <phoneticPr fontId="55"/>
  </si>
  <si>
    <t>⑪</t>
    <phoneticPr fontId="55"/>
  </si>
  <si>
    <t>⑫</t>
    <phoneticPr fontId="55"/>
  </si>
  <si>
    <t>⑬</t>
    <phoneticPr fontId="68"/>
  </si>
  <si>
    <t>型式</t>
    <rPh sb="0" eb="2">
      <t>カタシキ</t>
    </rPh>
    <phoneticPr fontId="3"/>
  </si>
  <si>
    <r>
      <t xml:space="preserve">金額（円） [税抜]
</t>
    </r>
    <r>
      <rPr>
        <sz val="16"/>
        <rFont val="ＭＳ Ｐゴシック"/>
        <family val="3"/>
        <charset val="128"/>
      </rPr>
      <t>（補助対象経費⑦）</t>
    </r>
    <rPh sb="0" eb="2">
      <t>キンガク</t>
    </rPh>
    <rPh sb="3" eb="4">
      <t>エン</t>
    </rPh>
    <rPh sb="7" eb="9">
      <t>ゼイヌキ</t>
    </rPh>
    <rPh sb="12" eb="14">
      <t>ホジョ</t>
    </rPh>
    <rPh sb="14" eb="16">
      <t>タイショウ</t>
    </rPh>
    <rPh sb="16" eb="18">
      <t>ケイヒ</t>
    </rPh>
    <phoneticPr fontId="3"/>
  </si>
  <si>
    <r>
      <t xml:space="preserve">補助対象経費の1/3（⑧）
</t>
    </r>
    <r>
      <rPr>
        <sz val="16"/>
        <rFont val="ＭＳ Ｐゴシック"/>
        <family val="3"/>
        <charset val="128"/>
      </rPr>
      <t>[ ⑦/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</si>
  <si>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（⑧と５万円のいずれか低い金額）</t>
    </r>
    <rPh sb="0" eb="2">
      <t>ホジョ</t>
    </rPh>
    <rPh sb="2" eb="4">
      <t>シンセイ</t>
    </rPh>
    <rPh sb="4" eb="5">
      <t>ガク</t>
    </rPh>
    <rPh sb="5" eb="6">
      <t>テイガク</t>
    </rPh>
    <rPh sb="10" eb="12">
      <t>マンエン</t>
    </rPh>
    <rPh sb="17" eb="18">
      <t>ヒク</t>
    </rPh>
    <rPh sb="19" eb="21">
      <t>キンガク</t>
    </rPh>
    <phoneticPr fontId="3"/>
  </si>
  <si>
    <t>様式第１（令和６年３月公募 居間だけ断熱）</t>
    <phoneticPr fontId="3"/>
  </si>
  <si>
    <t>交付申請書（令和６年３月公募 居間だけ断熱）</t>
    <rPh sb="0" eb="2">
      <t>コウフ</t>
    </rPh>
    <rPh sb="2" eb="4">
      <t>シンセイ</t>
    </rPh>
    <phoneticPr fontId="3"/>
  </si>
  <si>
    <t>（既存住宅の断熱リフォーム支援事業）</t>
    <rPh sb="1" eb="3">
      <t>キソン</t>
    </rPh>
    <rPh sb="3" eb="5">
      <t>ジュウタク</t>
    </rPh>
    <rPh sb="6" eb="8">
      <t>ダンネツ</t>
    </rPh>
    <rPh sb="13" eb="15">
      <t>シエン</t>
    </rPh>
    <rPh sb="15" eb="17">
      <t>ジギョウ</t>
    </rPh>
    <phoneticPr fontId="3"/>
  </si>
  <si>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3"/>
  </si>
  <si>
    <t>交付申請時に親族の住民票を提出すること。</t>
    <rPh sb="0" eb="2">
      <t>コウフ</t>
    </rPh>
    <rPh sb="2" eb="5">
      <t>シンセイジ</t>
    </rPh>
    <rPh sb="6" eb="8">
      <t>シンゾク</t>
    </rPh>
    <rPh sb="9" eb="12">
      <t>ジュウミンヒョウ</t>
    </rPh>
    <rPh sb="13" eb="15">
      <t>テイシュツ</t>
    </rPh>
    <phoneticPr fontId="27"/>
  </si>
  <si>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
      <rPr>
        <sz val="13"/>
        <rFont val="ＭＳ 明朝"/>
        <family val="1"/>
        <charset val="128"/>
      </rPr>
      <t>。</t>
    </r>
    <rPh sb="0" eb="1">
      <t>アリ</t>
    </rPh>
    <rPh sb="9" eb="10">
      <t>カタ</t>
    </rPh>
    <rPh sb="12" eb="15">
      <t>ホジョキン</t>
    </rPh>
    <rPh sb="16" eb="18">
      <t>チョウフク</t>
    </rPh>
    <rPh sb="20" eb="21">
      <t>ウ</t>
    </rPh>
    <rPh sb="22" eb="23">
      <t>ト</t>
    </rPh>
    <rPh sb="26" eb="28">
      <t>バアイ</t>
    </rPh>
    <rPh sb="33" eb="35">
      <t>チュウイ</t>
    </rPh>
    <phoneticPr fontId="3"/>
  </si>
  <si>
    <t>EV充電設備</t>
    <rPh sb="2" eb="4">
      <t>ジュウデン</t>
    </rPh>
    <rPh sb="4" eb="6">
      <t>セツビ</t>
    </rPh>
    <phoneticPr fontId="3"/>
  </si>
  <si>
    <t>EV充電設備</t>
    <rPh sb="2" eb="6">
      <t>ジュウデンセツビ</t>
    </rPh>
    <phoneticPr fontId="3"/>
  </si>
  <si>
    <t>⑭</t>
    <phoneticPr fontId="68"/>
  </si>
  <si>
    <t>EV充電設備の要件が
確認できる書類</t>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</si>
</sst>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7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style="double">
        <color indexed="64"/>
      </bottom>
      <diagonal/>
    </border>
    <border>
      <left/>
      <right style="medium">
        <color indexed="64"/>
      </right>
      <top style="hair">
        <color indexed="64"/>
      </top>
      <bottom style="double">
        <color indexed="64"/>
      </bottom>
      <diagonal/>
    </border>
    <border>
      <left style="hair">
        <color indexed="64"/>
      </left>
      <right/>
      <top style="dotted">
        <color indexed="64"/>
      </top>
      <bottom style="thin">
        <color indexed="64"/>
      </bottom>
      <diagonal/>
    </border>
  </borders>
  <cellStyleXfs count="81">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8" fillId="0" borderId="0">
      <alignment vertical="center"/>
    </xf>
    <xf numFmtId="0" fontId="5" fillId="0" borderId="0"/>
    <xf numFmtId="0" fontId="5" fillId="0" borderId="0"/>
    <xf numFmtId="0" fontId="5" fillId="0" borderId="0"/>
    <xf numFmtId="0" fontId="2" fillId="0" borderId="0">
      <alignment vertical="center"/>
    </xf>
    <xf numFmtId="0" fontId="48" fillId="0" borderId="0">
      <alignment vertical="center"/>
    </xf>
    <xf numFmtId="0" fontId="48" fillId="0" borderId="0">
      <alignment vertical="center"/>
    </xf>
    <xf numFmtId="0" fontId="5" fillId="0" borderId="0">
      <alignment vertical="center"/>
    </xf>
    <xf numFmtId="0" fontId="2" fillId="0" borderId="0">
      <alignment vertical="center"/>
    </xf>
    <xf numFmtId="0" fontId="48" fillId="0" borderId="0">
      <alignment vertical="center"/>
    </xf>
    <xf numFmtId="0" fontId="2"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8" fillId="0" borderId="0" applyFont="0" applyFill="0" applyBorder="0" applyAlignment="0" applyProtection="0">
      <alignment vertical="center"/>
    </xf>
    <xf numFmtId="0" fontId="21" fillId="5" borderId="1" applyBorder="0">
      <alignment horizontal="center" vertical="center"/>
      <protection hidden="1"/>
    </xf>
    <xf numFmtId="0" fontId="16" fillId="6" borderId="60"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1" fillId="0" borderId="0">
      <alignment vertical="center"/>
    </xf>
  </cellStyleXfs>
  <cellXfs count="965">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50"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3" borderId="0" xfId="0" applyFont="1" applyFill="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2" fillId="0" borderId="3" xfId="0" applyFont="1" applyBorder="1" applyAlignment="1" applyProtection="1">
      <alignment vertical="center" wrapText="1"/>
      <protection hidden="1"/>
    </xf>
    <xf numFmtId="0" fontId="32" fillId="0" borderId="4" xfId="0" applyFont="1" applyBorder="1" applyAlignment="1" applyProtection="1">
      <alignment vertical="center" shrinkToFit="1"/>
      <protection hidden="1"/>
    </xf>
    <xf numFmtId="0" fontId="32" fillId="0" borderId="4" xfId="0" applyFont="1" applyBorder="1" applyAlignment="1" applyProtection="1">
      <alignment horizontal="center" vertical="center"/>
      <protection hidden="1"/>
    </xf>
    <xf numFmtId="0" fontId="32" fillId="0" borderId="4" xfId="0" applyFont="1" applyBorder="1" applyProtection="1">
      <alignment vertical="center"/>
      <protection hidden="1"/>
    </xf>
    <xf numFmtId="0" fontId="32" fillId="0" borderId="5" xfId="0" applyFont="1" applyBorder="1" applyProtection="1">
      <alignment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0" borderId="6" xfId="0" applyFont="1" applyBorder="1" applyProtection="1">
      <alignment vertical="center"/>
      <protection hidden="1"/>
    </xf>
    <xf numFmtId="0" fontId="26" fillId="0" borderId="2"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5" xfId="0" applyFont="1" applyBorder="1" applyAlignment="1" applyProtection="1">
      <alignment horizontal="center" vertical="center"/>
      <protection hidden="1"/>
    </xf>
    <xf numFmtId="0" fontId="12" fillId="0" borderId="31" xfId="0" applyFont="1" applyBorder="1" applyProtection="1">
      <alignment vertical="center"/>
      <protection hidden="1"/>
    </xf>
    <xf numFmtId="49" fontId="16" fillId="2" borderId="31" xfId="0" applyNumberFormat="1" applyFont="1" applyFill="1" applyBorder="1" applyAlignment="1" applyProtection="1">
      <alignment horizontal="center" vertical="center"/>
      <protection hidden="1"/>
    </xf>
    <xf numFmtId="0" fontId="16" fillId="0" borderId="31" xfId="0" applyFont="1" applyBorder="1" applyProtection="1">
      <alignment vertical="center"/>
      <protection hidden="1"/>
    </xf>
    <xf numFmtId="0" fontId="12" fillId="2" borderId="31" xfId="0" applyFont="1" applyFill="1" applyBorder="1" applyProtection="1">
      <alignment vertical="center"/>
      <protection hidden="1"/>
    </xf>
    <xf numFmtId="0" fontId="12" fillId="2" borderId="31"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3"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4"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28" fillId="0" borderId="21" xfId="0" applyFont="1" applyBorder="1" applyAlignment="1" applyProtection="1">
      <alignment vertical="center" shrinkToFit="1"/>
      <protection hidden="1"/>
    </xf>
    <xf numFmtId="0" fontId="28" fillId="0" borderId="12" xfId="0" applyFont="1" applyBorder="1" applyAlignment="1" applyProtection="1">
      <alignment vertical="center" shrinkToFit="1"/>
      <protection hidden="1"/>
    </xf>
    <xf numFmtId="0" fontId="28" fillId="0" borderId="8" xfId="0" applyFont="1" applyBorder="1" applyAlignment="1" applyProtection="1">
      <alignment vertical="center" shrinkToFit="1"/>
      <protection hidden="1"/>
    </xf>
    <xf numFmtId="0" fontId="28" fillId="0" borderId="3" xfId="0" applyFont="1" applyBorder="1" applyAlignment="1" applyProtection="1">
      <alignment vertical="center" shrinkToFit="1"/>
      <protection hidden="1"/>
    </xf>
    <xf numFmtId="0" fontId="28" fillId="0" borderId="10" xfId="0" applyFont="1" applyBorder="1" applyAlignment="1" applyProtection="1">
      <alignment vertical="center" shrinkToFi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26" fillId="0" borderId="4" xfId="0" applyFont="1" applyBorder="1" applyProtection="1">
      <alignment vertical="center"/>
      <protection hidden="1"/>
    </xf>
    <xf numFmtId="0" fontId="32" fillId="0" borderId="8" xfId="0" applyFont="1" applyBorder="1" applyAlignment="1" applyProtection="1">
      <alignment vertical="center" shrinkToFit="1"/>
      <protection hidden="1"/>
    </xf>
    <xf numFmtId="0" fontId="56" fillId="0" borderId="3" xfId="0" applyFont="1" applyBorder="1" applyAlignment="1" applyProtection="1">
      <protection hidden="1"/>
    </xf>
    <xf numFmtId="0" fontId="57" fillId="2" borderId="0" xfId="0" applyFont="1" applyFill="1" applyProtection="1">
      <alignment vertical="center"/>
      <protection hidden="1"/>
    </xf>
    <xf numFmtId="0" fontId="13" fillId="0" borderId="110" xfId="0" applyFont="1" applyBorder="1" applyProtection="1">
      <alignment vertical="center"/>
      <protection hidden="1"/>
    </xf>
    <xf numFmtId="0" fontId="13" fillId="0" borderId="151" xfId="0" applyFont="1" applyBorder="1" applyProtection="1">
      <alignment vertical="center"/>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0" xfId="0" applyFont="1" applyAlignment="1" applyProtection="1">
      <alignment vertical="center" shrinkToFit="1"/>
      <protection locked="0"/>
    </xf>
    <xf numFmtId="0" fontId="38"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38" fontId="22" fillId="2" borderId="34" xfId="10" applyFont="1" applyFill="1" applyBorder="1" applyAlignment="1" applyProtection="1">
      <alignment horizontal="center" vertical="center" shrinkToFit="1"/>
      <protection hidden="1"/>
    </xf>
    <xf numFmtId="0" fontId="17" fillId="2" borderId="0" xfId="0" applyFont="1" applyFill="1" applyAlignment="1" applyProtection="1">
      <alignment vertical="center" wrapText="1"/>
      <protection hidden="1"/>
    </xf>
    <xf numFmtId="0" fontId="11" fillId="2" borderId="0" xfId="0" applyFont="1" applyFill="1" applyAlignment="1" applyProtection="1">
      <protection hidden="1"/>
    </xf>
    <xf numFmtId="38" fontId="16" fillId="0" borderId="0" xfId="6" applyFont="1" applyAlignment="1" applyProtection="1">
      <alignment horizontal="right" vertical="center"/>
      <protection hidden="1"/>
    </xf>
    <xf numFmtId="38" fontId="16" fillId="0" borderId="0" xfId="6" applyFont="1" applyProtection="1">
      <alignment vertical="center"/>
      <protection hidden="1"/>
    </xf>
    <xf numFmtId="0" fontId="17"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8" fillId="2" borderId="8" xfId="0" applyFont="1" applyFill="1" applyBorder="1" applyProtection="1">
      <alignment vertical="center"/>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180" fontId="5" fillId="0" borderId="0" xfId="0" applyNumberFormat="1" applyFont="1" applyProtection="1">
      <alignment vertical="center"/>
      <protection hidden="1"/>
    </xf>
    <xf numFmtId="0" fontId="12" fillId="2" borderId="0" xfId="0"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181" fontId="0" fillId="8" borderId="0" xfId="0" applyNumberFormat="1" applyFill="1">
      <alignment vertical="center"/>
    </xf>
    <xf numFmtId="0" fontId="8" fillId="2" borderId="3" xfId="0" applyFont="1" applyFill="1" applyBorder="1" applyProtection="1">
      <alignment vertical="center"/>
      <protection hidden="1"/>
    </xf>
    <xf numFmtId="0" fontId="8"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5" fillId="0" borderId="0" xfId="0" applyNumberFormat="1" applyFo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38" fontId="17" fillId="0" borderId="0" xfId="78" applyNumberFormat="1" applyFont="1" applyFill="1" applyBorder="1" applyAlignment="1" applyProtection="1">
      <alignment vertical="center"/>
      <protection hidden="1"/>
    </xf>
    <xf numFmtId="0" fontId="18" fillId="2" borderId="0" xfId="0" applyFont="1" applyFill="1" applyAlignment="1" applyProtection="1">
      <alignment vertical="top"/>
      <protection hidden="1"/>
    </xf>
    <xf numFmtId="0" fontId="5" fillId="2" borderId="21"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4" fillId="2" borderId="0" xfId="0" applyFont="1" applyFill="1" applyProtection="1">
      <alignment vertical="center"/>
      <protection hidden="1"/>
    </xf>
    <xf numFmtId="0" fontId="13" fillId="0" borderId="30"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8"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vertical="center" shrinkToFit="1"/>
      <protection hidden="1"/>
    </xf>
    <xf numFmtId="0" fontId="13" fillId="0" borderId="18" xfId="0" applyFont="1" applyBorder="1" applyAlignment="1" applyProtection="1">
      <alignment horizontal="center" vertical="center"/>
      <protection hidden="1"/>
    </xf>
    <xf numFmtId="0" fontId="13" fillId="0" borderId="0" xfId="0" applyFont="1" applyAlignment="1" applyProtection="1">
      <alignment horizontal="left"/>
      <protection hidden="1"/>
    </xf>
    <xf numFmtId="0" fontId="16" fillId="2" borderId="0" xfId="0" applyFont="1" applyFill="1" applyAlignment="1" applyProtection="1">
      <alignment horizontal="left" vertical="center" indent="2" shrinkToFit="1"/>
      <protection hidden="1"/>
    </xf>
    <xf numFmtId="0" fontId="16" fillId="2" borderId="0" xfId="0" applyFont="1" applyFill="1" applyAlignment="1" applyProtection="1">
      <alignment horizontal="left" vertical="center"/>
      <protection hidden="1"/>
    </xf>
    <xf numFmtId="0" fontId="12" fillId="2" borderId="7" xfId="0" applyFont="1" applyFill="1" applyBorder="1" applyAlignment="1" applyProtection="1">
      <alignment horizontal="center" vertical="center"/>
      <protection locked="0"/>
    </xf>
    <xf numFmtId="177" fontId="17"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32" fillId="0" borderId="1"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26" fillId="0" borderId="1" xfId="0" applyFont="1" applyBorder="1" applyProtection="1">
      <alignment vertical="center"/>
      <protection hidden="1"/>
    </xf>
    <xf numFmtId="0" fontId="67" fillId="0" borderId="0" xfId="80" applyFont="1" applyAlignment="1">
      <alignment horizontal="center" vertical="center"/>
    </xf>
    <xf numFmtId="0" fontId="1" fillId="0" borderId="0" xfId="80">
      <alignment vertical="center"/>
    </xf>
    <xf numFmtId="0" fontId="69" fillId="0" borderId="0" xfId="80" applyFont="1" applyAlignment="1">
      <alignment horizontal="left" vertical="center"/>
    </xf>
    <xf numFmtId="0" fontId="1" fillId="0" borderId="0" xfId="80" applyAlignment="1">
      <alignment horizontal="center" vertical="center"/>
    </xf>
    <xf numFmtId="0" fontId="1" fillId="0" borderId="0" xfId="80" applyAlignment="1">
      <alignment horizontal="right" vertical="center"/>
    </xf>
    <xf numFmtId="0" fontId="71" fillId="0" borderId="167" xfId="80" applyFont="1" applyBorder="1" applyAlignment="1">
      <alignment horizontal="center" vertical="center" wrapText="1"/>
    </xf>
    <xf numFmtId="0" fontId="71" fillId="0" borderId="168" xfId="80" applyFont="1" applyBorder="1" applyAlignment="1">
      <alignment horizontal="center" vertical="center" wrapText="1"/>
    </xf>
    <xf numFmtId="0" fontId="72" fillId="0" borderId="24" xfId="80" applyFont="1" applyBorder="1" applyAlignment="1" applyProtection="1">
      <alignment horizontal="center" vertical="center"/>
      <protection locked="0"/>
    </xf>
    <xf numFmtId="0" fontId="71" fillId="0" borderId="170" xfId="80" applyFont="1" applyBorder="1" applyAlignment="1">
      <alignment horizontal="center" vertical="center" wrapText="1"/>
    </xf>
    <xf numFmtId="0" fontId="71" fillId="3" borderId="172" xfId="80" applyFont="1" applyFill="1" applyBorder="1" applyAlignment="1">
      <alignment horizontal="center" vertical="center" wrapText="1"/>
    </xf>
    <xf numFmtId="0" fontId="71" fillId="3" borderId="174" xfId="80" applyFont="1" applyFill="1" applyBorder="1" applyAlignment="1">
      <alignment horizontal="center" vertical="center" wrapText="1"/>
    </xf>
    <xf numFmtId="0" fontId="71" fillId="0" borderId="174" xfId="80" applyFont="1" applyBorder="1" applyAlignment="1">
      <alignment horizontal="center" vertical="center" wrapText="1"/>
    </xf>
    <xf numFmtId="0" fontId="71" fillId="0" borderId="163" xfId="80" applyFont="1" applyBorder="1" applyAlignment="1">
      <alignment horizontal="center" vertical="center" wrapText="1"/>
    </xf>
    <xf numFmtId="0" fontId="71" fillId="0" borderId="164" xfId="80" applyFont="1" applyBorder="1" applyAlignment="1">
      <alignment horizontal="center" vertical="center" wrapText="1"/>
    </xf>
    <xf numFmtId="0" fontId="71" fillId="0" borderId="175" xfId="80" applyFont="1" applyBorder="1" applyAlignment="1">
      <alignment horizontal="center" vertical="center" wrapText="1"/>
    </xf>
    <xf numFmtId="0" fontId="71" fillId="0" borderId="176" xfId="80" applyFont="1" applyBorder="1" applyAlignment="1">
      <alignment horizontal="center" vertical="center" wrapText="1"/>
    </xf>
    <xf numFmtId="0" fontId="71" fillId="0" borderId="177" xfId="80" applyFont="1" applyBorder="1" applyAlignment="1">
      <alignment horizontal="center" vertical="center" wrapText="1"/>
    </xf>
    <xf numFmtId="0" fontId="71" fillId="0" borderId="178" xfId="80" applyFont="1" applyBorder="1" applyAlignment="1">
      <alignment horizontal="center" vertical="center" wrapText="1"/>
    </xf>
    <xf numFmtId="0" fontId="71" fillId="0" borderId="172" xfId="80" applyFont="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12" fillId="2" borderId="0" xfId="0" applyFont="1" applyFill="1" applyProtection="1">
      <alignment vertical="center"/>
      <protection locked="0"/>
    </xf>
    <xf numFmtId="0" fontId="17" fillId="2" borderId="0" xfId="0" applyFont="1" applyFill="1" applyProtection="1">
      <alignment vertical="center"/>
      <protection locked="0"/>
    </xf>
    <xf numFmtId="0" fontId="66" fillId="2" borderId="0" xfId="0" applyFont="1" applyFill="1" applyProtection="1">
      <alignment vertical="center"/>
      <protection hidden="1"/>
    </xf>
    <xf numFmtId="177" fontId="17" fillId="0" borderId="0" xfId="6" applyNumberFormat="1" applyFont="1" applyFill="1" applyBorder="1" applyAlignment="1" applyProtection="1">
      <alignment horizontal="center" vertical="center"/>
      <protection locked="0"/>
    </xf>
    <xf numFmtId="0" fontId="18" fillId="3" borderId="0" xfId="78" applyFont="1" applyFill="1" applyBorder="1" applyAlignment="1" applyProtection="1">
      <alignment horizontal="right" vertical="center"/>
      <protection hidden="1"/>
    </xf>
    <xf numFmtId="38" fontId="23" fillId="0" borderId="0" xfId="10" applyFont="1" applyBorder="1" applyAlignment="1" applyProtection="1">
      <alignment vertical="center" shrinkToFit="1"/>
      <protection hidden="1"/>
    </xf>
    <xf numFmtId="0" fontId="73" fillId="0" borderId="169" xfId="80" applyFont="1" applyBorder="1" applyAlignment="1">
      <alignment horizontal="center" vertical="center" wrapText="1"/>
    </xf>
    <xf numFmtId="0" fontId="71" fillId="0" borderId="171" xfId="80" applyFont="1" applyBorder="1" applyAlignment="1">
      <alignment horizontal="center" vertical="center" wrapText="1"/>
    </xf>
    <xf numFmtId="0" fontId="71" fillId="0" borderId="173" xfId="80" applyFont="1" applyBorder="1" applyAlignment="1">
      <alignment horizontal="center" vertical="center" wrapText="1"/>
    </xf>
    <xf numFmtId="0" fontId="71" fillId="0" borderId="179" xfId="80" applyFont="1" applyBorder="1" applyAlignment="1">
      <alignment horizontal="center" vertical="center" wrapText="1"/>
    </xf>
    <xf numFmtId="0" fontId="67" fillId="0" borderId="0" xfId="80" applyFont="1" applyAlignment="1">
      <alignment horizontal="center" vertical="center"/>
    </xf>
    <xf numFmtId="0" fontId="70" fillId="12" borderId="164" xfId="80" applyFont="1" applyFill="1" applyBorder="1" applyAlignment="1">
      <alignment horizontal="center" vertical="center" wrapText="1"/>
    </xf>
    <xf numFmtId="0" fontId="70" fillId="12" borderId="165" xfId="80" applyFont="1" applyFill="1" applyBorder="1" applyAlignment="1">
      <alignment horizontal="center" vertical="center" wrapText="1"/>
    </xf>
    <xf numFmtId="0" fontId="70" fillId="12" borderId="166" xfId="80" applyFont="1" applyFill="1" applyBorder="1" applyAlignment="1">
      <alignment horizontal="center" vertical="center" wrapText="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0" borderId="3" xfId="0" applyFont="1" applyBorder="1" applyAlignment="1" applyProtection="1">
      <alignment horizontal="left" vertical="center" wrapTex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left" vertical="center" shrinkToFit="1"/>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0" fontId="15" fillId="2" borderId="0" xfId="0" applyFont="1" applyFill="1" applyAlignment="1" applyProtection="1">
      <alignment vertical="center" wrapText="1"/>
      <protection hidden="1"/>
    </xf>
    <xf numFmtId="0" fontId="32" fillId="0" borderId="3" xfId="0" applyFont="1" applyBorder="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0" fontId="30" fillId="2" borderId="0" xfId="0" applyFont="1" applyFill="1" applyAlignment="1" applyProtection="1">
      <alignment horizontal="center" vertical="center"/>
      <protection hidden="1"/>
    </xf>
    <xf numFmtId="49" fontId="28" fillId="0" borderId="2" xfId="0" applyNumberFormat="1" applyFont="1" applyBorder="1" applyAlignment="1" applyProtection="1">
      <alignment horizontal="center" vertical="center" shrinkToFit="1"/>
      <protection locked="0"/>
    </xf>
    <xf numFmtId="49" fontId="28" fillId="0" borderId="2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protection hidden="1"/>
    </xf>
    <xf numFmtId="49" fontId="28" fillId="0" borderId="1" xfId="0" applyNumberFormat="1"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2"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57"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32" fillId="0" borderId="4" xfId="0" applyFont="1" applyBorder="1" applyAlignment="1" applyProtection="1">
      <alignment vertical="center" shrinkToFit="1"/>
      <protection hidden="1"/>
    </xf>
    <xf numFmtId="0" fontId="32" fillId="0" borderId="49" xfId="0" applyFont="1" applyBorder="1" applyAlignment="1" applyProtection="1">
      <alignment vertical="center" shrinkToFit="1"/>
      <protection hidden="1"/>
    </xf>
    <xf numFmtId="0" fontId="28" fillId="0" borderId="52" xfId="0" applyFont="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6" fillId="0" borderId="33" xfId="0" applyFont="1" applyBorder="1" applyAlignment="1" applyProtection="1">
      <alignment vertical="center" shrinkToFit="1"/>
      <protection locked="0"/>
    </xf>
    <xf numFmtId="0" fontId="26" fillId="0" borderId="54" xfId="0" applyFont="1" applyBorder="1" applyAlignment="1" applyProtection="1">
      <alignment vertical="center" shrinkToFit="1"/>
      <protection locked="0"/>
    </xf>
    <xf numFmtId="0" fontId="32" fillId="0" borderId="21"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26" fillId="0" borderId="56" xfId="0" applyFont="1" applyBorder="1" applyAlignment="1" applyProtection="1">
      <alignment vertical="center" shrinkToFit="1"/>
      <protection locked="0"/>
    </xf>
    <xf numFmtId="0" fontId="26" fillId="0" borderId="56"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32" fillId="4" borderId="2" xfId="0" applyFont="1" applyFill="1" applyBorder="1" applyAlignment="1" applyProtection="1">
      <alignment horizontal="center" vertical="center" wrapText="1" shrinkToFit="1"/>
      <protection hidden="1"/>
    </xf>
    <xf numFmtId="183" fontId="28" fillId="2" borderId="6" xfId="0" applyNumberFormat="1" applyFont="1" applyFill="1" applyBorder="1" applyAlignment="1" applyProtection="1">
      <alignment horizontal="center" vertical="center"/>
      <protection locked="0"/>
    </xf>
    <xf numFmtId="0" fontId="32" fillId="0" borderId="6" xfId="0" applyFont="1" applyBorder="1" applyAlignment="1" applyProtection="1">
      <alignment horizontal="center" vertical="center"/>
      <protection hidden="1"/>
    </xf>
    <xf numFmtId="0" fontId="32" fillId="0" borderId="12" xfId="0" applyFont="1" applyBorder="1" applyAlignment="1" applyProtection="1">
      <alignment horizontal="left" vertical="center" shrinkToFit="1"/>
      <protection hidden="1"/>
    </xf>
    <xf numFmtId="0" fontId="32" fillId="0" borderId="0" xfId="0" applyFont="1" applyAlignment="1" applyProtection="1">
      <alignment vertical="center" wrapText="1"/>
      <protection hidden="1"/>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vertical="center" wrapText="1"/>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32" fillId="4" borderId="7" xfId="0" applyFont="1" applyFill="1" applyBorder="1" applyAlignment="1" applyProtection="1">
      <alignment horizontal="center" vertical="center" shrinkToFit="1"/>
      <protection hidden="1"/>
    </xf>
    <xf numFmtId="0" fontId="32" fillId="4" borderId="4" xfId="0" applyFont="1" applyFill="1" applyBorder="1" applyAlignment="1" applyProtection="1">
      <alignment horizontal="center" vertical="center" shrinkToFit="1"/>
      <protection hidden="1"/>
    </xf>
    <xf numFmtId="0" fontId="32" fillId="4" borderId="5" xfId="0" applyFont="1" applyFill="1" applyBorder="1" applyAlignment="1" applyProtection="1">
      <alignment horizontal="center" vertical="center" shrinkToFit="1"/>
      <protection hidden="1"/>
    </xf>
    <xf numFmtId="0" fontId="32" fillId="4" borderId="8" xfId="0" applyFont="1" applyFill="1" applyBorder="1" applyAlignment="1" applyProtection="1">
      <alignment horizontal="center" vertical="center" shrinkToFit="1"/>
      <protection hidden="1"/>
    </xf>
    <xf numFmtId="0" fontId="32" fillId="4" borderId="3" xfId="0" applyFont="1" applyFill="1" applyBorder="1" applyAlignment="1" applyProtection="1">
      <alignment horizontal="center" vertical="center" shrinkToFit="1"/>
      <protection hidden="1"/>
    </xf>
    <xf numFmtId="0" fontId="32" fillId="4" borderId="10" xfId="0" applyFont="1" applyFill="1" applyBorder="1" applyAlignment="1" applyProtection="1">
      <alignment horizontal="center" vertical="center" shrinkToFit="1"/>
      <protection hidden="1"/>
    </xf>
    <xf numFmtId="0" fontId="32" fillId="0" borderId="48" xfId="0" applyFont="1" applyBorder="1" applyAlignment="1" applyProtection="1">
      <alignment horizontal="left" vertical="center" wrapText="1" shrinkToFit="1"/>
      <protection locked="0"/>
    </xf>
    <xf numFmtId="0" fontId="32" fillId="0" borderId="6" xfId="0" applyFont="1" applyBorder="1" applyAlignment="1" applyProtection="1">
      <alignment horizontal="left" vertical="center" wrapText="1" shrinkToFit="1"/>
      <protection locked="0"/>
    </xf>
    <xf numFmtId="0" fontId="32" fillId="0" borderId="2" xfId="0" applyFont="1" applyBorder="1" applyAlignment="1" applyProtection="1">
      <alignment horizontal="left" vertical="center" wrapText="1" shrinkToFit="1"/>
      <protection locked="0"/>
    </xf>
    <xf numFmtId="0" fontId="28" fillId="4" borderId="7" xfId="0" applyFont="1" applyFill="1" applyBorder="1" applyAlignment="1" applyProtection="1">
      <alignment horizontal="center" vertical="center" wrapText="1" shrinkToFit="1"/>
      <protection hidden="1"/>
    </xf>
    <xf numFmtId="0" fontId="28" fillId="4" borderId="4" xfId="0" applyFont="1" applyFill="1" applyBorder="1" applyAlignment="1" applyProtection="1">
      <alignment horizontal="center" vertical="center" wrapText="1" shrinkToFit="1"/>
      <protection hidden="1"/>
    </xf>
    <xf numFmtId="0" fontId="28" fillId="4" borderId="21" xfId="0" applyFont="1" applyFill="1" applyBorder="1" applyAlignment="1" applyProtection="1">
      <alignment horizontal="center" vertical="center" wrapText="1" shrinkToFit="1"/>
      <protection hidden="1"/>
    </xf>
    <xf numFmtId="0" fontId="28" fillId="4" borderId="0" xfId="0" applyFont="1" applyFill="1" applyAlignment="1" applyProtection="1">
      <alignment horizontal="center" vertical="center" wrapText="1" shrinkToFit="1"/>
      <protection hidden="1"/>
    </xf>
    <xf numFmtId="0" fontId="28" fillId="4" borderId="8" xfId="0" applyFont="1" applyFill="1" applyBorder="1" applyAlignment="1" applyProtection="1">
      <alignment horizontal="center" vertical="center" wrapText="1" shrinkToFit="1"/>
      <protection hidden="1"/>
    </xf>
    <xf numFmtId="0" fontId="28" fillId="4" borderId="3" xfId="0" applyFont="1" applyFill="1" applyBorder="1" applyAlignment="1" applyProtection="1">
      <alignment horizontal="center" vertical="center" wrapText="1" shrinkToFit="1"/>
      <protection hidden="1"/>
    </xf>
    <xf numFmtId="0" fontId="26" fillId="0" borderId="54"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32" fillId="0" borderId="7" xfId="0" applyFont="1" applyBorder="1" applyAlignment="1" applyProtection="1">
      <alignment horizontal="center" vertical="center" shrinkToFit="1"/>
      <protection locked="0"/>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2" fillId="0" borderId="148" xfId="0" applyFont="1" applyBorder="1" applyAlignment="1" applyProtection="1">
      <alignment horizontal="center" vertical="center" shrinkToFit="1"/>
      <protection locked="0"/>
    </xf>
    <xf numFmtId="0" fontId="32" fillId="0" borderId="149" xfId="0" applyFont="1" applyBorder="1" applyAlignment="1" applyProtection="1">
      <alignment horizontal="center" vertical="center" shrinkToFit="1"/>
      <protection locked="0"/>
    </xf>
    <xf numFmtId="0" fontId="26" fillId="0" borderId="159"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wrapText="1" shrinkToFit="1"/>
      <protection hidden="1"/>
    </xf>
    <xf numFmtId="0" fontId="26" fillId="4" borderId="183" xfId="0" applyFont="1" applyFill="1" applyBorder="1" applyAlignment="1" applyProtection="1">
      <alignment horizontal="center" vertical="center" wrapText="1" shrinkToFit="1"/>
      <protection hidden="1"/>
    </xf>
    <xf numFmtId="0" fontId="26" fillId="4" borderId="23" xfId="0" applyFont="1" applyFill="1" applyBorder="1" applyAlignment="1" applyProtection="1">
      <alignment horizontal="center" vertical="center" wrapText="1" shrinkToFit="1"/>
      <protection hidden="1"/>
    </xf>
    <xf numFmtId="0" fontId="26" fillId="4" borderId="57" xfId="0" applyFont="1" applyFill="1" applyBorder="1" applyAlignment="1" applyProtection="1">
      <alignment horizontal="center" vertical="center" wrapText="1" shrinkToFit="1"/>
      <protection hidden="1"/>
    </xf>
    <xf numFmtId="0" fontId="28" fillId="0" borderId="156" xfId="0" applyFont="1" applyBorder="1" applyAlignment="1" applyProtection="1">
      <alignment horizontal="left" vertical="center" shrinkToFit="1"/>
      <protection hidden="1"/>
    </xf>
    <xf numFmtId="0" fontId="28" fillId="0" borderId="180" xfId="0" applyFont="1" applyBorder="1" applyAlignment="1" applyProtection="1">
      <alignment horizontal="left" vertical="center" shrinkToFit="1"/>
      <protection hidden="1"/>
    </xf>
    <xf numFmtId="0" fontId="28" fillId="0" borderId="156" xfId="0" applyFont="1" applyBorder="1" applyAlignment="1" applyProtection="1">
      <alignment horizontal="left" vertical="center" wrapText="1" shrinkToFit="1"/>
      <protection hidden="1"/>
    </xf>
    <xf numFmtId="0" fontId="28" fillId="0" borderId="180" xfId="0" applyFont="1" applyBorder="1" applyAlignment="1" applyProtection="1">
      <alignment horizontal="left" vertical="center" wrapText="1" shrinkToFit="1"/>
      <protection hidden="1"/>
    </xf>
    <xf numFmtId="0" fontId="26" fillId="0" borderId="57" xfId="0" applyFont="1" applyBorder="1" applyAlignment="1" applyProtection="1">
      <alignment horizontal="left" vertical="center" wrapText="1" shrinkToFit="1"/>
      <protection hidden="1"/>
    </xf>
    <xf numFmtId="0" fontId="32" fillId="4" borderId="7" xfId="0" applyFont="1" applyFill="1" applyBorder="1" applyAlignment="1" applyProtection="1">
      <alignment horizontal="center" vertical="center" wrapText="1" shrinkToFit="1"/>
      <protection hidden="1"/>
    </xf>
    <xf numFmtId="0" fontId="32" fillId="4" borderId="4" xfId="0" applyFont="1" applyFill="1" applyBorder="1" applyAlignment="1" applyProtection="1">
      <alignment horizontal="center" vertical="center" wrapText="1" shrinkToFit="1"/>
      <protection hidden="1"/>
    </xf>
    <xf numFmtId="0" fontId="32" fillId="4" borderId="5" xfId="0" applyFont="1" applyFill="1" applyBorder="1" applyAlignment="1" applyProtection="1">
      <alignment horizontal="center" vertical="center" wrapText="1" shrinkToFit="1"/>
      <protection hidden="1"/>
    </xf>
    <xf numFmtId="0" fontId="32" fillId="4" borderId="21"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12" xfId="0" applyFont="1" applyFill="1" applyBorder="1" applyAlignment="1" applyProtection="1">
      <alignment horizontal="center" vertical="center" wrapText="1" shrinkToFit="1"/>
      <protection hidden="1"/>
    </xf>
    <xf numFmtId="49" fontId="59" fillId="0" borderId="146"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0" borderId="7" xfId="0" applyFont="1" applyBorder="1" applyAlignment="1" applyProtection="1">
      <alignment horizontal="center" vertical="center" wrapText="1" shrinkToFit="1"/>
      <protection hidden="1"/>
    </xf>
    <xf numFmtId="0" fontId="28" fillId="0" borderId="4" xfId="0" applyFont="1" applyBorder="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21"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8" fillId="0" borderId="8"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xf numFmtId="0" fontId="28" fillId="0" borderId="5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hidden="1"/>
    </xf>
    <xf numFmtId="0" fontId="28" fillId="0" borderId="56" xfId="0" applyFont="1" applyBorder="1" applyAlignment="1" applyProtection="1">
      <alignment horizontal="center" vertical="center"/>
      <protection hidden="1"/>
    </xf>
    <xf numFmtId="0" fontId="32" fillId="0" borderId="1" xfId="0" applyFont="1" applyBorder="1" applyAlignment="1" applyProtection="1">
      <alignment horizontal="center" vertical="center" shrinkToFit="1"/>
      <protection hidden="1"/>
    </xf>
    <xf numFmtId="0" fontId="32"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left"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28" fillId="0" borderId="0" xfId="0" applyFont="1" applyAlignment="1" applyProtection="1">
      <alignment horizontal="left" vertical="center" shrinkToFit="1"/>
      <protection hidden="1"/>
    </xf>
    <xf numFmtId="0" fontId="26" fillId="0" borderId="159" xfId="0" applyFont="1" applyBorder="1" applyAlignment="1" applyProtection="1">
      <alignment horizontal="left" vertical="center" wrapText="1"/>
      <protection hidden="1"/>
    </xf>
    <xf numFmtId="0" fontId="26" fillId="0" borderId="23" xfId="0" applyFont="1" applyBorder="1" applyAlignment="1" applyProtection="1">
      <alignment horizontal="left" vertical="center" wrapText="1"/>
      <protection hidden="1"/>
    </xf>
    <xf numFmtId="0" fontId="26" fillId="0" borderId="57" xfId="0" applyFont="1" applyBorder="1" applyAlignment="1" applyProtection="1">
      <alignment horizontal="left" vertical="center" wrapText="1"/>
      <protection hidden="1"/>
    </xf>
    <xf numFmtId="0" fontId="28" fillId="0" borderId="156" xfId="0" applyFont="1" applyBorder="1" applyAlignment="1" applyProtection="1">
      <alignment horizontal="left" vertical="center" shrinkToFit="1"/>
      <protection locked="0"/>
    </xf>
    <xf numFmtId="0" fontId="28" fillId="0" borderId="180" xfId="0" applyFont="1" applyBorder="1" applyAlignment="1" applyProtection="1">
      <alignment horizontal="left" vertical="center" shrinkToFit="1"/>
      <protection locked="0"/>
    </xf>
    <xf numFmtId="0" fontId="16" fillId="11" borderId="58" xfId="78" applyFont="1" applyFill="1" applyBorder="1" applyAlignment="1" applyProtection="1">
      <alignment horizontal="left" vertical="center" indent="2"/>
      <protection hidden="1"/>
    </xf>
    <xf numFmtId="0" fontId="16" fillId="11" borderId="59" xfId="78" applyFont="1" applyFill="1" applyBorder="1" applyAlignment="1" applyProtection="1">
      <alignment horizontal="left" vertical="center" indent="2"/>
      <protection hidden="1"/>
    </xf>
    <xf numFmtId="0" fontId="16" fillId="11" borderId="28" xfId="78" applyFont="1" applyFill="1" applyBorder="1" applyAlignment="1" applyProtection="1">
      <alignment horizontal="left" vertical="center" indent="2"/>
      <protection hidden="1"/>
    </xf>
    <xf numFmtId="0" fontId="8" fillId="0" borderId="5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52" fillId="0" borderId="66" xfId="0" applyNumberFormat="1" applyFont="1" applyBorder="1" applyAlignment="1" applyProtection="1">
      <alignment horizontal="right" vertical="center"/>
      <protection hidden="1"/>
    </xf>
    <xf numFmtId="38" fontId="52" fillId="0" borderId="59" xfId="0" applyNumberFormat="1" applyFont="1" applyBorder="1" applyAlignment="1" applyProtection="1">
      <alignment horizontal="right" vertical="center"/>
      <protection hidden="1"/>
    </xf>
    <xf numFmtId="0" fontId="8" fillId="0" borderId="59"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6" fillId="2" borderId="0" xfId="0" applyFont="1" applyFill="1" applyAlignment="1" applyProtection="1">
      <alignment horizontal="left" vertical="center" shrinkToFit="1"/>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52" fillId="0" borderId="79" xfId="0" applyNumberFormat="1" applyFont="1" applyBorder="1" applyAlignment="1" applyProtection="1">
      <alignment horizontal="right" vertical="center"/>
      <protection hidden="1"/>
    </xf>
    <xf numFmtId="38" fontId="52" fillId="0" borderId="4" xfId="0" applyNumberFormat="1" applyFont="1" applyBorder="1" applyAlignment="1" applyProtection="1">
      <alignment horizontal="righ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38" fontId="52" fillId="0" borderId="6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16" fillId="11" borderId="60" xfId="78" applyFont="1" applyFill="1" applyBorder="1" applyAlignment="1" applyProtection="1">
      <alignment horizontal="right" vertical="center" indent="1"/>
      <protection hidden="1"/>
    </xf>
    <xf numFmtId="0" fontId="16" fillId="11" borderId="61" xfId="78" applyFont="1" applyFill="1" applyBorder="1" applyAlignment="1" applyProtection="1">
      <alignment horizontal="right" vertical="center" indent="1"/>
      <protection hidden="1"/>
    </xf>
    <xf numFmtId="0" fontId="16" fillId="11" borderId="62" xfId="78" applyFont="1" applyFill="1" applyBorder="1" applyAlignment="1" applyProtection="1">
      <alignment horizontal="right" vertical="center" indent="1"/>
      <protection hidden="1"/>
    </xf>
    <xf numFmtId="0" fontId="8" fillId="0" borderId="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hidden="1"/>
    </xf>
    <xf numFmtId="38" fontId="52" fillId="0" borderId="61" xfId="0" applyNumberFormat="1" applyFont="1" applyBorder="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7" fillId="4" borderId="58" xfId="0" applyFont="1" applyFill="1" applyBorder="1" applyAlignment="1" applyProtection="1">
      <alignment horizontal="center" vertical="center" wrapText="1"/>
      <protection hidden="1"/>
    </xf>
    <xf numFmtId="0" fontId="7" fillId="4" borderId="59" xfId="0" applyFont="1" applyFill="1" applyBorder="1" applyAlignment="1" applyProtection="1">
      <alignment horizontal="center" vertical="center" wrapText="1"/>
      <protection hidden="1"/>
    </xf>
    <xf numFmtId="0" fontId="7" fillId="4" borderId="28" xfId="0" applyFont="1" applyFill="1" applyBorder="1" applyAlignment="1" applyProtection="1">
      <alignment horizontal="center" vertical="center" wrapText="1"/>
      <protection hidden="1"/>
    </xf>
    <xf numFmtId="0" fontId="7" fillId="0" borderId="0" xfId="0" applyFont="1" applyProtection="1">
      <alignment vertical="center"/>
      <protection hidden="1"/>
    </xf>
    <xf numFmtId="0" fontId="13"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6"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2" fillId="0" borderId="0" xfId="0" applyFont="1" applyProtection="1">
      <alignment vertical="center"/>
      <protection hidden="1"/>
    </xf>
    <xf numFmtId="0" fontId="12" fillId="0" borderId="12" xfId="0" applyFont="1" applyBorder="1" applyProtection="1">
      <alignment vertical="center"/>
      <protection hidden="1"/>
    </xf>
    <xf numFmtId="0" fontId="12" fillId="0" borderId="3" xfId="0" applyFont="1" applyBorder="1" applyProtection="1">
      <alignment vertical="center"/>
      <protection hidden="1"/>
    </xf>
    <xf numFmtId="0" fontId="12" fillId="0" borderId="10" xfId="0" applyFont="1" applyBorder="1" applyProtection="1">
      <alignment vertical="center"/>
      <protection hidden="1"/>
    </xf>
    <xf numFmtId="0" fontId="8" fillId="0" borderId="0" xfId="0" applyFont="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5" fillId="11" borderId="69" xfId="78" applyFont="1" applyFill="1" applyBorder="1" applyAlignment="1" applyProtection="1">
      <alignment horizontal="center" vertical="center" wrapText="1"/>
      <protection hidden="1"/>
    </xf>
    <xf numFmtId="0" fontId="45" fillId="11" borderId="70" xfId="78" applyFont="1" applyFill="1" applyBorder="1" applyAlignment="1" applyProtection="1">
      <alignment horizontal="center" vertical="center" wrapText="1"/>
      <protection hidden="1"/>
    </xf>
    <xf numFmtId="0" fontId="45" fillId="11" borderId="71" xfId="78" applyFont="1" applyFill="1" applyBorder="1" applyAlignment="1" applyProtection="1">
      <alignment horizontal="center" vertical="center" wrapText="1"/>
      <protection hidden="1"/>
    </xf>
    <xf numFmtId="38" fontId="53" fillId="0" borderId="70" xfId="0" applyNumberFormat="1" applyFont="1" applyBorder="1" applyAlignment="1" applyProtection="1">
      <alignment vertical="center" wrapText="1"/>
      <protection hidden="1"/>
    </xf>
    <xf numFmtId="0" fontId="8" fillId="0" borderId="70"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38" fontId="52" fillId="0" borderId="160"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16" fillId="2" borderId="3" xfId="0" applyFont="1" applyFill="1" applyBorder="1" applyAlignment="1" applyProtection="1">
      <alignment horizontal="left" vertical="center"/>
      <protection hidden="1"/>
    </xf>
    <xf numFmtId="0" fontId="16" fillId="2" borderId="10" xfId="0" applyFont="1" applyFill="1" applyBorder="1" applyAlignment="1" applyProtection="1">
      <alignment horizontal="left" vertical="center"/>
      <protection hidden="1"/>
    </xf>
    <xf numFmtId="0" fontId="16" fillId="2" borderId="0" xfId="0" applyFont="1" applyFill="1" applyAlignment="1" applyProtection="1">
      <alignment horizontal="left" vertical="center"/>
      <protection hidden="1"/>
    </xf>
    <xf numFmtId="0" fontId="16" fillId="2" borderId="12"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11" borderId="60" xfId="78" applyFont="1" applyFill="1" applyBorder="1" applyAlignment="1" applyProtection="1">
      <alignment horizontal="left" vertical="center" indent="2"/>
      <protection hidden="1"/>
    </xf>
    <xf numFmtId="0" fontId="16" fillId="11" borderId="61" xfId="78" applyFont="1" applyFill="1" applyBorder="1" applyAlignment="1" applyProtection="1">
      <alignment horizontal="left" vertical="center" indent="2"/>
      <protection hidden="1"/>
    </xf>
    <xf numFmtId="0" fontId="16" fillId="11" borderId="62" xfId="78" applyFont="1" applyFill="1" applyBorder="1" applyAlignment="1" applyProtection="1">
      <alignment horizontal="left" vertical="center" indent="2"/>
      <protection hidden="1"/>
    </xf>
    <xf numFmtId="38" fontId="52" fillId="0" borderId="63" xfId="0" applyNumberFormat="1" applyFont="1" applyBorder="1" applyAlignment="1" applyProtection="1">
      <alignment horizontal="right" vertical="center"/>
      <protection locked="0" hidden="1"/>
    </xf>
    <xf numFmtId="38" fontId="52" fillId="0" borderId="61" xfId="0" applyNumberFormat="1" applyFont="1" applyBorder="1" applyAlignment="1" applyProtection="1">
      <alignment horizontal="right" vertical="center"/>
      <protection locked="0"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indent="2"/>
      <protection hidden="1"/>
    </xf>
    <xf numFmtId="0" fontId="16" fillId="2" borderId="12" xfId="0" applyFont="1" applyFill="1" applyBorder="1" applyAlignment="1" applyProtection="1">
      <alignment horizontal="left" vertical="center" indent="2"/>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24" xfId="79" applyNumberFormat="1" applyFont="1" applyFill="1" applyBorder="1" applyAlignment="1" applyProtection="1">
      <alignment horizontal="center" vertical="center"/>
      <protection hidden="1"/>
    </xf>
    <xf numFmtId="0" fontId="12" fillId="10" borderId="125" xfId="79" applyNumberFormat="1" applyFont="1" applyFill="1" applyBorder="1" applyAlignment="1" applyProtection="1">
      <alignment horizontal="center" vertical="center"/>
      <protection hidden="1"/>
    </xf>
    <xf numFmtId="0" fontId="12" fillId="10" borderId="126" xfId="79" applyNumberFormat="1" applyFont="1" applyFill="1" applyBorder="1" applyAlignment="1" applyProtection="1">
      <alignment horizontal="center" vertical="center"/>
      <protection hidden="1"/>
    </xf>
    <xf numFmtId="0" fontId="8" fillId="11" borderId="120" xfId="78" applyFont="1" applyFill="1" applyBorder="1" applyAlignment="1" applyProtection="1">
      <alignment horizontal="center" vertical="center" wrapText="1" shrinkToFit="1"/>
      <protection hidden="1"/>
    </xf>
    <xf numFmtId="0" fontId="8" fillId="11" borderId="91" xfId="78" applyFont="1" applyFill="1" applyBorder="1" applyAlignment="1" applyProtection="1">
      <alignment horizontal="center" vertical="center" wrapText="1" shrinkToFit="1"/>
      <protection hidden="1"/>
    </xf>
    <xf numFmtId="0" fontId="8" fillId="11" borderId="117" xfId="78" applyFont="1" applyFill="1" applyBorder="1" applyAlignment="1" applyProtection="1">
      <alignment horizontal="center" vertical="center" wrapText="1" shrinkToFit="1"/>
      <protection hidden="1"/>
    </xf>
    <xf numFmtId="0" fontId="8" fillId="11" borderId="121"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19" xfId="78" applyFont="1" applyFill="1" applyBorder="1" applyAlignment="1" applyProtection="1">
      <alignment horizontal="center" vertical="center" wrapText="1" shrinkToFit="1"/>
      <protection hidden="1"/>
    </xf>
    <xf numFmtId="0" fontId="12" fillId="9" borderId="120" xfId="79" applyNumberFormat="1" applyFont="1" applyFill="1" applyBorder="1" applyAlignment="1" applyProtection="1">
      <alignment horizontal="center" vertical="center" wrapText="1"/>
      <protection hidden="1"/>
    </xf>
    <xf numFmtId="0" fontId="12" fillId="9" borderId="91" xfId="79" applyNumberFormat="1" applyFont="1" applyFill="1" applyBorder="1" applyAlignment="1" applyProtection="1">
      <alignment horizontal="center" vertical="center" wrapText="1"/>
      <protection hidden="1"/>
    </xf>
    <xf numFmtId="0" fontId="12" fillId="9" borderId="117" xfId="79" applyNumberFormat="1" applyFont="1" applyFill="1" applyBorder="1" applyAlignment="1" applyProtection="1">
      <alignment horizontal="center" vertical="center" wrapText="1"/>
      <protection hidden="1"/>
    </xf>
    <xf numFmtId="0" fontId="12" fillId="9" borderId="121" xfId="79" applyNumberFormat="1" applyFont="1" applyFill="1" applyBorder="1" applyAlignment="1" applyProtection="1">
      <alignment horizontal="center" vertical="center" wrapText="1"/>
      <protection hidden="1"/>
    </xf>
    <xf numFmtId="0" fontId="12" fillId="9" borderId="9" xfId="79" applyNumberFormat="1" applyFont="1" applyFill="1" applyBorder="1" applyAlignment="1" applyProtection="1">
      <alignment horizontal="center" vertical="center" wrapText="1"/>
      <protection hidden="1"/>
    </xf>
    <xf numFmtId="0" fontId="12" fillId="9"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wrapText="1"/>
      <protection hidden="1"/>
    </xf>
    <xf numFmtId="0" fontId="12" fillId="11" borderId="91" xfId="78" applyFont="1" applyFill="1" applyBorder="1" applyAlignment="1" applyProtection="1">
      <alignment horizontal="center" vertical="center" wrapText="1"/>
      <protection hidden="1"/>
    </xf>
    <xf numFmtId="0" fontId="12" fillId="11" borderId="122" xfId="78" applyFont="1" applyFill="1" applyBorder="1" applyAlignment="1" applyProtection="1">
      <alignment horizontal="center" vertical="center" wrapText="1"/>
      <protection hidden="1"/>
    </xf>
    <xf numFmtId="0" fontId="12" fillId="11" borderId="121"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23" xfId="78" applyFont="1" applyFill="1" applyBorder="1" applyAlignment="1" applyProtection="1">
      <alignment horizontal="center" vertical="center" wrapText="1"/>
      <protection hidden="1"/>
    </xf>
    <xf numFmtId="0" fontId="12" fillId="10" borderId="115" xfId="79" applyNumberFormat="1" applyFont="1" applyFill="1" applyBorder="1" applyAlignment="1" applyProtection="1">
      <alignment horizontal="center" vertical="center"/>
      <protection hidden="1"/>
    </xf>
    <xf numFmtId="0" fontId="12" fillId="10" borderId="99" xfId="79" applyNumberFormat="1" applyFont="1" applyFill="1" applyBorder="1" applyAlignment="1" applyProtection="1">
      <alignment horizontal="center" vertical="center"/>
      <protection hidden="1"/>
    </xf>
    <xf numFmtId="0" fontId="12" fillId="10" borderId="127" xfId="79" applyNumberFormat="1" applyFont="1" applyFill="1" applyBorder="1" applyAlignment="1" applyProtection="1">
      <alignment horizontal="center" vertical="center"/>
      <protection hidden="1"/>
    </xf>
    <xf numFmtId="0" fontId="47" fillId="4" borderId="116" xfId="0" applyFont="1" applyFill="1" applyBorder="1" applyAlignment="1" applyProtection="1">
      <alignment horizontal="center" vertical="center"/>
      <protection hidden="1"/>
    </xf>
    <xf numFmtId="0" fontId="47" fillId="4" borderId="91" xfId="0" applyFont="1" applyFill="1" applyBorder="1" applyAlignment="1" applyProtection="1">
      <alignment horizontal="center" vertical="center"/>
      <protection hidden="1"/>
    </xf>
    <xf numFmtId="0" fontId="47" fillId="4" borderId="152" xfId="0" applyFont="1" applyFill="1" applyBorder="1" applyAlignment="1" applyProtection="1">
      <alignment horizontal="center" vertical="center"/>
      <protection hidden="1"/>
    </xf>
    <xf numFmtId="0" fontId="47" fillId="4" borderId="90" xfId="0" applyFont="1" applyFill="1" applyBorder="1" applyAlignment="1" applyProtection="1">
      <alignment horizontal="center" vertical="center"/>
      <protection hidden="1"/>
    </xf>
    <xf numFmtId="0" fontId="47" fillId="4" borderId="43" xfId="0" applyFont="1" applyFill="1" applyBorder="1" applyAlignment="1" applyProtection="1">
      <alignment horizontal="center" vertical="center"/>
      <protection hidden="1"/>
    </xf>
    <xf numFmtId="0" fontId="47" fillId="4" borderId="17" xfId="0" applyFont="1" applyFill="1" applyBorder="1" applyAlignment="1" applyProtection="1">
      <alignment horizontal="center" vertical="center"/>
      <protection hidden="1"/>
    </xf>
    <xf numFmtId="0" fontId="17" fillId="2" borderId="153" xfId="0" applyFont="1" applyFill="1" applyBorder="1" applyAlignment="1" applyProtection="1">
      <alignment horizontal="center" vertical="center" wrapText="1"/>
      <protection hidden="1"/>
    </xf>
    <xf numFmtId="0" fontId="17" fillId="2" borderId="91" xfId="0" applyFont="1" applyFill="1" applyBorder="1" applyAlignment="1" applyProtection="1">
      <alignment horizontal="center" vertical="center"/>
      <protection hidden="1"/>
    </xf>
    <xf numFmtId="0" fontId="17" fillId="2" borderId="122" xfId="0" applyFont="1" applyFill="1" applyBorder="1" applyAlignment="1" applyProtection="1">
      <alignment horizontal="center" vertical="center"/>
      <protection hidden="1"/>
    </xf>
    <xf numFmtId="0" fontId="17" fillId="2" borderId="89"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7" fillId="2" borderId="154"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16" xfId="79" applyNumberFormat="1" applyFont="1" applyFill="1" applyBorder="1" applyAlignment="1" applyProtection="1">
      <alignment horizontal="center" vertical="center" wrapText="1"/>
      <protection hidden="1"/>
    </xf>
    <xf numFmtId="0" fontId="6" fillId="10" borderId="91" xfId="79" applyNumberFormat="1" applyFont="1" applyFill="1" applyBorder="1" applyAlignment="1" applyProtection="1">
      <alignment horizontal="center" vertical="center" wrapText="1"/>
      <protection hidden="1"/>
    </xf>
    <xf numFmtId="0" fontId="6" fillId="10" borderId="117" xfId="79" applyNumberFormat="1" applyFont="1" applyFill="1" applyBorder="1" applyAlignment="1" applyProtection="1">
      <alignment horizontal="center" vertical="center" wrapText="1"/>
      <protection hidden="1"/>
    </xf>
    <xf numFmtId="0" fontId="6" fillId="10" borderId="118"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19" xfId="79" applyNumberFormat="1" applyFont="1" applyFill="1" applyBorder="1" applyAlignment="1" applyProtection="1">
      <alignment horizontal="center" vertical="center" wrapText="1"/>
      <protection hidden="1"/>
    </xf>
    <xf numFmtId="0" fontId="12" fillId="10" borderId="120" xfId="79" applyNumberFormat="1" applyFont="1" applyFill="1" applyBorder="1" applyAlignment="1" applyProtection="1">
      <alignment horizontal="center" vertical="center" wrapText="1"/>
      <protection hidden="1"/>
    </xf>
    <xf numFmtId="0" fontId="12" fillId="10" borderId="91" xfId="79" applyNumberFormat="1" applyFont="1" applyFill="1" applyBorder="1" applyAlignment="1" applyProtection="1">
      <alignment horizontal="center" vertical="center" wrapText="1"/>
      <protection hidden="1"/>
    </xf>
    <xf numFmtId="0" fontId="12" fillId="10" borderId="117" xfId="79" applyNumberFormat="1" applyFont="1" applyFill="1" applyBorder="1" applyAlignment="1" applyProtection="1">
      <alignment horizontal="center" vertical="center" wrapText="1"/>
      <protection hidden="1"/>
    </xf>
    <xf numFmtId="0" fontId="12" fillId="10" borderId="121"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shrinkToFit="1"/>
      <protection hidden="1"/>
    </xf>
    <xf numFmtId="0" fontId="12" fillId="11" borderId="117" xfId="78" applyFont="1" applyFill="1" applyBorder="1" applyAlignment="1" applyProtection="1">
      <alignment horizontal="center" vertical="center" shrinkToFit="1"/>
      <protection hidden="1"/>
    </xf>
    <xf numFmtId="0" fontId="12" fillId="11" borderId="121" xfId="78" applyFont="1" applyFill="1" applyBorder="1" applyAlignment="1" applyProtection="1">
      <alignment horizontal="center" vertical="center" shrinkToFit="1"/>
      <protection hidden="1"/>
    </xf>
    <xf numFmtId="0" fontId="12" fillId="11" borderId="119" xfId="78" applyFont="1" applyFill="1" applyBorder="1" applyAlignment="1" applyProtection="1">
      <alignment horizontal="center"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77"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35" xfId="10" applyNumberFormat="1" applyFont="1" applyFill="1" applyBorder="1" applyAlignment="1" applyProtection="1">
      <alignment horizontal="right" vertical="center" shrinkToFit="1"/>
      <protection hidden="1"/>
    </xf>
    <xf numFmtId="49" fontId="16" fillId="0" borderId="10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38" xfId="0" applyNumberFormat="1" applyFont="1" applyBorder="1" applyAlignment="1" applyProtection="1">
      <alignment vertical="center" shrinkToFit="1"/>
      <protection locked="0"/>
    </xf>
    <xf numFmtId="0" fontId="16" fillId="0" borderId="96"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49" fontId="16" fillId="0" borderId="128"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0" fontId="16" fillId="0" borderId="77" xfId="0" applyFont="1" applyBorder="1" applyAlignment="1" applyProtection="1">
      <alignment horizontal="center" vertical="center" shrinkToFit="1"/>
      <protection hidden="1"/>
    </xf>
    <xf numFmtId="0" fontId="16" fillId="0" borderId="45" xfId="0" applyFont="1" applyBorder="1" applyAlignment="1" applyProtection="1">
      <alignment horizontal="center" vertical="center" shrinkToFit="1"/>
      <protection hidden="1"/>
    </xf>
    <xf numFmtId="178" fontId="16" fillId="2" borderId="77" xfId="10" applyNumberFormat="1" applyFont="1" applyFill="1" applyBorder="1" applyAlignment="1" applyProtection="1">
      <alignment vertical="center" shrinkToFit="1"/>
      <protection locked="0"/>
    </xf>
    <xf numFmtId="178" fontId="16" fillId="2"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38"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109" xfId="10" applyNumberFormat="1" applyFont="1" applyFill="1" applyBorder="1" applyAlignment="1" applyProtection="1">
      <alignment horizontal="right" vertical="center" shrinkToFit="1"/>
      <protection hidden="1"/>
    </xf>
    <xf numFmtId="177" fontId="16" fillId="0" borderId="107"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177" fontId="16" fillId="0" borderId="37" xfId="10" applyNumberFormat="1" applyFont="1" applyFill="1" applyBorder="1" applyAlignment="1" applyProtection="1">
      <alignment horizontal="right" vertical="center" shrinkToFit="1"/>
      <protection hidden="1"/>
    </xf>
    <xf numFmtId="0" fontId="12" fillId="11" borderId="101" xfId="78" applyFont="1" applyFill="1" applyBorder="1" applyAlignment="1" applyProtection="1">
      <alignment horizontal="right" vertical="center"/>
      <protection hidden="1"/>
    </xf>
    <xf numFmtId="0" fontId="12" fillId="11" borderId="102" xfId="78" applyFont="1" applyFill="1" applyBorder="1" applyAlignment="1" applyProtection="1">
      <alignment horizontal="right" vertical="center"/>
      <protection hidden="1"/>
    </xf>
    <xf numFmtId="0" fontId="12" fillId="11" borderId="130" xfId="78" applyFont="1" applyFill="1" applyBorder="1" applyAlignment="1" applyProtection="1">
      <alignment horizontal="right" vertical="center"/>
      <protection hidden="1"/>
    </xf>
    <xf numFmtId="178" fontId="23" fillId="0" borderId="103" xfId="10" applyNumberFormat="1" applyFont="1" applyBorder="1" applyAlignment="1" applyProtection="1">
      <alignment vertical="center" shrinkToFit="1"/>
      <protection hidden="1"/>
    </xf>
    <xf numFmtId="178" fontId="23" fillId="0" borderId="102" xfId="10" applyNumberFormat="1" applyFont="1" applyBorder="1" applyAlignment="1" applyProtection="1">
      <alignment vertical="center" shrinkToFit="1"/>
      <protection hidden="1"/>
    </xf>
    <xf numFmtId="178" fontId="23" fillId="0" borderId="110" xfId="10" applyNumberFormat="1" applyFont="1" applyBorder="1" applyAlignment="1" applyProtection="1">
      <alignment vertical="center" shrinkToFit="1"/>
      <protection hidden="1"/>
    </xf>
    <xf numFmtId="177" fontId="23" fillId="0" borderId="112" xfId="10" applyNumberFormat="1" applyFont="1" applyBorder="1" applyAlignment="1" applyProtection="1">
      <alignment vertical="center" shrinkToFit="1"/>
      <protection hidden="1"/>
    </xf>
    <xf numFmtId="177" fontId="23" fillId="0" borderId="113" xfId="10" applyNumberFormat="1" applyFont="1" applyBorder="1" applyAlignment="1" applyProtection="1">
      <alignment vertical="center" shrinkToFit="1"/>
      <protection hidden="1"/>
    </xf>
    <xf numFmtId="177" fontId="23" fillId="0" borderId="114" xfId="10" applyNumberFormat="1" applyFont="1" applyBorder="1" applyAlignment="1" applyProtection="1">
      <alignment vertical="center" shrinkToFit="1"/>
      <protection hidden="1"/>
    </xf>
    <xf numFmtId="49" fontId="12" fillId="0" borderId="115" xfId="0" applyNumberFormat="1" applyFont="1" applyBorder="1" applyAlignment="1" applyProtection="1">
      <alignment horizontal="center" vertical="center" shrinkToFit="1"/>
      <protection locked="0"/>
    </xf>
    <xf numFmtId="49" fontId="12" fillId="0" borderId="99" xfId="0" applyNumberFormat="1" applyFont="1" applyBorder="1" applyAlignment="1" applyProtection="1">
      <alignment horizontal="center" vertical="center" shrinkToFit="1"/>
      <protection locked="0"/>
    </xf>
    <xf numFmtId="49" fontId="12" fillId="0" borderId="127" xfId="0" applyNumberFormat="1" applyFont="1" applyBorder="1" applyAlignment="1" applyProtection="1">
      <alignment horizontal="center" vertical="center" shrinkToFit="1"/>
      <protection locked="0"/>
    </xf>
    <xf numFmtId="0" fontId="47" fillId="4" borderId="69"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49" fontId="16" fillId="0" borderId="129" xfId="0" applyNumberFormat="1" applyFont="1" applyBorder="1" applyAlignment="1" applyProtection="1">
      <alignment horizontal="center" vertical="center" shrinkToFit="1"/>
      <protection locked="0"/>
    </xf>
    <xf numFmtId="49" fontId="16" fillId="0" borderId="34" xfId="0" applyNumberFormat="1" applyFont="1" applyBorder="1" applyAlignment="1" applyProtection="1">
      <alignment horizontal="center" vertical="center" shrinkToFit="1"/>
      <protection locked="0"/>
    </xf>
    <xf numFmtId="49" fontId="16" fillId="0" borderId="46" xfId="0" applyNumberFormat="1" applyFont="1" applyBorder="1" applyAlignment="1" applyProtection="1">
      <alignment horizontal="center" vertical="center" shrinkToFit="1"/>
      <protection locked="0"/>
    </xf>
    <xf numFmtId="49" fontId="12" fillId="0" borderId="107"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6" xfId="0" applyNumberFormat="1" applyFont="1" applyBorder="1" applyAlignment="1" applyProtection="1">
      <alignment vertical="center" shrinkToFit="1"/>
      <protection locked="0"/>
    </xf>
    <xf numFmtId="0" fontId="16" fillId="0" borderId="107" xfId="0" applyFont="1" applyBorder="1" applyAlignment="1" applyProtection="1">
      <alignment horizontal="center" vertical="center" shrinkToFit="1"/>
      <protection hidden="1"/>
    </xf>
    <xf numFmtId="0" fontId="16" fillId="0" borderId="46" xfId="0" applyFont="1" applyBorder="1" applyAlignment="1" applyProtection="1">
      <alignment horizontal="center" vertical="center" shrinkToFit="1"/>
      <protection hidden="1"/>
    </xf>
    <xf numFmtId="178" fontId="16" fillId="2" borderId="107" xfId="10" applyNumberFormat="1" applyFont="1" applyFill="1" applyBorder="1" applyAlignment="1" applyProtection="1">
      <alignment vertical="center" shrinkToFit="1"/>
      <protection locked="0"/>
    </xf>
    <xf numFmtId="178" fontId="16" fillId="2" borderId="34" xfId="10" applyNumberFormat="1" applyFont="1" applyFill="1" applyBorder="1" applyAlignment="1" applyProtection="1">
      <alignment vertical="center" shrinkToFit="1"/>
      <protection locked="0"/>
    </xf>
    <xf numFmtId="178" fontId="16" fillId="2" borderId="46" xfId="10" applyNumberFormat="1" applyFont="1" applyFill="1" applyBorder="1" applyAlignment="1" applyProtection="1">
      <alignment vertical="center" shrinkToFit="1"/>
      <protection locked="0"/>
    </xf>
    <xf numFmtId="177" fontId="16" fillId="0" borderId="107" xfId="10" applyNumberFormat="1" applyFont="1" applyFill="1" applyBorder="1" applyAlignment="1" applyProtection="1">
      <alignment vertical="center" shrinkToFit="1"/>
      <protection hidden="1"/>
    </xf>
    <xf numFmtId="177" fontId="16" fillId="0" borderId="34" xfId="10" applyNumberFormat="1" applyFont="1" applyFill="1" applyBorder="1" applyAlignment="1" applyProtection="1">
      <alignment vertical="center" shrinkToFit="1"/>
      <protection hidden="1"/>
    </xf>
    <xf numFmtId="177" fontId="16" fillId="0" borderId="46" xfId="10" applyNumberFormat="1" applyFont="1" applyFill="1" applyBorder="1" applyAlignment="1" applyProtection="1">
      <alignment vertical="center" shrinkToFit="1"/>
      <protection hidden="1"/>
    </xf>
    <xf numFmtId="178" fontId="16" fillId="0" borderId="107" xfId="10" applyNumberFormat="1" applyFont="1" applyFill="1" applyBorder="1" applyAlignment="1" applyProtection="1">
      <alignment vertical="center" shrinkToFit="1"/>
      <protection locked="0"/>
    </xf>
    <xf numFmtId="178" fontId="16" fillId="0" borderId="34" xfId="10" applyNumberFormat="1" applyFont="1" applyFill="1" applyBorder="1" applyAlignment="1" applyProtection="1">
      <alignment vertical="center" shrinkToFit="1"/>
      <protection locked="0"/>
    </xf>
    <xf numFmtId="178" fontId="16" fillId="0" borderId="46" xfId="10" applyNumberFormat="1" applyFont="1" applyFill="1" applyBorder="1" applyAlignment="1" applyProtection="1">
      <alignment vertical="center" shrinkToFit="1"/>
      <protection locked="0"/>
    </xf>
    <xf numFmtId="0" fontId="16" fillId="11" borderId="84" xfId="78" applyFont="1" applyFill="1" applyBorder="1" applyAlignment="1" applyProtection="1">
      <alignment horizontal="center" vertical="center"/>
      <protection hidden="1"/>
    </xf>
    <xf numFmtId="0" fontId="16" fillId="11" borderId="74" xfId="78" applyFont="1" applyFill="1" applyBorder="1" applyAlignment="1" applyProtection="1">
      <alignment horizontal="center" vertical="center"/>
      <protection hidden="1"/>
    </xf>
    <xf numFmtId="0" fontId="16" fillId="11" borderId="76" xfId="78" applyFont="1" applyFill="1" applyBorder="1" applyAlignment="1" applyProtection="1">
      <alignment horizontal="center" vertical="center"/>
      <protection hidden="1"/>
    </xf>
    <xf numFmtId="0" fontId="12" fillId="0" borderId="86" xfId="0" applyFont="1" applyBorder="1" applyAlignment="1" applyProtection="1">
      <alignment horizontal="center" vertical="center" wrapText="1"/>
      <protection hidden="1"/>
    </xf>
    <xf numFmtId="0" fontId="12" fillId="0" borderId="68"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4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8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85"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85"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2" fillId="0" borderId="77"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5"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42" fillId="0" borderId="88" xfId="0" applyNumberFormat="1" applyFont="1" applyBorder="1" applyAlignment="1" applyProtection="1">
      <alignment horizontal="right" vertical="center"/>
      <protection hidden="1"/>
    </xf>
    <xf numFmtId="38" fontId="42" fillId="0" borderId="68" xfId="0" applyNumberFormat="1" applyFont="1" applyBorder="1" applyAlignment="1" applyProtection="1">
      <alignment horizontal="right" vertical="center"/>
      <protection hidden="1"/>
    </xf>
    <xf numFmtId="38" fontId="42" fillId="0" borderId="21"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13" fillId="0" borderId="26"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93" xfId="0" applyFont="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33"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82"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4" borderId="83" xfId="0" applyFont="1" applyFill="1" applyBorder="1" applyAlignment="1" applyProtection="1">
      <alignment horizontal="center" vertical="center" shrinkToFit="1"/>
      <protection hidden="1"/>
    </xf>
    <xf numFmtId="0" fontId="16" fillId="4" borderId="84" xfId="0"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4" borderId="75" xfId="0" applyFont="1" applyFill="1" applyBorder="1" applyAlignment="1" applyProtection="1">
      <alignment horizontal="center" vertical="center"/>
      <protection hidden="1"/>
    </xf>
    <xf numFmtId="0" fontId="16" fillId="4" borderId="74" xfId="0" applyFont="1" applyFill="1" applyBorder="1" applyAlignment="1" applyProtection="1">
      <alignment horizontal="center" vertical="center"/>
      <protection hidden="1"/>
    </xf>
    <xf numFmtId="0" fontId="16" fillId="4" borderId="83" xfId="0" applyFont="1" applyFill="1" applyBorder="1" applyAlignment="1" applyProtection="1">
      <alignment horizontal="center" vertical="center"/>
      <protection hidden="1"/>
    </xf>
    <xf numFmtId="0" fontId="16" fillId="11" borderId="83" xfId="78" applyFont="1" applyFill="1" applyBorder="1" applyAlignment="1" applyProtection="1">
      <alignment horizontal="center" vertical="center"/>
      <protection hidden="1"/>
    </xf>
    <xf numFmtId="176" fontId="22" fillId="0" borderId="95" xfId="0" applyNumberFormat="1" applyFont="1" applyBorder="1" applyProtection="1">
      <alignment vertical="center"/>
      <protection hidden="1"/>
    </xf>
    <xf numFmtId="176" fontId="22" fillId="0" borderId="33" xfId="0" applyNumberFormat="1" applyFont="1" applyBorder="1" applyProtection="1">
      <alignment vertical="center"/>
      <protection hidden="1"/>
    </xf>
    <xf numFmtId="0" fontId="13" fillId="0" borderId="96"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38" fontId="22" fillId="0" borderId="96" xfId="0" applyNumberFormat="1" applyFont="1" applyBorder="1" applyProtection="1">
      <alignment vertical="center"/>
      <protection hidden="1"/>
    </xf>
    <xf numFmtId="38" fontId="22" fillId="0" borderId="33" xfId="0" applyNumberFormat="1" applyFont="1" applyBorder="1" applyProtection="1">
      <alignment vertical="center"/>
      <protection hidden="1"/>
    </xf>
    <xf numFmtId="38" fontId="23" fillId="0" borderId="95"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97" xfId="0" applyNumberFormat="1" applyFont="1" applyBorder="1" applyAlignment="1" applyProtection="1">
      <alignment horizontal="right" vertical="center"/>
      <protection hidden="1"/>
    </xf>
    <xf numFmtId="38" fontId="23" fillId="0" borderId="34" xfId="0" applyNumberFormat="1" applyFont="1" applyBorder="1" applyAlignment="1" applyProtection="1">
      <alignment horizontal="right" vertical="center"/>
      <protection hidden="1"/>
    </xf>
    <xf numFmtId="38" fontId="23" fillId="0" borderId="131" xfId="0" applyNumberFormat="1" applyFont="1" applyBorder="1" applyAlignment="1" applyProtection="1">
      <alignment horizontal="right" vertical="center"/>
      <protection hidden="1"/>
    </xf>
    <xf numFmtId="38" fontId="23" fillId="0" borderId="132" xfId="0" applyNumberFormat="1" applyFont="1" applyBorder="1" applyAlignment="1" applyProtection="1">
      <alignment horizontal="right" vertical="center"/>
      <protection hidden="1"/>
    </xf>
    <xf numFmtId="38" fontId="42" fillId="0" borderId="131" xfId="0" applyNumberFormat="1" applyFont="1" applyBorder="1" applyAlignment="1" applyProtection="1">
      <alignment horizontal="right" vertical="center"/>
      <protection hidden="1"/>
    </xf>
    <xf numFmtId="38" fontId="42" fillId="0" borderId="132" xfId="0" applyNumberFormat="1" applyFont="1" applyBorder="1" applyAlignment="1" applyProtection="1">
      <alignment horizontal="right" vertical="center"/>
      <protection hidden="1"/>
    </xf>
    <xf numFmtId="0" fontId="18" fillId="11" borderId="101" xfId="78" applyFont="1" applyFill="1" applyBorder="1" applyAlignment="1" applyProtection="1">
      <alignment horizontal="right" vertical="center"/>
      <protection hidden="1"/>
    </xf>
    <xf numFmtId="0" fontId="18" fillId="11" borderId="102" xfId="78" applyFont="1" applyFill="1" applyBorder="1" applyAlignment="1" applyProtection="1">
      <alignment horizontal="right" vertical="center"/>
      <protection hidden="1"/>
    </xf>
    <xf numFmtId="38" fontId="42" fillId="0" borderId="103" xfId="0" applyNumberFormat="1" applyFont="1" applyBorder="1" applyAlignment="1" applyProtection="1">
      <alignment horizontal="right" vertical="center"/>
      <protection hidden="1"/>
    </xf>
    <xf numFmtId="38" fontId="42" fillId="0" borderId="102" xfId="0" applyNumberFormat="1" applyFont="1" applyBorder="1" applyAlignment="1" applyProtection="1">
      <alignment horizontal="right" vertical="center"/>
      <protection hidden="1"/>
    </xf>
    <xf numFmtId="0" fontId="22" fillId="0" borderId="81"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81" xfId="0" applyNumberFormat="1" applyFont="1" applyBorder="1" applyProtection="1">
      <alignment vertical="center"/>
      <protection hidden="1"/>
    </xf>
    <xf numFmtId="176" fontId="22" fillId="0" borderId="54" xfId="0" applyNumberFormat="1" applyFont="1" applyBorder="1" applyProtection="1">
      <alignment vertical="center"/>
      <protection hidden="1"/>
    </xf>
    <xf numFmtId="0" fontId="13" fillId="0" borderId="78"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38" fontId="22" fillId="0" borderId="78" xfId="0" applyNumberFormat="1" applyFont="1" applyBorder="1" applyProtection="1">
      <alignment vertical="center"/>
      <protection hidden="1"/>
    </xf>
    <xf numFmtId="38" fontId="22" fillId="0" borderId="54" xfId="0" applyNumberFormat="1" applyFont="1" applyBorder="1" applyProtection="1">
      <alignment vertical="center"/>
      <protection hidden="1"/>
    </xf>
    <xf numFmtId="38" fontId="23" fillId="0" borderId="81" xfId="0" applyNumberFormat="1" applyFont="1" applyBorder="1" applyAlignment="1" applyProtection="1">
      <alignment horizontal="right" vertical="center"/>
      <protection hidden="1"/>
    </xf>
    <xf numFmtId="38" fontId="23" fillId="0" borderId="54" xfId="0" applyNumberFormat="1" applyFont="1" applyBorder="1" applyAlignment="1" applyProtection="1">
      <alignment horizontal="right" vertical="center"/>
      <protection hidden="1"/>
    </xf>
    <xf numFmtId="0" fontId="12" fillId="0" borderId="133" xfId="0" applyFont="1" applyBorder="1" applyAlignment="1" applyProtection="1">
      <alignment horizontal="center" vertical="center" shrinkToFit="1"/>
      <protection hidden="1"/>
    </xf>
    <xf numFmtId="0" fontId="12" fillId="0" borderId="59"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shrinkToFit="1"/>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2" fillId="0" borderId="28" xfId="0" applyFont="1" applyBorder="1" applyAlignment="1" applyProtection="1">
      <alignment horizontal="center" vertical="center"/>
      <protection hidden="1"/>
    </xf>
    <xf numFmtId="176" fontId="22" fillId="0" borderId="58" xfId="0" applyNumberFormat="1" applyFont="1" applyBorder="1" applyProtection="1">
      <alignment vertical="center"/>
      <protection hidden="1"/>
    </xf>
    <xf numFmtId="176" fontId="22" fillId="0" borderId="59" xfId="0" applyNumberFormat="1" applyFont="1" applyBorder="1" applyProtection="1">
      <alignment vertical="center"/>
      <protection hidden="1"/>
    </xf>
    <xf numFmtId="0" fontId="13" fillId="0" borderId="6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38" fontId="22" fillId="0" borderId="66" xfId="0" applyNumberFormat="1" applyFont="1" applyBorder="1" applyProtection="1">
      <alignment vertical="center"/>
      <protection hidden="1"/>
    </xf>
    <xf numFmtId="38" fontId="22" fillId="0" borderId="59" xfId="0" applyNumberFormat="1" applyFont="1" applyBorder="1" applyProtection="1">
      <alignment vertical="center"/>
      <protection hidden="1"/>
    </xf>
    <xf numFmtId="38" fontId="17" fillId="0" borderId="96" xfId="10" applyFont="1" applyFill="1" applyBorder="1" applyAlignment="1" applyProtection="1">
      <alignment vertical="center" shrinkToFit="1"/>
      <protection locked="0"/>
    </xf>
    <xf numFmtId="38" fontId="17" fillId="0" borderId="33" xfId="10" applyFont="1" applyFill="1" applyBorder="1" applyAlignment="1" applyProtection="1">
      <alignment vertical="center" shrinkToFit="1"/>
      <protection locked="0"/>
    </xf>
    <xf numFmtId="38" fontId="17" fillId="0" borderId="109" xfId="10" applyFont="1" applyFill="1" applyBorder="1" applyAlignment="1" applyProtection="1">
      <alignment vertical="center" shrinkToFit="1"/>
      <protection locked="0"/>
    </xf>
    <xf numFmtId="178" fontId="17" fillId="0" borderId="96" xfId="10" applyNumberFormat="1" applyFont="1" applyFill="1" applyBorder="1" applyAlignment="1" applyProtection="1">
      <alignment horizontal="center" vertical="center" shrinkToFit="1"/>
      <protection locked="0"/>
    </xf>
    <xf numFmtId="178" fontId="17" fillId="0" borderId="33" xfId="10" applyNumberFormat="1" applyFont="1" applyFill="1" applyBorder="1" applyAlignment="1" applyProtection="1">
      <alignment horizontal="center" vertical="center" shrinkToFit="1"/>
      <protection locked="0"/>
    </xf>
    <xf numFmtId="178" fontId="17" fillId="0" borderId="38" xfId="10" applyNumberFormat="1" applyFont="1" applyFill="1" applyBorder="1" applyAlignment="1" applyProtection="1">
      <alignment horizontal="center" vertical="center" shrinkToFit="1"/>
      <protection locked="0"/>
    </xf>
    <xf numFmtId="0" fontId="17" fillId="2" borderId="105" xfId="0" applyFont="1" applyFill="1" applyBorder="1" applyAlignment="1" applyProtection="1">
      <alignment horizontal="center" vertical="center"/>
      <protection hidden="1"/>
    </xf>
    <xf numFmtId="0" fontId="17" fillId="2" borderId="106" xfId="0" applyFont="1" applyFill="1" applyBorder="1" applyAlignment="1" applyProtection="1">
      <alignment horizontal="center" vertical="center"/>
      <protection hidden="1"/>
    </xf>
    <xf numFmtId="178" fontId="17" fillId="0" borderId="32" xfId="10" applyNumberFormat="1" applyFont="1" applyFill="1" applyBorder="1" applyAlignment="1" applyProtection="1">
      <alignment horizontal="center" vertical="center" shrinkToFit="1"/>
      <protection locked="0"/>
    </xf>
    <xf numFmtId="178" fontId="17" fillId="0" borderId="45" xfId="10" applyNumberFormat="1" applyFont="1" applyFill="1" applyBorder="1" applyAlignment="1" applyProtection="1">
      <alignment horizontal="center" vertical="center" shrinkToFit="1"/>
      <protection locked="0"/>
    </xf>
    <xf numFmtId="0" fontId="12" fillId="10" borderId="73"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0" fontId="12" fillId="10" borderId="75" xfId="0" applyFont="1" applyFill="1" applyBorder="1" applyAlignment="1" applyProtection="1">
      <alignment horizontal="center" vertical="center" wrapText="1"/>
      <protection hidden="1"/>
    </xf>
    <xf numFmtId="0" fontId="12" fillId="10" borderId="76" xfId="0" applyFont="1" applyFill="1" applyBorder="1" applyAlignment="1" applyProtection="1">
      <alignment horizontal="center" vertical="center" wrapText="1"/>
      <protection hidden="1"/>
    </xf>
    <xf numFmtId="38" fontId="17" fillId="0" borderId="77"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0" fontId="12" fillId="10" borderId="82"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protection hidden="1"/>
    </xf>
    <xf numFmtId="0" fontId="12" fillId="10" borderId="75" xfId="0" applyFont="1" applyFill="1" applyBorder="1" applyAlignment="1" applyProtection="1">
      <alignment horizontal="center" vertical="center"/>
      <protection hidden="1"/>
    </xf>
    <xf numFmtId="49" fontId="17" fillId="0" borderId="77"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45" xfId="0" applyNumberFormat="1" applyFont="1" applyBorder="1" applyAlignment="1" applyProtection="1">
      <alignment horizontal="center" vertical="center" shrinkToFit="1"/>
      <protection locked="0"/>
    </xf>
    <xf numFmtId="0" fontId="7" fillId="4" borderId="104" xfId="0"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16" fillId="11" borderId="82" xfId="78" applyFont="1" applyFill="1" applyBorder="1" applyAlignment="1" applyProtection="1">
      <alignment horizontal="center" vertical="center" wrapText="1"/>
      <protection hidden="1"/>
    </xf>
    <xf numFmtId="38" fontId="22" fillId="0" borderId="0" xfId="0" applyNumberFormat="1" applyFont="1" applyAlignment="1" applyProtection="1">
      <alignment horizontal="right" vertical="center"/>
      <protection hidden="1"/>
    </xf>
    <xf numFmtId="38" fontId="42" fillId="0" borderId="101" xfId="0" applyNumberFormat="1" applyFont="1" applyBorder="1" applyAlignment="1" applyProtection="1">
      <alignment horizontal="right" vertical="center"/>
      <protection hidden="1"/>
    </xf>
    <xf numFmtId="0" fontId="16" fillId="0" borderId="0" xfId="78" applyFont="1" applyFill="1" applyBorder="1" applyAlignment="1" applyProtection="1">
      <alignment horizontal="center" vertical="center" wrapText="1"/>
      <protection hidden="1"/>
    </xf>
    <xf numFmtId="178" fontId="17" fillId="0" borderId="8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40" xfId="10" applyNumberFormat="1" applyFont="1" applyFill="1" applyBorder="1" applyAlignment="1" applyProtection="1">
      <alignment horizontal="center" vertical="center" shrinkToFit="1"/>
      <protection locked="0"/>
    </xf>
    <xf numFmtId="38" fontId="17" fillId="0" borderId="161" xfId="10" applyFont="1" applyFill="1" applyBorder="1" applyAlignment="1" applyProtection="1">
      <alignment vertical="center" shrinkToFit="1"/>
      <protection locked="0"/>
    </xf>
    <xf numFmtId="38" fontId="17" fillId="0" borderId="100" xfId="10" applyFont="1" applyFill="1" applyBorder="1" applyAlignment="1" applyProtection="1">
      <alignment vertical="center" shrinkToFit="1"/>
      <protection locked="0"/>
    </xf>
    <xf numFmtId="38" fontId="17" fillId="0" borderId="36" xfId="10" applyFont="1" applyFill="1" applyBorder="1" applyAlignment="1" applyProtection="1">
      <alignment vertical="center" shrinkToFit="1"/>
      <protection locked="0"/>
    </xf>
    <xf numFmtId="0" fontId="18" fillId="11" borderId="101" xfId="0" applyFont="1" applyFill="1" applyBorder="1" applyAlignment="1" applyProtection="1">
      <alignment horizontal="right" vertical="center"/>
      <protection hidden="1"/>
    </xf>
    <xf numFmtId="0" fontId="18" fillId="11" borderId="102" xfId="0" applyFont="1" applyFill="1" applyBorder="1" applyAlignment="1" applyProtection="1">
      <alignment horizontal="right" vertical="center"/>
      <protection hidden="1"/>
    </xf>
    <xf numFmtId="0" fontId="18" fillId="11" borderId="130" xfId="0" applyFont="1" applyFill="1" applyBorder="1" applyAlignment="1" applyProtection="1">
      <alignment horizontal="right" vertical="center"/>
      <protection hidden="1"/>
    </xf>
    <xf numFmtId="38" fontId="23" fillId="0" borderId="102" xfId="10" applyFont="1" applyBorder="1" applyAlignment="1" applyProtection="1">
      <alignment vertical="center" shrinkToFit="1"/>
      <protection hidden="1"/>
    </xf>
    <xf numFmtId="38" fontId="23" fillId="0" borderId="25" xfId="10" applyFont="1" applyBorder="1" applyAlignment="1" applyProtection="1">
      <alignment vertical="center" shrinkToFit="1"/>
      <protection hidden="1"/>
    </xf>
    <xf numFmtId="49" fontId="16" fillId="0" borderId="162"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7" fillId="0" borderId="98" xfId="0" applyNumberFormat="1" applyFont="1" applyBorder="1" applyAlignment="1" applyProtection="1">
      <alignment horizontal="center" vertical="center" shrinkToFit="1"/>
      <protection locked="0"/>
    </xf>
    <xf numFmtId="49" fontId="17" fillId="0" borderId="99"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0" fontId="13" fillId="0" borderId="0" xfId="79" applyNumberFormat="1" applyFont="1" applyFill="1" applyBorder="1" applyAlignment="1" applyProtection="1">
      <alignment horizontal="center" vertical="center"/>
      <protection locked="0"/>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49" fontId="17" fillId="0" borderId="115" xfId="0" applyNumberFormat="1" applyFont="1" applyBorder="1" applyAlignment="1" applyProtection="1">
      <alignment horizontal="center" vertical="center" shrinkToFit="1"/>
      <protection locked="0"/>
    </xf>
    <xf numFmtId="0" fontId="12" fillId="10" borderId="84" xfId="0" applyFont="1" applyFill="1" applyBorder="1" applyAlignment="1" applyProtection="1">
      <alignment horizontal="center" vertical="center" wrapText="1"/>
      <protection hidden="1"/>
    </xf>
    <xf numFmtId="49" fontId="17" fillId="0" borderId="85" xfId="0" applyNumberFormat="1" applyFont="1" applyBorder="1" applyAlignment="1" applyProtection="1">
      <alignment horizontal="center" vertical="center" shrinkToFit="1"/>
      <protection locked="0"/>
    </xf>
    <xf numFmtId="49" fontId="17" fillId="0" borderId="95"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wrapText="1"/>
      <protection hidden="1"/>
    </xf>
    <xf numFmtId="0" fontId="16" fillId="11" borderId="83" xfId="78" applyFont="1" applyFill="1" applyBorder="1" applyAlignment="1" applyProtection="1">
      <alignment horizontal="center" vertical="center" wrapText="1"/>
      <protection hidden="1"/>
    </xf>
    <xf numFmtId="0" fontId="16" fillId="11" borderId="84" xfId="78" applyFont="1" applyFill="1" applyBorder="1" applyAlignment="1" applyProtection="1">
      <alignment horizontal="center" vertical="center" wrapText="1"/>
      <protection hidden="1"/>
    </xf>
    <xf numFmtId="38" fontId="22" fillId="0" borderId="101" xfId="0" applyNumberFormat="1" applyFont="1" applyBorder="1" applyAlignment="1" applyProtection="1">
      <alignment horizontal="right" vertical="center"/>
      <protection hidden="1"/>
    </xf>
    <xf numFmtId="38" fontId="22" fillId="0" borderId="102" xfId="0" applyNumberFormat="1" applyFont="1" applyBorder="1" applyAlignment="1" applyProtection="1">
      <alignment horizontal="right" vertical="center"/>
      <protection hidden="1"/>
    </xf>
    <xf numFmtId="49" fontId="16" fillId="0" borderId="86" xfId="0" applyNumberFormat="1" applyFont="1" applyBorder="1" applyAlignment="1" applyProtection="1">
      <alignment horizontal="center" vertical="center" shrinkToFit="1"/>
      <protection hidden="1"/>
    </xf>
    <xf numFmtId="49" fontId="16" fillId="0" borderId="68" xfId="0" applyNumberFormat="1" applyFont="1" applyBorder="1" applyAlignment="1" applyProtection="1">
      <alignment horizontal="center" vertical="center" shrinkToFit="1"/>
      <protection hidden="1"/>
    </xf>
    <xf numFmtId="49" fontId="16" fillId="0" borderId="19" xfId="0" applyNumberFormat="1" applyFont="1" applyBorder="1" applyAlignment="1" applyProtection="1">
      <alignment horizontal="center" vertical="center" shrinkToFit="1"/>
      <protection hidden="1"/>
    </xf>
    <xf numFmtId="49" fontId="16" fillId="0" borderId="118" xfId="0" applyNumberFormat="1" applyFont="1" applyBorder="1" applyAlignment="1" applyProtection="1">
      <alignment horizontal="center" vertical="center" shrinkToFit="1"/>
      <protection hidden="1"/>
    </xf>
    <xf numFmtId="49" fontId="16" fillId="0" borderId="9" xfId="0" applyNumberFormat="1" applyFont="1" applyBorder="1" applyAlignment="1" applyProtection="1">
      <alignment horizontal="center" vertical="center" shrinkToFit="1"/>
      <protection hidden="1"/>
    </xf>
    <xf numFmtId="49" fontId="16" fillId="0" borderId="181" xfId="0" applyNumberFormat="1" applyFont="1" applyBorder="1" applyAlignment="1" applyProtection="1">
      <alignment horizontal="center" vertical="center" shrinkToFit="1"/>
      <protection hidden="1"/>
    </xf>
    <xf numFmtId="49" fontId="17" fillId="0" borderId="88"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49" fontId="17" fillId="0" borderId="94" xfId="0" applyNumberFormat="1"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protection hidden="1"/>
    </xf>
    <xf numFmtId="0" fontId="13" fillId="0" borderId="68" xfId="0" applyFont="1" applyBorder="1" applyAlignment="1" applyProtection="1">
      <alignment horizontal="center" vertical="center"/>
      <protection hidden="1"/>
    </xf>
    <xf numFmtId="178" fontId="17" fillId="0" borderId="67" xfId="10" applyNumberFormat="1" applyFont="1" applyFill="1" applyBorder="1" applyAlignment="1" applyProtection="1">
      <alignment vertical="center" shrinkToFit="1"/>
      <protection locked="0"/>
    </xf>
    <xf numFmtId="178" fontId="17" fillId="0" borderId="68" xfId="10" applyNumberFormat="1" applyFont="1" applyFill="1" applyBorder="1" applyAlignment="1" applyProtection="1">
      <alignment vertical="center" shrinkToFit="1"/>
      <protection locked="0"/>
    </xf>
    <xf numFmtId="178" fontId="17" fillId="0" borderId="94" xfId="10" applyNumberFormat="1" applyFont="1" applyFill="1" applyBorder="1" applyAlignment="1" applyProtection="1">
      <alignment vertical="center" shrinkToFit="1"/>
      <protection locked="0"/>
    </xf>
    <xf numFmtId="38" fontId="17" fillId="0" borderId="67" xfId="10" applyFont="1" applyFill="1" applyBorder="1" applyAlignment="1" applyProtection="1">
      <alignment horizontal="right" vertical="center" shrinkToFit="1"/>
      <protection locked="0"/>
    </xf>
    <xf numFmtId="38" fontId="17" fillId="0" borderId="68" xfId="10" applyFont="1" applyFill="1" applyBorder="1" applyAlignment="1" applyProtection="1">
      <alignment horizontal="right" vertical="center" shrinkToFit="1"/>
      <protection locked="0"/>
    </xf>
    <xf numFmtId="38" fontId="17" fillId="0" borderId="26" xfId="10" applyFont="1" applyFill="1" applyBorder="1" applyAlignment="1" applyProtection="1">
      <alignment horizontal="right" vertical="center" shrinkToFit="1"/>
      <protection locked="0"/>
    </xf>
    <xf numFmtId="0" fontId="13" fillId="0" borderId="115" xfId="0" applyFont="1" applyBorder="1" applyAlignment="1" applyProtection="1">
      <alignment horizontal="center" vertical="center"/>
      <protection hidden="1"/>
    </xf>
    <xf numFmtId="0" fontId="13" fillId="0" borderId="99" xfId="0" applyFont="1" applyBorder="1" applyAlignment="1" applyProtection="1">
      <alignment horizontal="center" vertical="center"/>
      <protection hidden="1"/>
    </xf>
    <xf numFmtId="178" fontId="17" fillId="0" borderId="115" xfId="10" applyNumberFormat="1" applyFont="1" applyFill="1" applyBorder="1" applyAlignment="1" applyProtection="1">
      <alignment vertical="center" shrinkToFit="1"/>
      <protection locked="0"/>
    </xf>
    <xf numFmtId="178" fontId="17" fillId="0" borderId="99" xfId="10" applyNumberFormat="1" applyFont="1" applyFill="1" applyBorder="1" applyAlignment="1" applyProtection="1">
      <alignment vertical="center" shrinkToFit="1"/>
      <protection locked="0"/>
    </xf>
    <xf numFmtId="178" fontId="17" fillId="0" borderId="127" xfId="10" applyNumberFormat="1" applyFont="1" applyFill="1" applyBorder="1" applyAlignment="1" applyProtection="1">
      <alignment vertical="center" shrinkToFit="1"/>
      <protection locked="0"/>
    </xf>
    <xf numFmtId="38" fontId="17" fillId="0" borderId="115" xfId="10" applyFont="1" applyBorder="1" applyAlignment="1" applyProtection="1">
      <alignment vertical="center" shrinkToFit="1"/>
      <protection locked="0"/>
    </xf>
    <xf numFmtId="38" fontId="17" fillId="0" borderId="99" xfId="10" applyFont="1" applyBorder="1" applyAlignment="1" applyProtection="1">
      <alignment vertical="center" shrinkToFit="1"/>
      <protection locked="0"/>
    </xf>
    <xf numFmtId="38" fontId="17" fillId="0" borderId="182" xfId="10" applyFont="1" applyBorder="1" applyAlignment="1" applyProtection="1">
      <alignment vertical="center" shrinkToFit="1"/>
      <protection locked="0"/>
    </xf>
    <xf numFmtId="0" fontId="49" fillId="2" borderId="43" xfId="0" applyFont="1" applyFill="1" applyBorder="1" applyAlignment="1" applyProtection="1">
      <alignment horizontal="center"/>
      <protection hidden="1"/>
    </xf>
    <xf numFmtId="0" fontId="16" fillId="4" borderId="82" xfId="0" applyFont="1" applyFill="1" applyBorder="1" applyAlignment="1" applyProtection="1">
      <alignment horizontal="center" vertical="center"/>
      <protection hidden="1"/>
    </xf>
    <xf numFmtId="0" fontId="16" fillId="10" borderId="84" xfId="79" applyNumberFormat="1" applyFont="1" applyFill="1" applyBorder="1" applyAlignment="1" applyProtection="1">
      <alignment horizontal="center" vertical="center" wrapText="1"/>
      <protection hidden="1"/>
    </xf>
    <xf numFmtId="0" fontId="16" fillId="10" borderId="74" xfId="79" applyNumberFormat="1" applyFont="1" applyFill="1" applyBorder="1" applyAlignment="1" applyProtection="1">
      <alignment horizontal="center" vertical="center" wrapText="1"/>
      <protection hidden="1"/>
    </xf>
    <xf numFmtId="0" fontId="16" fillId="10" borderId="75" xfId="79" applyNumberFormat="1" applyFont="1" applyFill="1" applyBorder="1" applyAlignment="1" applyProtection="1">
      <alignment horizontal="center" vertical="center" wrapText="1"/>
      <protection hidden="1"/>
    </xf>
    <xf numFmtId="0" fontId="16" fillId="10" borderId="73" xfId="79" applyNumberFormat="1" applyFont="1" applyFill="1" applyBorder="1" applyAlignment="1" applyProtection="1">
      <alignment horizontal="center" vertical="center" wrapText="1"/>
      <protection hidden="1"/>
    </xf>
    <xf numFmtId="0" fontId="16" fillId="10" borderId="73" xfId="0" applyFont="1" applyFill="1" applyBorder="1" applyAlignment="1" applyProtection="1">
      <alignment horizontal="center" vertical="center" wrapText="1"/>
      <protection hidden="1"/>
    </xf>
    <xf numFmtId="0" fontId="16" fillId="10" borderId="74" xfId="0" applyFont="1" applyFill="1" applyBorder="1" applyAlignment="1" applyProtection="1">
      <alignment horizontal="center" vertical="center" wrapText="1"/>
      <protection hidden="1"/>
    </xf>
    <xf numFmtId="0" fontId="16" fillId="10" borderId="75" xfId="0" applyFont="1" applyFill="1" applyBorder="1" applyAlignment="1" applyProtection="1">
      <alignment horizontal="center" vertical="center" wrapText="1"/>
      <protection hidden="1"/>
    </xf>
    <xf numFmtId="0" fontId="16" fillId="10" borderId="76" xfId="79" applyNumberFormat="1" applyFont="1" applyFill="1" applyBorder="1" applyAlignment="1" applyProtection="1">
      <alignment horizontal="center" vertical="center" wrapText="1"/>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16" fillId="4" borderId="84" xfId="0" applyFont="1" applyFill="1" applyBorder="1" applyAlignment="1" applyProtection="1">
      <alignment horizontal="center" vertical="center"/>
      <protection hidden="1"/>
    </xf>
    <xf numFmtId="0" fontId="16" fillId="10" borderId="84" xfId="0" applyFont="1" applyFill="1" applyBorder="1" applyAlignment="1" applyProtection="1">
      <alignment horizontal="center" vertical="center" wrapText="1"/>
      <protection hidden="1"/>
    </xf>
    <xf numFmtId="49" fontId="12" fillId="0" borderId="85" xfId="0" applyNumberFormat="1" applyFont="1" applyBorder="1" applyAlignment="1" applyProtection="1">
      <alignment horizontal="center" vertical="center" shrinkToFit="1"/>
      <protection locked="0" hidden="1"/>
    </xf>
    <xf numFmtId="49" fontId="12" fillId="0" borderId="32" xfId="0" applyNumberFormat="1" applyFont="1" applyBorder="1" applyAlignment="1" applyProtection="1">
      <alignment horizontal="center" vertical="center" shrinkToFit="1"/>
      <protection locked="0" hidden="1"/>
    </xf>
    <xf numFmtId="49" fontId="12" fillId="0" borderId="85" xfId="0" applyNumberFormat="1" applyFont="1" applyBorder="1" applyAlignment="1" applyProtection="1">
      <alignment horizontal="center" vertical="center" shrinkToFit="1"/>
      <protection locked="0"/>
    </xf>
    <xf numFmtId="178" fontId="17" fillId="0" borderId="78" xfId="10" applyNumberFormat="1" applyFont="1" applyFill="1" applyBorder="1" applyAlignment="1" applyProtection="1">
      <alignment vertical="center" shrinkToFit="1"/>
      <protection locked="0"/>
    </xf>
    <xf numFmtId="178" fontId="17" fillId="0" borderId="54" xfId="10" applyNumberFormat="1" applyFont="1" applyFill="1" applyBorder="1" applyAlignment="1" applyProtection="1">
      <alignment vertical="center" shrinkToFit="1"/>
      <protection locked="0"/>
    </xf>
    <xf numFmtId="178" fontId="17" fillId="0" borderId="41" xfId="10" applyNumberFormat="1" applyFont="1" applyFill="1" applyBorder="1" applyAlignment="1" applyProtection="1">
      <alignment vertical="center" shrinkToFit="1"/>
      <protection locked="0"/>
    </xf>
    <xf numFmtId="0" fontId="16" fillId="10" borderId="76" xfId="0" applyFont="1" applyFill="1" applyBorder="1" applyAlignment="1" applyProtection="1">
      <alignment horizontal="center" vertical="center" wrapText="1"/>
      <protection hidden="1"/>
    </xf>
    <xf numFmtId="49" fontId="16" fillId="0" borderId="8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2" xfId="10" applyNumberFormat="1" applyFont="1" applyFill="1" applyBorder="1" applyAlignment="1" applyProtection="1">
      <alignment vertical="center" shrinkToFit="1"/>
      <protection locked="0"/>
    </xf>
    <xf numFmtId="178" fontId="17" fillId="0" borderId="45" xfId="10" applyNumberFormat="1" applyFont="1" applyFill="1" applyBorder="1" applyAlignment="1" applyProtection="1">
      <alignment vertical="center" shrinkToFit="1"/>
      <protection locked="0"/>
    </xf>
    <xf numFmtId="9" fontId="17" fillId="0" borderId="67" xfId="76" applyFont="1" applyBorder="1" applyAlignment="1" applyProtection="1">
      <alignment horizontal="center" vertical="center" shrinkToFit="1"/>
      <protection locked="0"/>
    </xf>
    <xf numFmtId="9" fontId="17" fillId="0" borderId="68" xfId="76" applyFont="1" applyBorder="1" applyAlignment="1" applyProtection="1">
      <alignment horizontal="center" vertical="center" shrinkToFit="1"/>
      <protection locked="0"/>
    </xf>
    <xf numFmtId="9" fontId="17" fillId="0" borderId="94" xfId="76" applyFont="1" applyBorder="1" applyAlignment="1" applyProtection="1">
      <alignment horizontal="center" vertical="center" shrinkToFit="1"/>
      <protection locked="0"/>
    </xf>
    <xf numFmtId="49" fontId="12" fillId="0" borderId="98" xfId="0" applyNumberFormat="1" applyFont="1" applyBorder="1" applyAlignment="1" applyProtection="1">
      <alignment horizontal="center" vertical="center" shrinkToFit="1"/>
      <protection locked="0" hidden="1"/>
    </xf>
    <xf numFmtId="49" fontId="12" fillId="0" borderId="99" xfId="0" applyNumberFormat="1" applyFont="1" applyBorder="1" applyAlignment="1" applyProtection="1">
      <alignment horizontal="center" vertical="center" shrinkToFit="1"/>
      <protection locked="0" hidden="1"/>
    </xf>
    <xf numFmtId="49" fontId="12" fillId="0" borderId="98" xfId="0" applyNumberFormat="1" applyFont="1" applyBorder="1" applyAlignment="1" applyProtection="1">
      <alignment horizontal="center" vertical="center" shrinkToFit="1"/>
      <protection locked="0"/>
    </xf>
    <xf numFmtId="9" fontId="17" fillId="0" borderId="115" xfId="76" applyFont="1" applyBorder="1" applyAlignment="1" applyProtection="1">
      <alignment horizontal="center" vertical="center" shrinkToFit="1"/>
      <protection locked="0"/>
    </xf>
    <xf numFmtId="9" fontId="17" fillId="0" borderId="99" xfId="76" applyFont="1" applyBorder="1" applyAlignment="1" applyProtection="1">
      <alignment horizontal="center" vertical="center" shrinkToFit="1"/>
      <protection locked="0"/>
    </xf>
    <xf numFmtId="9" fontId="17" fillId="0" borderId="127" xfId="76" applyFont="1" applyBorder="1" applyAlignment="1" applyProtection="1">
      <alignment horizontal="center" vertical="center" shrinkToFit="1"/>
      <protection locked="0"/>
    </xf>
    <xf numFmtId="0" fontId="16" fillId="0" borderId="136" xfId="0" applyFont="1" applyBorder="1" applyAlignment="1" applyProtection="1">
      <alignment horizontal="center" vertical="center"/>
      <protection hidden="1"/>
    </xf>
    <xf numFmtId="0" fontId="16" fillId="0" borderId="132"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10" borderId="58" xfId="79" applyNumberFormat="1" applyFont="1" applyFill="1" applyBorder="1" applyAlignment="1" applyProtection="1">
      <alignment horizontal="right" vertical="center"/>
      <protection hidden="1"/>
    </xf>
    <xf numFmtId="0" fontId="16" fillId="10" borderId="59" xfId="79" applyNumberFormat="1" applyFont="1" applyFill="1" applyBorder="1" applyAlignment="1" applyProtection="1">
      <alignment horizontal="right" vertical="center"/>
      <protection hidden="1"/>
    </xf>
    <xf numFmtId="0" fontId="16" fillId="10" borderId="27" xfId="79" applyNumberFormat="1" applyFont="1" applyFill="1" applyBorder="1" applyAlignment="1" applyProtection="1">
      <alignment horizontal="right" vertical="center"/>
      <protection hidden="1"/>
    </xf>
    <xf numFmtId="38" fontId="17" fillId="0" borderId="66" xfId="10" applyFont="1" applyBorder="1" applyAlignment="1" applyProtection="1">
      <alignment vertical="center" shrinkToFit="1"/>
      <protection locked="0"/>
    </xf>
    <xf numFmtId="38" fontId="17" fillId="0" borderId="59" xfId="10" applyFont="1" applyBorder="1" applyAlignment="1" applyProtection="1">
      <alignment vertical="center" shrinkToFit="1"/>
      <protection locked="0"/>
    </xf>
    <xf numFmtId="38" fontId="17" fillId="0" borderId="29" xfId="10" applyFont="1" applyBorder="1" applyAlignment="1" applyProtection="1">
      <alignment vertical="center" shrinkToFit="1"/>
      <protection locked="0"/>
    </xf>
    <xf numFmtId="0" fontId="18" fillId="11" borderId="130" xfId="78" applyFont="1" applyFill="1" applyBorder="1" applyAlignment="1" applyProtection="1">
      <alignment horizontal="right" vertical="center"/>
      <protection hidden="1"/>
    </xf>
    <xf numFmtId="49" fontId="12" fillId="0" borderId="85" xfId="0" applyNumberFormat="1" applyFont="1" applyBorder="1" applyAlignment="1" applyProtection="1">
      <alignment horizontal="center" vertical="center" shrinkToFit="1"/>
      <protection hidden="1"/>
    </xf>
    <xf numFmtId="49" fontId="12" fillId="0" borderId="32"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138" xfId="0" applyNumberFormat="1" applyFont="1" applyBorder="1" applyAlignment="1" applyProtection="1">
      <alignment horizontal="center" vertical="center" shrinkToFit="1"/>
      <protection locked="0"/>
    </xf>
    <xf numFmtId="49" fontId="12" fillId="0" borderId="97" xfId="0" applyNumberFormat="1" applyFont="1" applyBorder="1" applyAlignment="1" applyProtection="1">
      <alignment horizontal="center" vertical="center" shrinkToFit="1"/>
      <protection hidden="1"/>
    </xf>
    <xf numFmtId="49" fontId="12" fillId="0" borderId="34"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39" xfId="0" applyNumberFormat="1" applyFont="1" applyBorder="1" applyAlignment="1" applyProtection="1">
      <alignment horizontal="center" vertical="center" shrinkToFit="1"/>
      <protection locked="0"/>
    </xf>
    <xf numFmtId="49" fontId="17" fillId="0" borderId="134" xfId="0" applyNumberFormat="1" applyFont="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hidden="1"/>
    </xf>
    <xf numFmtId="38" fontId="16" fillId="0" borderId="141" xfId="10" applyFont="1" applyFill="1" applyBorder="1" applyAlignment="1" applyProtection="1">
      <alignment vertical="center" shrinkToFit="1"/>
      <protection hidden="1"/>
    </xf>
    <xf numFmtId="38" fontId="16" fillId="0" borderId="142" xfId="10" applyFont="1" applyFill="1" applyBorder="1" applyAlignment="1" applyProtection="1">
      <alignment vertical="center" shrinkToFit="1"/>
      <protection hidden="1"/>
    </xf>
    <xf numFmtId="38" fontId="17" fillId="0" borderId="135" xfId="10" applyFont="1" applyFill="1" applyBorder="1" applyAlignment="1" applyProtection="1">
      <alignment horizontal="right" vertical="center" shrinkToFit="1"/>
      <protection locked="0"/>
    </xf>
    <xf numFmtId="38" fontId="17" fillId="0" borderId="102" xfId="10" applyFont="1" applyFill="1" applyBorder="1" applyAlignment="1" applyProtection="1">
      <alignment horizontal="right" vertical="center" shrinkToFit="1"/>
      <protection locked="0"/>
    </xf>
    <xf numFmtId="38" fontId="17" fillId="0" borderId="25" xfId="10" applyFont="1" applyFill="1" applyBorder="1" applyAlignment="1" applyProtection="1">
      <alignment horizontal="right" vertical="center" shrinkToFit="1"/>
      <protection locked="0"/>
    </xf>
    <xf numFmtId="49" fontId="16" fillId="0" borderId="101" xfId="0" applyNumberFormat="1" applyFont="1" applyBorder="1" applyAlignment="1" applyProtection="1">
      <alignment horizontal="center" vertical="center" shrinkToFit="1"/>
      <protection hidden="1"/>
    </xf>
    <xf numFmtId="49" fontId="16" fillId="0" borderId="102" xfId="0" applyNumberFormat="1" applyFont="1" applyBorder="1" applyAlignment="1" applyProtection="1">
      <alignment horizontal="center" vertical="center" shrinkToFit="1"/>
      <protection hidden="1"/>
    </xf>
    <xf numFmtId="49" fontId="16" fillId="0" borderId="130" xfId="0" applyNumberFormat="1" applyFont="1" applyBorder="1" applyAlignment="1" applyProtection="1">
      <alignment horizontal="center" vertical="center" shrinkToFit="1"/>
      <protection hidden="1"/>
    </xf>
    <xf numFmtId="49" fontId="17" fillId="0" borderId="150" xfId="0" applyNumberFormat="1" applyFont="1" applyBorder="1" applyAlignment="1" applyProtection="1">
      <alignment horizontal="center" vertical="center" shrinkToFit="1"/>
      <protection locked="0"/>
    </xf>
    <xf numFmtId="49" fontId="17" fillId="0" borderId="151" xfId="0" applyNumberFormat="1" applyFont="1" applyBorder="1" applyAlignment="1" applyProtection="1">
      <alignment horizontal="center" vertical="center" shrinkToFit="1"/>
      <protection locked="0"/>
    </xf>
    <xf numFmtId="0" fontId="17" fillId="0" borderId="151" xfId="0" applyFont="1" applyBorder="1" applyAlignment="1" applyProtection="1">
      <alignment horizontal="center" vertical="center"/>
      <protection locked="0"/>
    </xf>
    <xf numFmtId="0" fontId="17" fillId="0" borderId="135" xfId="0" applyFont="1" applyBorder="1" applyAlignment="1" applyProtection="1">
      <alignment horizontal="center" vertical="center"/>
      <protection locked="0"/>
    </xf>
    <xf numFmtId="38" fontId="17" fillId="0" borderId="135" xfId="0" applyNumberFormat="1" applyFont="1" applyBorder="1" applyAlignment="1" applyProtection="1">
      <alignment horizontal="right" vertical="center"/>
      <protection hidden="1"/>
    </xf>
    <xf numFmtId="38" fontId="17" fillId="0" borderId="102" xfId="0" applyNumberFormat="1" applyFont="1" applyBorder="1" applyAlignment="1" applyProtection="1">
      <alignment horizontal="right" vertical="center"/>
      <protection hidden="1"/>
    </xf>
    <xf numFmtId="38" fontId="17" fillId="0" borderId="110" xfId="0" applyNumberFormat="1" applyFont="1" applyBorder="1" applyAlignment="1" applyProtection="1">
      <alignment horizontal="right" vertical="center"/>
      <protection hidden="1"/>
    </xf>
    <xf numFmtId="178" fontId="17" fillId="0" borderId="151" xfId="10" applyNumberFormat="1" applyFont="1" applyFill="1" applyBorder="1" applyAlignment="1" applyProtection="1">
      <alignment horizontal="center" vertical="center" shrinkToFit="1"/>
      <protection locked="0"/>
    </xf>
    <xf numFmtId="0" fontId="16" fillId="10" borderId="73" xfId="79" applyNumberFormat="1" applyFont="1" applyFill="1" applyBorder="1" applyAlignment="1" applyProtection="1">
      <alignment horizontal="center" vertical="center" shrinkToFit="1"/>
      <protection hidden="1"/>
    </xf>
    <xf numFmtId="0" fontId="16" fillId="10" borderId="74" xfId="79" applyNumberFormat="1" applyFont="1" applyFill="1" applyBorder="1" applyAlignment="1" applyProtection="1">
      <alignment horizontal="center" vertical="center" shrinkToFit="1"/>
      <protection hidden="1"/>
    </xf>
    <xf numFmtId="0" fontId="16" fillId="10" borderId="75" xfId="79" applyNumberFormat="1" applyFont="1" applyFill="1" applyBorder="1" applyAlignment="1" applyProtection="1">
      <alignment horizontal="center" vertical="center" shrinkToFit="1"/>
      <protection hidden="1"/>
    </xf>
    <xf numFmtId="0" fontId="16" fillId="11" borderId="73" xfId="78" applyFont="1" applyFill="1" applyBorder="1" applyAlignment="1" applyProtection="1">
      <alignment horizontal="center" vertical="center" shrinkToFit="1"/>
      <protection hidden="1"/>
    </xf>
    <xf numFmtId="0" fontId="16" fillId="11" borderId="74" xfId="78"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shrinkToFit="1"/>
      <protection hidden="1"/>
    </xf>
  </cellXfs>
  <cellStyles count="81">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0" xr:uid="{9A3AC338-770C-4609-9123-D5888C97AC3B}"/>
  </cellStyles>
  <dxfs count="69">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99CC"/>
      <color rgb="FFFFE5F2"/>
      <color rgb="FFFFFF99"/>
      <color rgb="FFFFFFCC"/>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cev-pc.or.jp/hojo/juden_pdf/R4ho/r04ho_juden_jougen_meigara.pdf" TargetMode="External"/><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4</xdr:row>
          <xdr:rowOff>213360</xdr:rowOff>
        </xdr:from>
        <xdr:to>
          <xdr:col>7</xdr:col>
          <xdr:colOff>76200</xdr:colOff>
          <xdr:row>5</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97</xdr:col>
      <xdr:colOff>67256</xdr:colOff>
      <xdr:row>2</xdr:row>
      <xdr:rowOff>146793</xdr:rowOff>
    </xdr:from>
    <xdr:to>
      <xdr:col>174</xdr:col>
      <xdr:colOff>5080</xdr:colOff>
      <xdr:row>6</xdr:row>
      <xdr:rowOff>61703</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714176" y="626853"/>
          <a:ext cx="7565444" cy="74549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89329</xdr:colOff>
      <xdr:row>70</xdr:row>
      <xdr:rowOff>181675</xdr:rowOff>
    </xdr:from>
    <xdr:ext cx="7187771"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35309" y="23110255"/>
          <a:ext cx="7187771"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0</xdr:colOff>
      <xdr:row>58</xdr:row>
      <xdr:rowOff>266700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9845040" y="1860042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76200</xdr:colOff>
      <xdr:row>60</xdr:row>
      <xdr:rowOff>304800</xdr:rowOff>
    </xdr:from>
    <xdr:ext cx="8357870" cy="535940"/>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822180" y="19598640"/>
          <a:ext cx="8357870" cy="535940"/>
        </a:xfrm>
        <a:prstGeom prst="wedgeRectCallout">
          <a:avLst>
            <a:gd name="adj1" fmla="val -56460"/>
            <a:gd name="adj2" fmla="val -46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139700</xdr:colOff>
      <xdr:row>6</xdr:row>
      <xdr:rowOff>172345</xdr:rowOff>
    </xdr:from>
    <xdr:ext cx="10541000" cy="631219"/>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4853227" y="2153545"/>
          <a:ext cx="10541000" cy="63121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3148079" cy="1049253"/>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98321" y="1939636"/>
          <a:ext cx="1314807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oneCellAnchor>
    <xdr:from>
      <xdr:col>57</xdr:col>
      <xdr:colOff>231487</xdr:colOff>
      <xdr:row>54</xdr:row>
      <xdr:rowOff>345095</xdr:rowOff>
    </xdr:from>
    <xdr:ext cx="8870949" cy="2287270"/>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5029527" y="19021715"/>
          <a:ext cx="8870949" cy="2287270"/>
        </a:xfrm>
        <a:prstGeom prst="wedgeRectCallout">
          <a:avLst>
            <a:gd name="adj1" fmla="val -56286"/>
            <a:gd name="adj2" fmla="val -18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充電設備の製品情報を入力してください。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・型式、メーカー名は一般社団法人次世代自動車振興センター（</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NeV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ホームページに掲載されている補助対象充電設備型式一覧表（</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234256</xdr:colOff>
      <xdr:row>67</xdr:row>
      <xdr:rowOff>319579</xdr:rowOff>
    </xdr:from>
    <xdr:ext cx="9594415" cy="425822"/>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5033566" y="23646939"/>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21475</xdr:colOff>
      <xdr:row>66</xdr:row>
      <xdr:rowOff>177690</xdr:rowOff>
    </xdr:from>
    <xdr:ext cx="9594000" cy="692562"/>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600-000006000000}"/>
            </a:ext>
          </a:extLst>
        </xdr:cNvPr>
        <xdr:cNvSpPr/>
      </xdr:nvSpPr>
      <xdr:spPr>
        <a:xfrm>
          <a:off x="14823325" y="22699870"/>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１「補助対象充電設備型式一覧表」（一般社団法人次世代自動車振興センター）</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lang="en-US" altLang="ja-JP" sz="1600">
              <a:hlinkClick xmlns:r="http://schemas.openxmlformats.org/officeDocument/2006/relationships" r:id=""/>
            </a:rPr>
            <a:t>r04ho_juden_jougen_meigara.pdf (cev-pc.or.jp)</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2" x14ac:dyDescent="0.2"/>
  <cols>
    <col min="1" max="16384" width="9" style="204"/>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74FC-6BB1-4347-917E-46D1D523AA42}">
  <sheetPr>
    <pageSetUpPr fitToPage="1"/>
  </sheetPr>
  <dimension ref="B1:G26"/>
  <sheetViews>
    <sheetView showGridLines="0" tabSelected="1" zoomScale="90" zoomScaleNormal="90" workbookViewId="0">
      <selection activeCell="Q8" sqref="Q8"/>
    </sheetView>
  </sheetViews>
  <sheetFormatPr defaultColWidth="8.77734375" defaultRowHeight="13.2" x14ac:dyDescent="0.2"/>
  <cols>
    <col min="1" max="1" width="5.77734375" style="249" customWidth="1"/>
    <col min="2" max="2" width="10.5546875" style="249" customWidth="1"/>
    <col min="3" max="3" width="29.44140625" style="249" customWidth="1"/>
    <col min="4" max="4" width="17.33203125" style="249" customWidth="1"/>
    <col min="5" max="5" width="14.5546875" style="249" customWidth="1"/>
    <col min="6" max="6" width="10" style="249" customWidth="1"/>
    <col min="7" max="7" width="10.33203125" style="249" customWidth="1"/>
    <col min="8" max="16384" width="8.77734375" style="249"/>
  </cols>
  <sheetData>
    <row r="1" spans="2:7" ht="32.549999999999997" customHeight="1" x14ac:dyDescent="0.2">
      <c r="B1" s="280" t="s">
        <v>203</v>
      </c>
      <c r="C1" s="280"/>
      <c r="D1" s="280"/>
      <c r="E1" s="280"/>
      <c r="F1" s="280"/>
      <c r="G1" s="280"/>
    </row>
    <row r="2" spans="2:7" ht="32.549999999999997" customHeight="1" x14ac:dyDescent="0.2">
      <c r="B2" s="250" t="s">
        <v>245</v>
      </c>
      <c r="C2" s="248"/>
      <c r="D2" s="248"/>
      <c r="E2" s="248"/>
      <c r="F2" s="248"/>
      <c r="G2" s="248"/>
    </row>
    <row r="3" spans="2:7" ht="18" customHeight="1" x14ac:dyDescent="0.2">
      <c r="B3" s="251"/>
      <c r="C3" s="251"/>
      <c r="D3" s="251"/>
      <c r="E3" s="251"/>
      <c r="G3" s="252" t="s">
        <v>204</v>
      </c>
    </row>
    <row r="4" spans="2:7" ht="43.5" customHeight="1" x14ac:dyDescent="0.2">
      <c r="B4" s="281" t="s">
        <v>205</v>
      </c>
      <c r="C4" s="281" t="s">
        <v>206</v>
      </c>
      <c r="D4" s="281" t="s">
        <v>207</v>
      </c>
      <c r="E4" s="281" t="s">
        <v>208</v>
      </c>
      <c r="F4" s="281" t="s">
        <v>209</v>
      </c>
      <c r="G4" s="281" t="s">
        <v>210</v>
      </c>
    </row>
    <row r="5" spans="2:7" ht="43.5" customHeight="1" thickBot="1" x14ac:dyDescent="0.25">
      <c r="B5" s="282"/>
      <c r="C5" s="282"/>
      <c r="D5" s="282"/>
      <c r="E5" s="283"/>
      <c r="F5" s="283"/>
      <c r="G5" s="283"/>
    </row>
    <row r="6" spans="2:7" ht="43.5" customHeight="1" thickBot="1" x14ac:dyDescent="0.25">
      <c r="B6" s="253" t="s">
        <v>211</v>
      </c>
      <c r="C6" s="253" t="s">
        <v>212</v>
      </c>
      <c r="D6" s="253" t="s">
        <v>213</v>
      </c>
      <c r="E6" s="254" t="s">
        <v>214</v>
      </c>
      <c r="F6" s="253" t="s">
        <v>215</v>
      </c>
      <c r="G6" s="255"/>
    </row>
    <row r="7" spans="2:7" ht="43.5" customHeight="1" thickBot="1" x14ac:dyDescent="0.25">
      <c r="B7" s="254" t="s">
        <v>216</v>
      </c>
      <c r="C7" s="253" t="s">
        <v>217</v>
      </c>
      <c r="D7" s="253" t="s">
        <v>218</v>
      </c>
      <c r="E7" s="276" t="s">
        <v>219</v>
      </c>
      <c r="F7" s="253" t="s">
        <v>215</v>
      </c>
      <c r="G7" s="255"/>
    </row>
    <row r="8" spans="2:7" ht="43.5" customHeight="1" thickBot="1" x14ac:dyDescent="0.25">
      <c r="B8" s="253" t="s">
        <v>220</v>
      </c>
      <c r="C8" s="253" t="s">
        <v>221</v>
      </c>
      <c r="D8" s="253" t="s">
        <v>222</v>
      </c>
      <c r="E8" s="276"/>
      <c r="F8" s="253" t="s">
        <v>215</v>
      </c>
      <c r="G8" s="255"/>
    </row>
    <row r="9" spans="2:7" ht="43.5" customHeight="1" thickBot="1" x14ac:dyDescent="0.25">
      <c r="B9" s="253" t="s">
        <v>223</v>
      </c>
      <c r="C9" s="253" t="s">
        <v>224</v>
      </c>
      <c r="D9" s="253" t="s">
        <v>225</v>
      </c>
      <c r="E9" s="276"/>
      <c r="F9" s="253" t="s">
        <v>215</v>
      </c>
      <c r="G9" s="255"/>
    </row>
    <row r="10" spans="2:7" ht="43.5" customHeight="1" thickBot="1" x14ac:dyDescent="0.25">
      <c r="B10" s="253" t="s">
        <v>226</v>
      </c>
      <c r="C10" s="253" t="s">
        <v>227</v>
      </c>
      <c r="D10" s="256" t="s">
        <v>228</v>
      </c>
      <c r="E10" s="277" t="s">
        <v>229</v>
      </c>
      <c r="F10" s="257" t="s">
        <v>230</v>
      </c>
      <c r="G10" s="255"/>
    </row>
    <row r="11" spans="2:7" ht="43.5" customHeight="1" thickBot="1" x14ac:dyDescent="0.25">
      <c r="B11" s="253" t="s">
        <v>255</v>
      </c>
      <c r="C11" s="253" t="s">
        <v>231</v>
      </c>
      <c r="D11" s="256" t="s">
        <v>228</v>
      </c>
      <c r="E11" s="278"/>
      <c r="F11" s="258" t="s">
        <v>215</v>
      </c>
      <c r="G11" s="255"/>
    </row>
    <row r="12" spans="2:7" ht="43.5" customHeight="1" thickBot="1" x14ac:dyDescent="0.25">
      <c r="B12" s="253" t="s">
        <v>256</v>
      </c>
      <c r="C12" s="253" t="s">
        <v>232</v>
      </c>
      <c r="D12" s="256" t="s">
        <v>228</v>
      </c>
      <c r="E12" s="278"/>
      <c r="F12" s="259" t="s">
        <v>230</v>
      </c>
      <c r="G12" s="255"/>
    </row>
    <row r="13" spans="2:7" ht="43.5" customHeight="1" thickBot="1" x14ac:dyDescent="0.25">
      <c r="B13" s="253" t="s">
        <v>257</v>
      </c>
      <c r="C13" s="260" t="s">
        <v>233</v>
      </c>
      <c r="D13" s="256" t="s">
        <v>228</v>
      </c>
      <c r="E13" s="278"/>
      <c r="F13" s="257" t="s">
        <v>234</v>
      </c>
      <c r="G13" s="255"/>
    </row>
    <row r="14" spans="2:7" ht="43.5" customHeight="1" thickBot="1" x14ac:dyDescent="0.25">
      <c r="B14" s="254" t="s">
        <v>258</v>
      </c>
      <c r="C14" s="261" t="s">
        <v>240</v>
      </c>
      <c r="D14" s="262" t="s">
        <v>228</v>
      </c>
      <c r="E14" s="278"/>
      <c r="F14" s="263" t="s">
        <v>230</v>
      </c>
      <c r="G14" s="255"/>
    </row>
    <row r="15" spans="2:7" ht="43.5" customHeight="1" thickBot="1" x14ac:dyDescent="0.25">
      <c r="B15" s="254" t="s">
        <v>259</v>
      </c>
      <c r="C15" s="254" t="s">
        <v>235</v>
      </c>
      <c r="D15" s="262" t="s">
        <v>228</v>
      </c>
      <c r="E15" s="278"/>
      <c r="F15" s="263" t="s">
        <v>230</v>
      </c>
      <c r="G15" s="255"/>
    </row>
    <row r="16" spans="2:7" ht="43.5" customHeight="1" thickBot="1" x14ac:dyDescent="0.25">
      <c r="B16" s="254" t="s">
        <v>260</v>
      </c>
      <c r="C16" s="254" t="s">
        <v>276</v>
      </c>
      <c r="D16" s="262" t="s">
        <v>228</v>
      </c>
      <c r="E16" s="278"/>
      <c r="F16" s="263" t="s">
        <v>230</v>
      </c>
      <c r="G16" s="255"/>
    </row>
    <row r="17" spans="2:7" ht="43.5" customHeight="1" thickBot="1" x14ac:dyDescent="0.25">
      <c r="B17" s="253" t="s">
        <v>261</v>
      </c>
      <c r="C17" s="253" t="s">
        <v>236</v>
      </c>
      <c r="D17" s="256" t="s">
        <v>237</v>
      </c>
      <c r="E17" s="278"/>
      <c r="F17" s="264" t="s">
        <v>215</v>
      </c>
      <c r="G17" s="255"/>
    </row>
    <row r="18" spans="2:7" ht="43.5" customHeight="1" thickBot="1" x14ac:dyDescent="0.25">
      <c r="B18" s="253" t="s">
        <v>262</v>
      </c>
      <c r="C18" s="253" t="s">
        <v>238</v>
      </c>
      <c r="D18" s="256" t="s">
        <v>228</v>
      </c>
      <c r="E18" s="278"/>
      <c r="F18" s="264" t="s">
        <v>230</v>
      </c>
      <c r="G18" s="255"/>
    </row>
    <row r="19" spans="2:7" ht="43.5" customHeight="1" x14ac:dyDescent="0.2">
      <c r="B19" s="260" t="s">
        <v>275</v>
      </c>
      <c r="C19" s="260" t="s">
        <v>239</v>
      </c>
      <c r="D19" s="265" t="s">
        <v>228</v>
      </c>
      <c r="E19" s="279"/>
      <c r="F19" s="266" t="s">
        <v>230</v>
      </c>
      <c r="G19" s="255"/>
    </row>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row r="26" spans="2:7" ht="43.5" customHeight="1" x14ac:dyDescent="0.2"/>
  </sheetData>
  <mergeCells count="9">
    <mergeCell ref="E7:E9"/>
    <mergeCell ref="E10:E19"/>
    <mergeCell ref="B1:G1"/>
    <mergeCell ref="B4:B5"/>
    <mergeCell ref="C4:C5"/>
    <mergeCell ref="D4:D5"/>
    <mergeCell ref="E4:E5"/>
    <mergeCell ref="F4:F5"/>
    <mergeCell ref="G4:G5"/>
  </mergeCells>
  <phoneticPr fontId="55"/>
  <dataValidations count="1">
    <dataValidation type="list" allowBlank="1" showInputMessage="1" showErrorMessage="1" sqref="G6:G19" xr:uid="{DFFDA8BF-BB99-467F-9398-D7382D98D9ED}">
      <formula1>"✓,−"</formula1>
    </dataValidation>
  </dataValidations>
  <printOptions horizontalCentered="1"/>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304800</xdr:colOff>
                    <xdr:row>4</xdr:row>
                    <xdr:rowOff>213360</xdr:rowOff>
                  </from>
                  <to>
                    <xdr:col>7</xdr:col>
                    <xdr:colOff>76200</xdr:colOff>
                    <xdr:row>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view="pageBreakPreview" zoomScale="94" zoomScaleNormal="100" zoomScaleSheetLayoutView="94" workbookViewId="0">
      <selection activeCell="BV5" sqref="BV5:BY5"/>
    </sheetView>
  </sheetViews>
  <sheetFormatPr defaultColWidth="1.33203125" defaultRowHeight="18" customHeight="1" x14ac:dyDescent="0.2"/>
  <cols>
    <col min="1" max="4" width="1.33203125" style="66" customWidth="1"/>
    <col min="5" max="6" width="1.33203125" style="64" customWidth="1"/>
    <col min="7" max="8" width="1.33203125" style="65" customWidth="1"/>
    <col min="9" max="12" width="1.33203125" style="66"/>
    <col min="13" max="13" width="1.109375" style="66" customWidth="1"/>
    <col min="14" max="33" width="1.33203125" style="66"/>
    <col min="34" max="34" width="1.33203125" style="66" customWidth="1"/>
    <col min="35" max="75" width="1.33203125" style="66"/>
    <col min="76" max="76" width="1.6640625" style="66" customWidth="1"/>
    <col min="77" max="91" width="1.33203125" style="66"/>
    <col min="92" max="92" width="2.109375" style="66" customWidth="1"/>
    <col min="93" max="16384" width="1.33203125" style="66"/>
  </cols>
  <sheetData>
    <row r="2" spans="1:93" s="49" customFormat="1" ht="20.25" customHeight="1" x14ac:dyDescent="0.2">
      <c r="A2" s="50" t="s">
        <v>267</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468" t="s">
        <v>132</v>
      </c>
      <c r="BS2" s="468"/>
      <c r="BT2" s="468"/>
      <c r="BU2" s="468"/>
      <c r="BV2" s="468"/>
      <c r="BW2" s="468"/>
      <c r="BX2" s="468"/>
      <c r="BY2" s="468"/>
      <c r="BZ2" s="468"/>
      <c r="CA2" s="470"/>
      <c r="CB2" s="470"/>
      <c r="CC2" s="470"/>
      <c r="CD2" s="470"/>
      <c r="CE2" s="470"/>
      <c r="CF2" s="470"/>
      <c r="CG2" s="470"/>
      <c r="CH2" s="470"/>
      <c r="CI2" s="470"/>
      <c r="CJ2" s="470"/>
      <c r="CK2" s="470"/>
      <c r="CL2" s="470"/>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468" t="s">
        <v>119</v>
      </c>
      <c r="BS3" s="468"/>
      <c r="BT3" s="468"/>
      <c r="BU3" s="468"/>
      <c r="BV3" s="468"/>
      <c r="BW3" s="468"/>
      <c r="BX3" s="468"/>
      <c r="BY3" s="468"/>
      <c r="BZ3" s="468"/>
      <c r="CA3" s="471" t="str">
        <f>BD15&amp;""</f>
        <v/>
      </c>
      <c r="CB3" s="471"/>
      <c r="CC3" s="471"/>
      <c r="CD3" s="471"/>
      <c r="CE3" s="471"/>
      <c r="CF3" s="471"/>
      <c r="CG3" s="471"/>
      <c r="CH3" s="471"/>
      <c r="CI3" s="471"/>
      <c r="CJ3" s="471"/>
      <c r="CK3" s="471"/>
      <c r="CL3" s="471"/>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424" t="s">
        <v>148</v>
      </c>
      <c r="BS5" s="424"/>
      <c r="BT5" s="424"/>
      <c r="BU5" s="424"/>
      <c r="BV5" s="454"/>
      <c r="BW5" s="454"/>
      <c r="BX5" s="454"/>
      <c r="BY5" s="454"/>
      <c r="BZ5" s="424" t="s">
        <v>5</v>
      </c>
      <c r="CA5" s="424"/>
      <c r="CB5" s="455"/>
      <c r="CC5" s="455"/>
      <c r="CD5" s="455"/>
      <c r="CE5" s="455"/>
      <c r="CF5" s="424" t="s">
        <v>4</v>
      </c>
      <c r="CG5" s="424"/>
      <c r="CH5" s="455"/>
      <c r="CI5" s="455"/>
      <c r="CJ5" s="455"/>
      <c r="CK5" s="455"/>
      <c r="CL5" s="456" t="s">
        <v>3</v>
      </c>
      <c r="CM5" s="456"/>
      <c r="CN5" s="456"/>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145</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243</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84" t="s">
        <v>14</v>
      </c>
      <c r="AK11" s="284"/>
      <c r="AL11" s="284"/>
      <c r="AM11" s="284"/>
      <c r="AN11" s="284"/>
      <c r="AO11" s="284"/>
      <c r="AP11" s="284"/>
      <c r="AQ11" s="284"/>
      <c r="AR11" s="284"/>
      <c r="AS11" s="68"/>
      <c r="AT11" s="285" t="s">
        <v>15</v>
      </c>
      <c r="AU11" s="285"/>
      <c r="AV11" s="285"/>
      <c r="AW11" s="285"/>
      <c r="AX11" s="285"/>
      <c r="AY11" s="285"/>
      <c r="AZ11" s="285"/>
      <c r="BA11" s="285"/>
      <c r="BB11" s="285"/>
      <c r="BC11" s="285"/>
      <c r="BD11" s="458"/>
      <c r="BE11" s="458"/>
      <c r="BF11" s="458"/>
      <c r="BG11" s="458"/>
      <c r="BH11" s="458"/>
      <c r="BI11" s="459" t="s">
        <v>47</v>
      </c>
      <c r="BJ11" s="459"/>
      <c r="BK11" s="458"/>
      <c r="BL11" s="458"/>
      <c r="BM11" s="458"/>
      <c r="BN11" s="458"/>
      <c r="BO11" s="458"/>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85" t="s">
        <v>16</v>
      </c>
      <c r="AU12" s="285"/>
      <c r="AV12" s="285"/>
      <c r="AW12" s="285"/>
      <c r="AX12" s="285"/>
      <c r="AY12" s="285"/>
      <c r="AZ12" s="285"/>
      <c r="BA12" s="285"/>
      <c r="BB12" s="285"/>
      <c r="BC12" s="285"/>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85"/>
      <c r="AU13" s="285"/>
      <c r="AV13" s="285"/>
      <c r="AW13" s="285"/>
      <c r="AX13" s="285"/>
      <c r="AY13" s="285"/>
      <c r="AZ13" s="285"/>
      <c r="BA13" s="285"/>
      <c r="BB13" s="285"/>
      <c r="BC13" s="285"/>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c r="CD13" s="467"/>
      <c r="CE13" s="467"/>
      <c r="CF13" s="467"/>
      <c r="CG13" s="467"/>
      <c r="CH13" s="467"/>
      <c r="CI13" s="467"/>
      <c r="CJ13" s="467"/>
      <c r="CK13" s="467"/>
      <c r="CL13" s="467"/>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469" t="s">
        <v>17</v>
      </c>
      <c r="AU14" s="469"/>
      <c r="AV14" s="469"/>
      <c r="AW14" s="469"/>
      <c r="AX14" s="469"/>
      <c r="AY14" s="469"/>
      <c r="AZ14" s="469"/>
      <c r="BA14" s="469"/>
      <c r="BB14" s="469"/>
      <c r="BC14" s="469"/>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85" t="s">
        <v>150</v>
      </c>
      <c r="AU15" s="285"/>
      <c r="AV15" s="285"/>
      <c r="AW15" s="285"/>
      <c r="AX15" s="285"/>
      <c r="AY15" s="285"/>
      <c r="AZ15" s="285"/>
      <c r="BA15" s="285"/>
      <c r="BB15" s="285"/>
      <c r="BC15" s="285"/>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98"/>
      <c r="CL15" s="298"/>
      <c r="CM15" s="298"/>
      <c r="CN15" s="298"/>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85" t="s">
        <v>18</v>
      </c>
      <c r="AU16" s="285"/>
      <c r="AV16" s="285"/>
      <c r="AW16" s="285"/>
      <c r="AX16" s="285"/>
      <c r="AY16" s="285"/>
      <c r="AZ16" s="285"/>
      <c r="BA16" s="285"/>
      <c r="BB16" s="285"/>
      <c r="BC16" s="285"/>
      <c r="BD16" s="463"/>
      <c r="BE16" s="463"/>
      <c r="BF16" s="463"/>
      <c r="BG16" s="463"/>
      <c r="BH16" s="464"/>
      <c r="BI16" s="464"/>
      <c r="BJ16" s="464"/>
      <c r="BK16" s="464"/>
      <c r="BL16" s="367" t="s">
        <v>5</v>
      </c>
      <c r="BM16" s="367"/>
      <c r="BN16" s="367"/>
      <c r="BO16" s="455"/>
      <c r="BP16" s="455"/>
      <c r="BQ16" s="455"/>
      <c r="BR16" s="455"/>
      <c r="BS16" s="367" t="s">
        <v>4</v>
      </c>
      <c r="BT16" s="367"/>
      <c r="BU16" s="367"/>
      <c r="BV16" s="455"/>
      <c r="BW16" s="455"/>
      <c r="BX16" s="455"/>
      <c r="BY16" s="455"/>
      <c r="BZ16" s="367" t="s">
        <v>3</v>
      </c>
      <c r="CA16" s="367"/>
      <c r="CB16" s="367"/>
      <c r="CK16" s="298"/>
      <c r="CL16" s="298"/>
      <c r="CM16" s="298"/>
      <c r="CN16" s="298"/>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465" t="str">
        <f>IF(OR(BH16="",BO16="",BV16="",ISERROR(DATE(BH16,BO16,BV16))),"","（"&amp;TEXT(DATE(BH16,BO16,BV16),"ggge 年 m 月 d 日")&amp;"）")</f>
        <v/>
      </c>
      <c r="BI17" s="465"/>
      <c r="BJ17" s="465"/>
      <c r="BK17" s="465"/>
      <c r="BL17" s="465"/>
      <c r="BM17" s="465"/>
      <c r="BN17" s="465"/>
      <c r="BO17" s="465"/>
      <c r="BP17" s="465"/>
      <c r="BQ17" s="465"/>
      <c r="BR17" s="465"/>
      <c r="BS17" s="465"/>
      <c r="BT17" s="465"/>
      <c r="BU17" s="465"/>
      <c r="BV17" s="465"/>
      <c r="BW17" s="465"/>
      <c r="BX17" s="465"/>
      <c r="BY17" s="465"/>
      <c r="BZ17" s="465"/>
      <c r="CA17" s="465"/>
      <c r="CB17" s="465"/>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84" t="s">
        <v>20</v>
      </c>
      <c r="AK21" s="284"/>
      <c r="AL21" s="284"/>
      <c r="AM21" s="284"/>
      <c r="AN21" s="284"/>
      <c r="AO21" s="284"/>
      <c r="AP21" s="284"/>
      <c r="AQ21" s="284"/>
      <c r="AR21" s="284"/>
      <c r="AS21" s="68"/>
      <c r="AT21" s="285" t="s">
        <v>15</v>
      </c>
      <c r="AU21" s="285"/>
      <c r="AV21" s="285"/>
      <c r="AW21" s="285"/>
      <c r="AX21" s="285"/>
      <c r="AY21" s="285"/>
      <c r="AZ21" s="285"/>
      <c r="BA21" s="285"/>
      <c r="BB21" s="285"/>
      <c r="BC21" s="285"/>
      <c r="BD21" s="458"/>
      <c r="BE21" s="458"/>
      <c r="BF21" s="458"/>
      <c r="BG21" s="458"/>
      <c r="BH21" s="458"/>
      <c r="BI21" s="459" t="s">
        <v>47</v>
      </c>
      <c r="BJ21" s="459"/>
      <c r="BK21" s="458"/>
      <c r="BL21" s="458"/>
      <c r="BM21" s="458"/>
      <c r="BN21" s="458"/>
      <c r="BO21" s="458"/>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462" t="s">
        <v>16</v>
      </c>
      <c r="AU22" s="462"/>
      <c r="AV22" s="462"/>
      <c r="AW22" s="462"/>
      <c r="AX22" s="462"/>
      <c r="AY22" s="462"/>
      <c r="AZ22" s="462"/>
      <c r="BA22" s="462"/>
      <c r="BB22" s="462"/>
      <c r="BC22" s="462"/>
      <c r="BD22" s="460"/>
      <c r="BE22" s="460"/>
      <c r="BF22" s="460"/>
      <c r="BG22" s="460"/>
      <c r="BH22" s="460"/>
      <c r="BI22" s="460"/>
      <c r="BJ22" s="460"/>
      <c r="BK22" s="460"/>
      <c r="BL22" s="460"/>
      <c r="BM22" s="460"/>
      <c r="BN22" s="460"/>
      <c r="BO22" s="460"/>
      <c r="BP22" s="460"/>
      <c r="BQ22" s="460"/>
      <c r="BR22" s="460"/>
      <c r="BS22" s="460"/>
      <c r="BT22" s="460"/>
      <c r="BU22" s="460"/>
      <c r="BV22" s="460"/>
      <c r="BW22" s="460"/>
      <c r="BX22" s="460"/>
      <c r="BY22" s="460"/>
      <c r="BZ22" s="460"/>
      <c r="CA22" s="460"/>
      <c r="CB22" s="460"/>
      <c r="CC22" s="460"/>
      <c r="CD22" s="460"/>
      <c r="CE22" s="460"/>
      <c r="CF22" s="460"/>
      <c r="CG22" s="460"/>
      <c r="CH22" s="460"/>
      <c r="CI22" s="460"/>
      <c r="CJ22" s="460"/>
      <c r="CK22" s="460"/>
      <c r="CL22" s="460"/>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462"/>
      <c r="AU23" s="462"/>
      <c r="AV23" s="462"/>
      <c r="AW23" s="462"/>
      <c r="AX23" s="462"/>
      <c r="AY23" s="462"/>
      <c r="AZ23" s="462"/>
      <c r="BA23" s="462"/>
      <c r="BB23" s="462"/>
      <c r="BC23" s="462"/>
      <c r="BD23" s="461"/>
      <c r="BE23" s="461"/>
      <c r="BF23" s="461"/>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85" t="s">
        <v>19</v>
      </c>
      <c r="AU24" s="285"/>
      <c r="AV24" s="285"/>
      <c r="AW24" s="285"/>
      <c r="AX24" s="285"/>
      <c r="AY24" s="285"/>
      <c r="AZ24" s="285"/>
      <c r="BA24" s="285"/>
      <c r="BB24" s="285"/>
      <c r="BC24" s="285"/>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84" t="s">
        <v>118</v>
      </c>
      <c r="AU25" s="285"/>
      <c r="AV25" s="285"/>
      <c r="AW25" s="285"/>
      <c r="AX25" s="285"/>
      <c r="AY25" s="285"/>
      <c r="AZ25" s="285"/>
      <c r="BA25" s="285"/>
      <c r="BB25" s="285"/>
      <c r="BC25" s="285"/>
      <c r="BD25" s="286"/>
      <c r="BE25" s="286"/>
      <c r="BF25" s="286"/>
      <c r="BG25" s="286"/>
      <c r="BH25" s="286"/>
      <c r="BI25" s="286"/>
      <c r="BJ25" s="286"/>
      <c r="BK25" s="286"/>
      <c r="BL25" s="286"/>
      <c r="BM25" s="286"/>
      <c r="BN25" s="286"/>
      <c r="BO25" s="286"/>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98"/>
      <c r="CL25" s="298"/>
      <c r="CM25" s="298"/>
      <c r="CN25" s="298"/>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306"/>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row>
    <row r="29" spans="1:93" s="49" customFormat="1" ht="24.75" customHeight="1" x14ac:dyDescent="0.2">
      <c r="A29" s="292" t="s">
        <v>55</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row>
    <row r="30" spans="1:93" s="49" customFormat="1" ht="24.75" customHeight="1" x14ac:dyDescent="0.2">
      <c r="A30" s="292" t="s">
        <v>269</v>
      </c>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row>
    <row r="31" spans="1:93" s="49" customFormat="1" ht="24.75" customHeight="1" x14ac:dyDescent="0.2">
      <c r="A31" s="306" t="s">
        <v>268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row>
    <row r="32" spans="1:93" s="49" customFormat="1" ht="36" customHeight="1" x14ac:dyDescent="0.2">
      <c r="A32" s="80"/>
      <c r="B32" s="80"/>
      <c r="C32" s="80"/>
      <c r="F32" s="57"/>
      <c r="G32" s="81"/>
      <c r="H32" s="81"/>
      <c r="I32" s="57"/>
      <c r="J32" s="57"/>
    </row>
    <row r="33" spans="1:92" s="49" customFormat="1" ht="29.25" customHeight="1" x14ac:dyDescent="0.2">
      <c r="A33" s="302" t="s">
        <v>270</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row>
    <row r="34" spans="1:92" s="49" customFormat="1" ht="29.25" customHeight="1" x14ac:dyDescent="0.2">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c r="CN34" s="302"/>
    </row>
    <row r="35" spans="1:92" ht="29.25" customHeight="1" x14ac:dyDescent="0.2">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row>
    <row r="36" spans="1:92" ht="29.25" customHeight="1" x14ac:dyDescent="0.2">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c r="CN36" s="302"/>
    </row>
    <row r="37" spans="1:92" ht="29.25" customHeight="1" x14ac:dyDescent="0.2">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2"/>
    </row>
    <row r="38" spans="1:92" ht="29.25" customHeight="1" x14ac:dyDescent="0.2">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302"/>
    </row>
    <row r="39" spans="1:92" ht="29.25" customHeight="1" x14ac:dyDescent="0.2">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299" t="str">
        <f>$CA$2&amp;""</f>
        <v/>
      </c>
      <c r="BZ45" s="299"/>
      <c r="CA45" s="299"/>
      <c r="CB45" s="299"/>
      <c r="CC45" s="299"/>
      <c r="CD45" s="299"/>
      <c r="CE45" s="299"/>
      <c r="CF45" s="299"/>
      <c r="CG45" s="299"/>
      <c r="CH45" s="299"/>
      <c r="CI45" s="299"/>
      <c r="CJ45" s="299"/>
      <c r="CK45" s="299"/>
      <c r="CL45" s="299"/>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299" t="str">
        <f>$CA$3&amp;""</f>
        <v/>
      </c>
      <c r="BZ46" s="299"/>
      <c r="CA46" s="299"/>
      <c r="CB46" s="299"/>
      <c r="CC46" s="299"/>
      <c r="CD46" s="299"/>
      <c r="CE46" s="299"/>
      <c r="CF46" s="299"/>
      <c r="CG46" s="299"/>
      <c r="CH46" s="299"/>
      <c r="CI46" s="299"/>
      <c r="CJ46" s="299"/>
      <c r="CK46" s="299"/>
      <c r="CL46" s="299"/>
      <c r="CM46" s="160"/>
      <c r="CN46" s="160"/>
    </row>
    <row r="47" spans="1:92" ht="18" customHeight="1" x14ac:dyDescent="0.2">
      <c r="A47" s="446" t="s">
        <v>114</v>
      </c>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446"/>
      <c r="BY47" s="446"/>
      <c r="BZ47" s="446"/>
      <c r="CA47" s="446"/>
      <c r="CB47" s="446"/>
      <c r="CC47" s="446"/>
      <c r="CD47" s="446"/>
      <c r="CE47" s="446"/>
      <c r="CF47" s="446"/>
      <c r="CG47" s="446"/>
      <c r="CH47" s="446"/>
      <c r="CI47" s="446"/>
      <c r="CJ47" s="446"/>
      <c r="CK47" s="446"/>
      <c r="CL47" s="446"/>
      <c r="CM47" s="446"/>
      <c r="CN47" s="446"/>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303" t="s">
        <v>120</v>
      </c>
      <c r="B49" s="303"/>
      <c r="C49" s="303"/>
      <c r="D49" s="303"/>
      <c r="E49" s="303"/>
      <c r="F49" s="303"/>
      <c r="G49" s="303"/>
      <c r="H49" s="303"/>
      <c r="I49" s="303"/>
      <c r="J49" s="303"/>
      <c r="K49" s="303"/>
      <c r="L49" s="299"/>
      <c r="M49" s="299"/>
      <c r="N49" s="299"/>
      <c r="O49" s="299"/>
      <c r="P49" s="299"/>
      <c r="Q49" s="299"/>
      <c r="R49" s="299"/>
      <c r="S49" s="299"/>
      <c r="T49" s="299"/>
      <c r="U49" s="299"/>
      <c r="V49" s="299"/>
      <c r="W49" s="299"/>
      <c r="X49" s="299"/>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304" t="s">
        <v>119</v>
      </c>
      <c r="B50" s="296"/>
      <c r="C50" s="296"/>
      <c r="D50" s="296"/>
      <c r="E50" s="296"/>
      <c r="F50" s="296"/>
      <c r="G50" s="296"/>
      <c r="H50" s="296"/>
      <c r="I50" s="296"/>
      <c r="J50" s="296"/>
      <c r="K50" s="297"/>
      <c r="L50" s="447" t="str">
        <f>IF(BD15="","",BD15)</f>
        <v/>
      </c>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169"/>
      <c r="AT50" s="108"/>
      <c r="AU50" s="108"/>
      <c r="AV50" s="108"/>
      <c r="AW50" s="108"/>
      <c r="AX50" s="108"/>
      <c r="AY50" s="108"/>
      <c r="AZ50" s="108"/>
      <c r="BA50" s="108"/>
      <c r="BB50" s="108"/>
      <c r="BC50" s="108"/>
      <c r="BD50" s="108"/>
      <c r="BE50" s="170" t="s">
        <v>164</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304" t="s">
        <v>26</v>
      </c>
      <c r="B51" s="296"/>
      <c r="C51" s="296"/>
      <c r="D51" s="296"/>
      <c r="E51" s="296"/>
      <c r="F51" s="296"/>
      <c r="G51" s="296"/>
      <c r="H51" s="296"/>
      <c r="I51" s="296"/>
      <c r="J51" s="296"/>
      <c r="K51" s="297"/>
      <c r="L51" s="300" t="s">
        <v>40</v>
      </c>
      <c r="M51" s="301"/>
      <c r="N51" s="305"/>
      <c r="O51" s="305"/>
      <c r="P51" s="305"/>
      <c r="Q51" s="305"/>
      <c r="R51" s="305"/>
      <c r="S51" s="305"/>
      <c r="T51" s="305"/>
      <c r="U51" s="305"/>
      <c r="V51" s="305"/>
      <c r="W51" s="301" t="s">
        <v>43</v>
      </c>
      <c r="X51" s="301"/>
      <c r="Y51" s="305"/>
      <c r="Z51" s="305"/>
      <c r="AA51" s="305"/>
      <c r="AB51" s="305"/>
      <c r="AC51" s="305"/>
      <c r="AD51" s="305"/>
      <c r="AE51" s="305"/>
      <c r="AF51" s="305"/>
      <c r="AG51" s="305"/>
      <c r="AH51" s="301" t="s">
        <v>42</v>
      </c>
      <c r="AI51" s="301"/>
      <c r="AJ51" s="305"/>
      <c r="AK51" s="305"/>
      <c r="AL51" s="305"/>
      <c r="AM51" s="305"/>
      <c r="AN51" s="305"/>
      <c r="AO51" s="305"/>
      <c r="AP51" s="305"/>
      <c r="AQ51" s="305"/>
      <c r="AR51" s="307"/>
      <c r="AS51" s="289" t="s">
        <v>44</v>
      </c>
      <c r="AT51" s="290"/>
      <c r="AU51" s="290"/>
      <c r="AV51" s="290"/>
      <c r="AW51" s="290"/>
      <c r="AX51" s="290"/>
      <c r="AY51" s="290"/>
      <c r="AZ51" s="290"/>
      <c r="BA51" s="290"/>
      <c r="BB51" s="290"/>
      <c r="BC51" s="291"/>
      <c r="BD51" s="452"/>
      <c r="BE51" s="287"/>
      <c r="BF51" s="287"/>
      <c r="BG51" s="287"/>
      <c r="BH51" s="287"/>
      <c r="BI51" s="287"/>
      <c r="BJ51" s="287"/>
      <c r="BK51" s="287"/>
      <c r="BL51" s="287"/>
      <c r="BM51" s="287"/>
      <c r="BN51" s="287"/>
      <c r="BO51" s="287"/>
      <c r="BP51" s="287"/>
      <c r="BQ51" s="287"/>
      <c r="BR51" s="287"/>
      <c r="BS51" s="309" t="s">
        <v>162</v>
      </c>
      <c r="BT51" s="309"/>
      <c r="BU51" s="287"/>
      <c r="BV51" s="287"/>
      <c r="BW51" s="287"/>
      <c r="BX51" s="287"/>
      <c r="BY51" s="287"/>
      <c r="BZ51" s="287"/>
      <c r="CA51" s="287"/>
      <c r="CB51" s="287"/>
      <c r="CC51" s="287"/>
      <c r="CD51" s="287"/>
      <c r="CE51" s="287"/>
      <c r="CF51" s="287"/>
      <c r="CG51" s="287"/>
      <c r="CH51" s="287"/>
      <c r="CI51" s="287"/>
      <c r="CJ51" s="287"/>
      <c r="CK51" s="287"/>
      <c r="CL51" s="287"/>
      <c r="CM51" s="287"/>
      <c r="CN51" s="288"/>
      <c r="CO51" s="171"/>
    </row>
    <row r="52" spans="1:97" ht="33" customHeight="1" x14ac:dyDescent="0.2">
      <c r="A52" s="294" t="s">
        <v>28</v>
      </c>
      <c r="B52" s="295"/>
      <c r="C52" s="296"/>
      <c r="D52" s="296"/>
      <c r="E52" s="296"/>
      <c r="F52" s="296"/>
      <c r="G52" s="296"/>
      <c r="H52" s="296"/>
      <c r="I52" s="296"/>
      <c r="J52" s="296"/>
      <c r="K52" s="297"/>
      <c r="L52" s="300" t="s">
        <v>40</v>
      </c>
      <c r="M52" s="301"/>
      <c r="N52" s="305"/>
      <c r="O52" s="305"/>
      <c r="P52" s="305"/>
      <c r="Q52" s="305"/>
      <c r="R52" s="305"/>
      <c r="S52" s="305"/>
      <c r="T52" s="305"/>
      <c r="U52" s="305"/>
      <c r="V52" s="305"/>
      <c r="W52" s="301" t="s">
        <v>43</v>
      </c>
      <c r="X52" s="301"/>
      <c r="Y52" s="305"/>
      <c r="Z52" s="305"/>
      <c r="AA52" s="305"/>
      <c r="AB52" s="305"/>
      <c r="AC52" s="305"/>
      <c r="AD52" s="305"/>
      <c r="AE52" s="305"/>
      <c r="AF52" s="305"/>
      <c r="AG52" s="305"/>
      <c r="AH52" s="301" t="s">
        <v>42</v>
      </c>
      <c r="AI52" s="301"/>
      <c r="AJ52" s="305"/>
      <c r="AK52" s="305"/>
      <c r="AL52" s="305"/>
      <c r="AM52" s="305"/>
      <c r="AN52" s="305"/>
      <c r="AO52" s="305"/>
      <c r="AP52" s="305"/>
      <c r="AQ52" s="305"/>
      <c r="AR52" s="307"/>
      <c r="AS52" s="449" t="s">
        <v>29</v>
      </c>
      <c r="AT52" s="450"/>
      <c r="AU52" s="450"/>
      <c r="AV52" s="450"/>
      <c r="AW52" s="450"/>
      <c r="AX52" s="450"/>
      <c r="AY52" s="450"/>
      <c r="AZ52" s="450"/>
      <c r="BA52" s="450"/>
      <c r="BB52" s="450"/>
      <c r="BC52" s="451"/>
      <c r="BD52" s="300" t="s">
        <v>45</v>
      </c>
      <c r="BE52" s="301"/>
      <c r="BF52" s="307"/>
      <c r="BG52" s="308"/>
      <c r="BH52" s="308"/>
      <c r="BI52" s="308"/>
      <c r="BJ52" s="308"/>
      <c r="BK52" s="308"/>
      <c r="BL52" s="308"/>
      <c r="BM52" s="308"/>
      <c r="BN52" s="310"/>
      <c r="BO52" s="328" t="s">
        <v>46</v>
      </c>
      <c r="BP52" s="328"/>
      <c r="BQ52" s="307"/>
      <c r="BR52" s="308"/>
      <c r="BS52" s="308"/>
      <c r="BT52" s="308"/>
      <c r="BU52" s="308"/>
      <c r="BV52" s="308"/>
      <c r="BW52" s="308"/>
      <c r="BX52" s="308"/>
      <c r="BY52" s="308"/>
      <c r="BZ52" s="310"/>
      <c r="CA52" s="301" t="s">
        <v>42</v>
      </c>
      <c r="CB52" s="301"/>
      <c r="CC52" s="307"/>
      <c r="CD52" s="308"/>
      <c r="CE52" s="308"/>
      <c r="CF52" s="308"/>
      <c r="CG52" s="308"/>
      <c r="CH52" s="308"/>
      <c r="CI52" s="308"/>
      <c r="CJ52" s="308"/>
      <c r="CK52" s="308"/>
      <c r="CL52" s="308"/>
      <c r="CM52" s="308"/>
      <c r="CN52" s="308"/>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293" t="s">
        <v>121</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414" t="s">
        <v>116</v>
      </c>
      <c r="B56" s="415"/>
      <c r="C56" s="415"/>
      <c r="D56" s="415"/>
      <c r="E56" s="415"/>
      <c r="F56" s="415"/>
      <c r="G56" s="415"/>
      <c r="H56" s="415"/>
      <c r="I56" s="415"/>
      <c r="J56" s="415"/>
      <c r="K56" s="416"/>
      <c r="L56" s="434" t="s">
        <v>101</v>
      </c>
      <c r="M56" s="435"/>
      <c r="N56" s="435"/>
      <c r="O56" s="436"/>
      <c r="P56" s="436"/>
      <c r="Q56" s="436"/>
      <c r="R56" s="436"/>
      <c r="S56" s="436"/>
      <c r="T56" s="436"/>
      <c r="U56" s="436"/>
      <c r="V56" s="436"/>
      <c r="W56" s="436"/>
      <c r="X56" s="436"/>
      <c r="Y56" s="435" t="s">
        <v>102</v>
      </c>
      <c r="Z56" s="435"/>
      <c r="AA56" s="435"/>
      <c r="AB56" s="436"/>
      <c r="AC56" s="436"/>
      <c r="AD56" s="436"/>
      <c r="AE56" s="436"/>
      <c r="AF56" s="436"/>
      <c r="AG56" s="436"/>
      <c r="AH56" s="436"/>
      <c r="AI56" s="436"/>
      <c r="AJ56" s="436"/>
      <c r="AK56" s="436"/>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417"/>
      <c r="B57" s="418"/>
      <c r="C57" s="418"/>
      <c r="D57" s="418"/>
      <c r="E57" s="418"/>
      <c r="F57" s="418"/>
      <c r="G57" s="418"/>
      <c r="H57" s="418"/>
      <c r="I57" s="418"/>
      <c r="J57" s="418"/>
      <c r="K57" s="419"/>
      <c r="L57" s="453"/>
      <c r="M57" s="421"/>
      <c r="N57" s="421"/>
      <c r="O57" s="421"/>
      <c r="P57" s="421"/>
      <c r="Q57" s="421"/>
      <c r="R57" s="421"/>
      <c r="S57" s="421"/>
      <c r="T57" s="421"/>
      <c r="U57" s="421"/>
      <c r="V57" s="421"/>
      <c r="W57" s="421"/>
      <c r="X57" s="421"/>
      <c r="Y57" s="421"/>
      <c r="Z57" s="421"/>
      <c r="AA57" s="421"/>
      <c r="AB57" s="422"/>
      <c r="AC57" s="420"/>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2"/>
      <c r="BE57" s="420"/>
      <c r="BF57" s="421"/>
      <c r="BG57" s="421"/>
      <c r="BH57" s="421"/>
      <c r="BI57" s="421"/>
      <c r="BJ57" s="421"/>
      <c r="BK57" s="421"/>
      <c r="BL57" s="421"/>
      <c r="BM57" s="421"/>
      <c r="BN57" s="421"/>
      <c r="BO57" s="421"/>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3"/>
      <c r="CO57" s="171"/>
    </row>
    <row r="58" spans="1:97" ht="33" customHeight="1" x14ac:dyDescent="0.2">
      <c r="A58" s="304" t="s">
        <v>22</v>
      </c>
      <c r="B58" s="296"/>
      <c r="C58" s="296"/>
      <c r="D58" s="296"/>
      <c r="E58" s="296"/>
      <c r="F58" s="296"/>
      <c r="G58" s="296"/>
      <c r="H58" s="296"/>
      <c r="I58" s="296"/>
      <c r="J58" s="296"/>
      <c r="K58" s="297"/>
      <c r="L58" s="443" t="s">
        <v>81</v>
      </c>
      <c r="M58" s="313"/>
      <c r="N58" s="313"/>
      <c r="O58" s="444" t="s">
        <v>23</v>
      </c>
      <c r="P58" s="445"/>
      <c r="Q58" s="445"/>
      <c r="R58" s="445"/>
      <c r="S58" s="445"/>
      <c r="T58" s="445"/>
      <c r="U58" s="445"/>
      <c r="V58" s="445"/>
      <c r="W58" s="445"/>
      <c r="X58" s="445"/>
      <c r="Y58" s="445"/>
      <c r="Z58" s="445"/>
      <c r="AA58" s="445"/>
      <c r="AB58" s="445"/>
      <c r="AC58" s="168"/>
      <c r="AD58" s="168"/>
      <c r="AE58" s="168"/>
      <c r="AF58" s="168"/>
      <c r="AG58" s="168"/>
      <c r="AH58" s="168"/>
      <c r="AI58" s="168"/>
      <c r="AJ58" s="168"/>
      <c r="AK58" s="168"/>
      <c r="AL58" s="168"/>
      <c r="AM58" s="168"/>
      <c r="AN58" s="168"/>
      <c r="AO58" s="168"/>
      <c r="AP58" s="168"/>
      <c r="AQ58" s="168"/>
      <c r="AR58" s="168"/>
      <c r="AS58" s="168"/>
      <c r="AT58" s="437" t="s">
        <v>52</v>
      </c>
      <c r="AU58" s="438"/>
      <c r="AV58" s="438"/>
      <c r="AW58" s="438"/>
      <c r="AX58" s="438"/>
      <c r="AY58" s="438"/>
      <c r="AZ58" s="438"/>
      <c r="BA58" s="438"/>
      <c r="BB58" s="438"/>
      <c r="BC58" s="438"/>
      <c r="BD58" s="439"/>
      <c r="BE58" s="440"/>
      <c r="BF58" s="311"/>
      <c r="BG58" s="311"/>
      <c r="BH58" s="311"/>
      <c r="BI58" s="311"/>
      <c r="BJ58" s="311"/>
      <c r="BK58" s="311"/>
      <c r="BL58" s="311"/>
      <c r="BM58" s="311"/>
      <c r="BN58" s="311"/>
      <c r="BO58" s="311"/>
      <c r="BP58" s="311"/>
      <c r="BQ58" s="311"/>
      <c r="BR58" s="311"/>
      <c r="BS58" s="360" t="s">
        <v>106</v>
      </c>
      <c r="BT58" s="360"/>
      <c r="BU58" s="360"/>
      <c r="BV58" s="360"/>
      <c r="BW58" s="360"/>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77" t="s">
        <v>24</v>
      </c>
      <c r="B59" s="378"/>
      <c r="C59" s="378"/>
      <c r="D59" s="378"/>
      <c r="E59" s="378"/>
      <c r="F59" s="378"/>
      <c r="G59" s="378"/>
      <c r="H59" s="378"/>
      <c r="I59" s="378"/>
      <c r="J59" s="378"/>
      <c r="K59" s="379"/>
      <c r="L59" s="396" t="s">
        <v>2</v>
      </c>
      <c r="M59" s="370"/>
      <c r="N59" s="370"/>
      <c r="O59" s="409" t="s">
        <v>51</v>
      </c>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10"/>
      <c r="AP59" s="396" t="s">
        <v>2</v>
      </c>
      <c r="AQ59" s="370"/>
      <c r="AR59" s="370"/>
      <c r="AS59" s="409" t="s">
        <v>200</v>
      </c>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10"/>
      <c r="BQ59" s="396" t="s">
        <v>2</v>
      </c>
      <c r="BR59" s="370"/>
      <c r="BS59" s="370"/>
      <c r="BT59" s="411" t="s">
        <v>246</v>
      </c>
      <c r="BU59" s="411"/>
      <c r="BV59" s="411"/>
      <c r="BW59" s="411"/>
      <c r="BX59" s="411"/>
      <c r="BY59" s="411"/>
      <c r="BZ59" s="411"/>
      <c r="CA59" s="411"/>
      <c r="CB59" s="411"/>
      <c r="CC59" s="411"/>
      <c r="CD59" s="411"/>
      <c r="CE59" s="411"/>
      <c r="CF59" s="411"/>
      <c r="CG59" s="411"/>
      <c r="CH59" s="411"/>
      <c r="CI59" s="411"/>
      <c r="CJ59" s="411"/>
      <c r="CK59" s="411"/>
      <c r="CL59" s="411"/>
      <c r="CM59" s="411"/>
      <c r="CN59" s="412"/>
    </row>
    <row r="60" spans="1:97" ht="62.55" customHeight="1" x14ac:dyDescent="0.2">
      <c r="A60" s="380"/>
      <c r="B60" s="381"/>
      <c r="C60" s="381"/>
      <c r="D60" s="381"/>
      <c r="E60" s="381"/>
      <c r="F60" s="381"/>
      <c r="G60" s="381"/>
      <c r="H60" s="381"/>
      <c r="I60" s="381"/>
      <c r="J60" s="381"/>
      <c r="K60" s="382"/>
      <c r="L60" s="404" t="s">
        <v>247</v>
      </c>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13"/>
      <c r="AP60" s="404" t="s">
        <v>248</v>
      </c>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72" t="s">
        <v>249</v>
      </c>
      <c r="BR60" s="473"/>
      <c r="BS60" s="473"/>
      <c r="BT60" s="473"/>
      <c r="BU60" s="473"/>
      <c r="BV60" s="473"/>
      <c r="BW60" s="473"/>
      <c r="BX60" s="473"/>
      <c r="BY60" s="473"/>
      <c r="BZ60" s="473"/>
      <c r="CA60" s="473"/>
      <c r="CB60" s="473"/>
      <c r="CC60" s="473"/>
      <c r="CD60" s="473"/>
      <c r="CE60" s="473"/>
      <c r="CF60" s="473"/>
      <c r="CG60" s="473"/>
      <c r="CH60" s="473"/>
      <c r="CI60" s="473"/>
      <c r="CJ60" s="473"/>
      <c r="CK60" s="473"/>
      <c r="CL60" s="473"/>
      <c r="CM60" s="473"/>
      <c r="CN60" s="474"/>
      <c r="CS60" s="171"/>
    </row>
    <row r="61" spans="1:97" ht="37.5" customHeight="1" x14ac:dyDescent="0.2">
      <c r="A61" s="377" t="s">
        <v>99</v>
      </c>
      <c r="B61" s="378"/>
      <c r="C61" s="378"/>
      <c r="D61" s="378"/>
      <c r="E61" s="378"/>
      <c r="F61" s="378"/>
      <c r="G61" s="378"/>
      <c r="H61" s="378"/>
      <c r="I61" s="378"/>
      <c r="J61" s="378"/>
      <c r="K61" s="379"/>
      <c r="L61" s="396" t="s">
        <v>2</v>
      </c>
      <c r="M61" s="370"/>
      <c r="N61" s="370"/>
      <c r="O61" s="409" t="s">
        <v>100</v>
      </c>
      <c r="P61" s="409"/>
      <c r="Q61" s="409"/>
      <c r="R61" s="409"/>
      <c r="S61" s="409"/>
      <c r="T61" s="409"/>
      <c r="U61" s="409"/>
      <c r="V61" s="409"/>
      <c r="W61" s="409"/>
      <c r="X61" s="409"/>
      <c r="Y61" s="409"/>
      <c r="Z61" s="409"/>
      <c r="AA61" s="409"/>
      <c r="AB61" s="409"/>
      <c r="AC61" s="409"/>
      <c r="AD61" s="409"/>
      <c r="AE61" s="409"/>
      <c r="AF61" s="409"/>
      <c r="AG61" s="409"/>
      <c r="AH61" s="409"/>
      <c r="AI61" s="410"/>
      <c r="AJ61" s="396" t="s">
        <v>2</v>
      </c>
      <c r="AK61" s="370"/>
      <c r="AL61" s="370"/>
      <c r="AM61" s="411" t="s">
        <v>201</v>
      </c>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396" t="s">
        <v>2</v>
      </c>
      <c r="BJ61" s="370"/>
      <c r="BK61" s="370"/>
      <c r="BL61" s="475" t="s">
        <v>250</v>
      </c>
      <c r="BM61" s="475"/>
      <c r="BN61" s="475"/>
      <c r="BO61" s="475"/>
      <c r="BP61" s="475"/>
      <c r="BQ61" s="475"/>
      <c r="BR61" s="475"/>
      <c r="BS61" s="475"/>
      <c r="BT61" s="475"/>
      <c r="BU61" s="475"/>
      <c r="BV61" s="475"/>
      <c r="BW61" s="475"/>
      <c r="BX61" s="475"/>
      <c r="BY61" s="396" t="s">
        <v>2</v>
      </c>
      <c r="BZ61" s="370"/>
      <c r="CA61" s="370"/>
      <c r="CB61" s="475" t="s">
        <v>251</v>
      </c>
      <c r="CC61" s="475"/>
      <c r="CD61" s="475"/>
      <c r="CE61" s="475"/>
      <c r="CF61" s="475"/>
      <c r="CG61" s="475"/>
      <c r="CH61" s="475"/>
      <c r="CI61" s="475"/>
      <c r="CJ61" s="475"/>
      <c r="CK61" s="475"/>
      <c r="CL61" s="475"/>
      <c r="CM61" s="475"/>
      <c r="CN61" s="476"/>
    </row>
    <row r="62" spans="1:97" ht="37.5" customHeight="1" x14ac:dyDescent="0.2">
      <c r="A62" s="380"/>
      <c r="B62" s="381"/>
      <c r="C62" s="381"/>
      <c r="D62" s="381"/>
      <c r="E62" s="381"/>
      <c r="F62" s="381"/>
      <c r="G62" s="381"/>
      <c r="H62" s="381"/>
      <c r="I62" s="381"/>
      <c r="J62" s="381"/>
      <c r="K62" s="382"/>
      <c r="L62" s="404" t="s">
        <v>252</v>
      </c>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4" t="s">
        <v>253</v>
      </c>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4" t="s">
        <v>271</v>
      </c>
      <c r="BJ62" s="405"/>
      <c r="BK62" s="405"/>
      <c r="BL62" s="405"/>
      <c r="BM62" s="405"/>
      <c r="BN62" s="405"/>
      <c r="BO62" s="405"/>
      <c r="BP62" s="405"/>
      <c r="BQ62" s="405"/>
      <c r="BR62" s="405"/>
      <c r="BS62" s="405"/>
      <c r="BT62" s="405"/>
      <c r="BU62" s="405"/>
      <c r="BV62" s="405"/>
      <c r="BW62" s="405"/>
      <c r="BX62" s="405"/>
      <c r="BY62" s="406"/>
      <c r="BZ62" s="407"/>
      <c r="CA62" s="407"/>
      <c r="CB62" s="407"/>
      <c r="CC62" s="407"/>
      <c r="CD62" s="407"/>
      <c r="CE62" s="407"/>
      <c r="CF62" s="407"/>
      <c r="CG62" s="407"/>
      <c r="CH62" s="407"/>
      <c r="CI62" s="407"/>
      <c r="CJ62" s="407"/>
      <c r="CK62" s="407"/>
      <c r="CL62" s="407"/>
      <c r="CM62" s="407"/>
      <c r="CN62" s="408"/>
    </row>
    <row r="63" spans="1:97" ht="33" customHeight="1" x14ac:dyDescent="0.2">
      <c r="A63" s="386" t="s">
        <v>103</v>
      </c>
      <c r="B63" s="387"/>
      <c r="C63" s="387"/>
      <c r="D63" s="387"/>
      <c r="E63" s="387"/>
      <c r="F63" s="387"/>
      <c r="G63" s="387"/>
      <c r="H63" s="387"/>
      <c r="I63" s="387"/>
      <c r="J63" s="387"/>
      <c r="K63" s="387"/>
      <c r="L63" s="396" t="s">
        <v>2</v>
      </c>
      <c r="M63" s="370"/>
      <c r="N63" s="370"/>
      <c r="O63" s="347" t="s">
        <v>53</v>
      </c>
      <c r="P63" s="397"/>
      <c r="Q63" s="397"/>
      <c r="R63" s="397"/>
      <c r="S63" s="397"/>
      <c r="T63" s="397"/>
      <c r="U63" s="397"/>
      <c r="V63" s="397"/>
      <c r="W63" s="397"/>
      <c r="X63" s="397"/>
      <c r="Y63" s="397"/>
      <c r="Z63" s="397"/>
      <c r="AA63" s="397"/>
      <c r="AB63" s="398"/>
      <c r="AC63" s="370" t="s">
        <v>2</v>
      </c>
      <c r="AD63" s="370"/>
      <c r="AE63" s="370"/>
      <c r="AF63" s="347" t="s">
        <v>54</v>
      </c>
      <c r="AG63" s="347"/>
      <c r="AH63" s="347"/>
      <c r="AI63" s="347"/>
      <c r="AJ63" s="347"/>
      <c r="AK63" s="347"/>
      <c r="AL63" s="347"/>
      <c r="AM63" s="347"/>
      <c r="AN63" s="347"/>
      <c r="AO63" s="347"/>
      <c r="AP63" s="347"/>
      <c r="AQ63" s="347"/>
      <c r="AR63" s="347"/>
      <c r="AS63" s="348"/>
      <c r="AT63" s="383" t="s">
        <v>272</v>
      </c>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4"/>
      <c r="BW63" s="384"/>
      <c r="BX63" s="384"/>
      <c r="BY63" s="384"/>
      <c r="BZ63" s="384"/>
      <c r="CA63" s="384"/>
      <c r="CB63" s="384"/>
      <c r="CC63" s="384"/>
      <c r="CD63" s="384"/>
      <c r="CE63" s="384"/>
      <c r="CF63" s="384"/>
      <c r="CG63" s="384"/>
      <c r="CH63" s="384"/>
      <c r="CI63" s="384"/>
      <c r="CJ63" s="384"/>
      <c r="CK63" s="384"/>
      <c r="CL63" s="384"/>
      <c r="CM63" s="384"/>
      <c r="CN63" s="385"/>
    </row>
    <row r="64" spans="1:97" ht="22.5" customHeight="1" x14ac:dyDescent="0.2">
      <c r="A64" s="388"/>
      <c r="B64" s="389"/>
      <c r="C64" s="389"/>
      <c r="D64" s="389"/>
      <c r="E64" s="389"/>
      <c r="F64" s="389"/>
      <c r="G64" s="389"/>
      <c r="H64" s="389"/>
      <c r="I64" s="389"/>
      <c r="J64" s="389"/>
      <c r="K64" s="389"/>
      <c r="L64" s="161"/>
      <c r="M64" s="67"/>
      <c r="N64" s="67"/>
      <c r="O64" s="67"/>
      <c r="P64" s="67"/>
      <c r="Q64" s="67"/>
      <c r="R64" s="67"/>
      <c r="S64" s="67"/>
      <c r="T64" s="67"/>
      <c r="U64" s="67"/>
      <c r="V64" s="67"/>
      <c r="W64" s="67"/>
      <c r="X64" s="67"/>
      <c r="Y64" s="67"/>
      <c r="Z64" s="67"/>
      <c r="AA64" s="67"/>
      <c r="AB64" s="162"/>
      <c r="AC64" s="425" t="s">
        <v>111</v>
      </c>
      <c r="AD64" s="426"/>
      <c r="AE64" s="426"/>
      <c r="AF64" s="426"/>
      <c r="AG64" s="426"/>
      <c r="AH64" s="426"/>
      <c r="AI64" s="426"/>
      <c r="AJ64" s="426"/>
      <c r="AK64" s="426"/>
      <c r="AL64" s="426"/>
      <c r="AM64" s="426"/>
      <c r="AN64" s="426"/>
      <c r="AO64" s="426"/>
      <c r="AP64" s="426"/>
      <c r="AQ64" s="426"/>
      <c r="AR64" s="426"/>
      <c r="AS64" s="427"/>
      <c r="AT64" s="441" t="s">
        <v>104</v>
      </c>
      <c r="AU64" s="442"/>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6" t="s">
        <v>105</v>
      </c>
      <c r="CN64" s="357"/>
    </row>
    <row r="65" spans="1:92" ht="22.5" customHeight="1" x14ac:dyDescent="0.2">
      <c r="A65" s="388"/>
      <c r="B65" s="389"/>
      <c r="C65" s="389"/>
      <c r="D65" s="389"/>
      <c r="E65" s="389"/>
      <c r="F65" s="389"/>
      <c r="G65" s="389"/>
      <c r="H65" s="389"/>
      <c r="I65" s="389"/>
      <c r="J65" s="389"/>
      <c r="K65" s="389"/>
      <c r="L65" s="161"/>
      <c r="M65" s="67"/>
      <c r="N65" s="67"/>
      <c r="O65" s="67"/>
      <c r="P65" s="67"/>
      <c r="Q65" s="67"/>
      <c r="R65" s="67"/>
      <c r="S65" s="67"/>
      <c r="T65" s="67"/>
      <c r="U65" s="67"/>
      <c r="V65" s="67"/>
      <c r="W65" s="67"/>
      <c r="X65" s="67"/>
      <c r="Y65" s="67"/>
      <c r="Z65" s="67"/>
      <c r="AA65" s="67"/>
      <c r="AB65" s="162"/>
      <c r="AC65" s="428"/>
      <c r="AD65" s="429"/>
      <c r="AE65" s="429"/>
      <c r="AF65" s="429"/>
      <c r="AG65" s="429"/>
      <c r="AH65" s="429"/>
      <c r="AI65" s="429"/>
      <c r="AJ65" s="429"/>
      <c r="AK65" s="429"/>
      <c r="AL65" s="429"/>
      <c r="AM65" s="429"/>
      <c r="AN65" s="429"/>
      <c r="AO65" s="429"/>
      <c r="AP65" s="429"/>
      <c r="AQ65" s="429"/>
      <c r="AR65" s="429"/>
      <c r="AS65" s="430"/>
      <c r="AT65" s="349" t="s">
        <v>104</v>
      </c>
      <c r="AU65" s="350"/>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c r="CF65" s="351"/>
      <c r="CG65" s="351"/>
      <c r="CH65" s="351"/>
      <c r="CI65" s="351"/>
      <c r="CJ65" s="351"/>
      <c r="CK65" s="351"/>
      <c r="CL65" s="351"/>
      <c r="CM65" s="394" t="s">
        <v>105</v>
      </c>
      <c r="CN65" s="395"/>
    </row>
    <row r="66" spans="1:92" ht="22.5" customHeight="1" x14ac:dyDescent="0.2">
      <c r="A66" s="390"/>
      <c r="B66" s="391"/>
      <c r="C66" s="391"/>
      <c r="D66" s="391"/>
      <c r="E66" s="391"/>
      <c r="F66" s="391"/>
      <c r="G66" s="391"/>
      <c r="H66" s="391"/>
      <c r="I66" s="391"/>
      <c r="J66" s="391"/>
      <c r="K66" s="391"/>
      <c r="L66" s="163"/>
      <c r="M66" s="164"/>
      <c r="N66" s="164"/>
      <c r="O66" s="164"/>
      <c r="P66" s="164"/>
      <c r="Q66" s="164"/>
      <c r="R66" s="164"/>
      <c r="S66" s="164"/>
      <c r="T66" s="164"/>
      <c r="U66" s="164"/>
      <c r="V66" s="164"/>
      <c r="W66" s="164"/>
      <c r="X66" s="164"/>
      <c r="Y66" s="164"/>
      <c r="Z66" s="164"/>
      <c r="AA66" s="164"/>
      <c r="AB66" s="165"/>
      <c r="AC66" s="431"/>
      <c r="AD66" s="432"/>
      <c r="AE66" s="432"/>
      <c r="AF66" s="432"/>
      <c r="AG66" s="432"/>
      <c r="AH66" s="432"/>
      <c r="AI66" s="432"/>
      <c r="AJ66" s="432"/>
      <c r="AK66" s="432"/>
      <c r="AL66" s="432"/>
      <c r="AM66" s="432"/>
      <c r="AN66" s="432"/>
      <c r="AO66" s="432"/>
      <c r="AP66" s="432"/>
      <c r="AQ66" s="432"/>
      <c r="AR66" s="432"/>
      <c r="AS66" s="433"/>
      <c r="AT66" s="345" t="s">
        <v>104</v>
      </c>
      <c r="AU66" s="346"/>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c r="BZ66" s="352"/>
      <c r="CA66" s="352"/>
      <c r="CB66" s="352"/>
      <c r="CC66" s="352"/>
      <c r="CD66" s="352"/>
      <c r="CE66" s="352"/>
      <c r="CF66" s="352"/>
      <c r="CG66" s="352"/>
      <c r="CH66" s="352"/>
      <c r="CI66" s="352"/>
      <c r="CJ66" s="352"/>
      <c r="CK66" s="352"/>
      <c r="CL66" s="352"/>
      <c r="CM66" s="392" t="s">
        <v>105</v>
      </c>
      <c r="CN66" s="393"/>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299" t="s">
        <v>122</v>
      </c>
      <c r="B69" s="299"/>
      <c r="C69" s="299"/>
      <c r="D69" s="299"/>
      <c r="E69" s="299"/>
      <c r="F69" s="299"/>
      <c r="G69" s="299"/>
      <c r="H69" s="299"/>
      <c r="I69" s="299"/>
      <c r="J69" s="299"/>
      <c r="K69" s="299"/>
      <c r="L69" s="299"/>
      <c r="M69" s="299"/>
      <c r="N69" s="299"/>
      <c r="O69" s="299"/>
      <c r="P69" s="299"/>
      <c r="Q69" s="299"/>
      <c r="R69" s="299"/>
      <c r="S69" s="299"/>
      <c r="T69" s="299"/>
      <c r="U69" s="299"/>
      <c r="V69" s="299"/>
      <c r="W69" s="299"/>
      <c r="X69" s="361"/>
      <c r="Y69" s="399" t="str">
        <f>IF('定型様式1｜総括表'!$W$42=0,"",'定型様式1｜総括表'!$W$42)</f>
        <v/>
      </c>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1"/>
      <c r="BP69" s="353" t="s">
        <v>25</v>
      </c>
      <c r="BQ69" s="354"/>
      <c r="BR69" s="354"/>
      <c r="BS69" s="354"/>
      <c r="BT69" s="354"/>
      <c r="BU69" s="354"/>
      <c r="BV69" s="354"/>
      <c r="BW69" s="354"/>
      <c r="BX69" s="354"/>
      <c r="BY69" s="354"/>
      <c r="BZ69" s="354"/>
      <c r="CA69" s="354"/>
      <c r="CB69" s="354"/>
      <c r="CC69" s="354"/>
      <c r="CD69" s="354"/>
      <c r="CE69" s="354"/>
      <c r="CF69" s="354"/>
      <c r="CG69" s="354"/>
      <c r="CH69" s="354"/>
      <c r="CI69" s="354"/>
      <c r="CJ69" s="354"/>
      <c r="CK69" s="354"/>
      <c r="CL69" s="354"/>
      <c r="CM69" s="354"/>
      <c r="CN69" s="354"/>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344"/>
      <c r="BR70" s="344"/>
      <c r="BS70" s="344"/>
      <c r="BT70" s="344"/>
      <c r="BU70" s="344"/>
      <c r="BV70" s="344"/>
      <c r="BW70" s="344"/>
      <c r="BX70" s="344"/>
      <c r="BY70" s="344"/>
      <c r="BZ70" s="344"/>
      <c r="CA70" s="344"/>
      <c r="CB70" s="344"/>
      <c r="CC70" s="344"/>
      <c r="CD70" s="344"/>
      <c r="CE70" s="344"/>
      <c r="CF70" s="344"/>
      <c r="CG70" s="344"/>
      <c r="CH70" s="344"/>
      <c r="CI70" s="344"/>
      <c r="CJ70" s="344"/>
      <c r="CK70" s="344"/>
      <c r="CL70" s="344"/>
      <c r="CM70" s="344"/>
      <c r="CN70" s="344"/>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303" t="s">
        <v>242</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294" t="s">
        <v>115</v>
      </c>
      <c r="B74" s="296"/>
      <c r="C74" s="296"/>
      <c r="D74" s="296"/>
      <c r="E74" s="296"/>
      <c r="F74" s="296"/>
      <c r="G74" s="296"/>
      <c r="H74" s="296"/>
      <c r="I74" s="296"/>
      <c r="J74" s="296"/>
      <c r="K74" s="297"/>
      <c r="L74" s="245"/>
      <c r="M74" s="312" t="s">
        <v>148</v>
      </c>
      <c r="N74" s="312"/>
      <c r="O74" s="312"/>
      <c r="P74" s="312"/>
      <c r="Q74" s="312"/>
      <c r="R74" s="359"/>
      <c r="S74" s="359"/>
      <c r="T74" s="359"/>
      <c r="U74" s="359"/>
      <c r="V74" s="313" t="s">
        <v>5</v>
      </c>
      <c r="W74" s="313"/>
      <c r="X74" s="313"/>
      <c r="Y74" s="313"/>
      <c r="Z74" s="311"/>
      <c r="AA74" s="311"/>
      <c r="AB74" s="311"/>
      <c r="AC74" s="311"/>
      <c r="AD74" s="311"/>
      <c r="AE74" s="313" t="s">
        <v>4</v>
      </c>
      <c r="AF74" s="313"/>
      <c r="AG74" s="313"/>
      <c r="AH74" s="313"/>
      <c r="AI74" s="312"/>
      <c r="AJ74" s="312"/>
      <c r="AK74" s="312"/>
      <c r="AL74" s="312"/>
      <c r="AM74" s="312"/>
      <c r="AN74" s="313" t="s">
        <v>3</v>
      </c>
      <c r="AO74" s="313"/>
      <c r="AP74" s="313"/>
      <c r="AQ74" s="313"/>
      <c r="AR74" s="246"/>
      <c r="AS74" s="294" t="s">
        <v>241</v>
      </c>
      <c r="AT74" s="295"/>
      <c r="AU74" s="295"/>
      <c r="AV74" s="295"/>
      <c r="AW74" s="295"/>
      <c r="AX74" s="295"/>
      <c r="AY74" s="295"/>
      <c r="AZ74" s="295"/>
      <c r="BA74" s="295"/>
      <c r="BB74" s="295"/>
      <c r="BC74" s="358"/>
      <c r="BD74" s="247"/>
      <c r="BE74" s="102"/>
      <c r="BF74" s="102"/>
      <c r="BG74" s="312" t="s">
        <v>148</v>
      </c>
      <c r="BH74" s="312"/>
      <c r="BI74" s="312"/>
      <c r="BJ74" s="312"/>
      <c r="BK74" s="312"/>
      <c r="BL74" s="359"/>
      <c r="BM74" s="359"/>
      <c r="BN74" s="359"/>
      <c r="BO74" s="359"/>
      <c r="BP74" s="360" t="s">
        <v>5</v>
      </c>
      <c r="BQ74" s="360"/>
      <c r="BR74" s="360"/>
      <c r="BS74" s="360"/>
      <c r="BT74" s="360"/>
      <c r="BU74" s="311"/>
      <c r="BV74" s="311"/>
      <c r="BW74" s="311"/>
      <c r="BX74" s="311"/>
      <c r="BY74" s="311"/>
      <c r="BZ74" s="313" t="s">
        <v>4</v>
      </c>
      <c r="CA74" s="313"/>
      <c r="CB74" s="313"/>
      <c r="CC74" s="313"/>
      <c r="CD74" s="312"/>
      <c r="CE74" s="312"/>
      <c r="CF74" s="312"/>
      <c r="CG74" s="312"/>
      <c r="CH74" s="312"/>
      <c r="CI74" s="313" t="s">
        <v>3</v>
      </c>
      <c r="CJ74" s="313"/>
      <c r="CK74" s="313"/>
      <c r="CL74" s="313"/>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303" t="s">
        <v>125</v>
      </c>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108"/>
      <c r="Z78" s="108"/>
      <c r="AA78" s="108"/>
      <c r="AB78" s="108"/>
    </row>
    <row r="79" spans="1:92" ht="33" customHeight="1" x14ac:dyDescent="0.2">
      <c r="A79" s="324" t="s">
        <v>19</v>
      </c>
      <c r="B79" s="325"/>
      <c r="C79" s="325"/>
      <c r="D79" s="325"/>
      <c r="E79" s="325"/>
      <c r="F79" s="325"/>
      <c r="G79" s="325"/>
      <c r="H79" s="325"/>
      <c r="I79" s="325"/>
      <c r="J79" s="325"/>
      <c r="K79" s="326"/>
      <c r="L79" s="34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43"/>
      <c r="AS79" s="338" t="s">
        <v>30</v>
      </c>
      <c r="AT79" s="339"/>
      <c r="AU79" s="339"/>
      <c r="AV79" s="339"/>
      <c r="AW79" s="339"/>
      <c r="AX79" s="339"/>
      <c r="AY79" s="339"/>
      <c r="AZ79" s="339"/>
      <c r="BA79" s="339"/>
      <c r="BB79" s="339"/>
      <c r="BC79" s="340"/>
      <c r="BD79" s="342"/>
      <c r="BE79" s="312"/>
      <c r="BF79" s="312"/>
      <c r="BG79" s="312"/>
      <c r="BH79" s="312"/>
      <c r="BI79" s="312"/>
      <c r="BJ79" s="312"/>
      <c r="BK79" s="312"/>
      <c r="BL79" s="312"/>
      <c r="BM79" s="312"/>
      <c r="BN79" s="312"/>
      <c r="BO79" s="312"/>
      <c r="BP79" s="312"/>
      <c r="BQ79" s="312"/>
      <c r="BR79" s="312"/>
      <c r="BS79" s="312"/>
      <c r="BT79" s="312"/>
      <c r="BU79" s="312"/>
      <c r="BV79" s="312"/>
      <c r="BW79" s="312"/>
      <c r="BX79" s="312"/>
      <c r="BY79" s="312"/>
      <c r="BZ79" s="312"/>
      <c r="CA79" s="312"/>
      <c r="CB79" s="312"/>
      <c r="CC79" s="312"/>
      <c r="CD79" s="312"/>
      <c r="CE79" s="312"/>
      <c r="CF79" s="312"/>
      <c r="CG79" s="312"/>
      <c r="CH79" s="312"/>
      <c r="CI79" s="312"/>
      <c r="CJ79" s="312"/>
      <c r="CK79" s="312"/>
      <c r="CL79" s="312"/>
      <c r="CM79" s="312"/>
      <c r="CN79" s="343"/>
    </row>
    <row r="80" spans="1:92" ht="33" customHeight="1" x14ac:dyDescent="0.2">
      <c r="A80" s="324" t="s">
        <v>31</v>
      </c>
      <c r="B80" s="325"/>
      <c r="C80" s="325"/>
      <c r="D80" s="325"/>
      <c r="E80" s="325"/>
      <c r="F80" s="325"/>
      <c r="G80" s="325"/>
      <c r="H80" s="325"/>
      <c r="I80" s="325"/>
      <c r="J80" s="325"/>
      <c r="K80" s="326"/>
      <c r="L80" s="34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43"/>
      <c r="AS80" s="338" t="s">
        <v>27</v>
      </c>
      <c r="AT80" s="339"/>
      <c r="AU80" s="339"/>
      <c r="AV80" s="339"/>
      <c r="AW80" s="339"/>
      <c r="AX80" s="339"/>
      <c r="AY80" s="339"/>
      <c r="AZ80" s="339"/>
      <c r="BA80" s="339"/>
      <c r="BB80" s="339"/>
      <c r="BC80" s="340"/>
      <c r="BD80" s="341"/>
      <c r="BE80" s="336"/>
      <c r="BF80" s="336"/>
      <c r="BG80" s="336"/>
      <c r="BH80" s="336"/>
      <c r="BI80" s="336"/>
      <c r="BJ80" s="336"/>
      <c r="BK80" s="336"/>
      <c r="BL80" s="336"/>
      <c r="BM80" s="336"/>
      <c r="BN80" s="336"/>
      <c r="BO80" s="336"/>
      <c r="BP80" s="336"/>
      <c r="BQ80" s="336"/>
      <c r="BR80" s="336"/>
      <c r="BS80" s="309" t="s">
        <v>162</v>
      </c>
      <c r="BT80" s="309"/>
      <c r="BU80" s="336"/>
      <c r="BV80" s="336"/>
      <c r="BW80" s="336"/>
      <c r="BX80" s="336"/>
      <c r="BY80" s="336"/>
      <c r="BZ80" s="336"/>
      <c r="CA80" s="336"/>
      <c r="CB80" s="336"/>
      <c r="CC80" s="336"/>
      <c r="CD80" s="336"/>
      <c r="CE80" s="336"/>
      <c r="CF80" s="336"/>
      <c r="CG80" s="336"/>
      <c r="CH80" s="336"/>
      <c r="CI80" s="336"/>
      <c r="CJ80" s="336"/>
      <c r="CK80" s="336"/>
      <c r="CL80" s="336"/>
      <c r="CM80" s="336"/>
      <c r="CN80" s="337"/>
    </row>
    <row r="81" spans="1:92" ht="23.25" customHeight="1" x14ac:dyDescent="0.2">
      <c r="A81" s="371" t="s">
        <v>32</v>
      </c>
      <c r="B81" s="372"/>
      <c r="C81" s="372"/>
      <c r="D81" s="372"/>
      <c r="E81" s="372"/>
      <c r="F81" s="372"/>
      <c r="G81" s="372"/>
      <c r="H81" s="372"/>
      <c r="I81" s="372"/>
      <c r="J81" s="372"/>
      <c r="K81" s="373"/>
      <c r="L81" s="329" t="s">
        <v>21</v>
      </c>
      <c r="M81" s="330"/>
      <c r="N81" s="330"/>
      <c r="O81" s="436"/>
      <c r="P81" s="436"/>
      <c r="Q81" s="436"/>
      <c r="R81" s="436"/>
      <c r="S81" s="436"/>
      <c r="T81" s="436"/>
      <c r="U81" s="436"/>
      <c r="V81" s="436"/>
      <c r="W81" s="436"/>
      <c r="X81" s="436"/>
      <c r="Y81" s="330" t="s">
        <v>39</v>
      </c>
      <c r="Z81" s="330"/>
      <c r="AA81" s="330"/>
      <c r="AB81" s="436"/>
      <c r="AC81" s="436"/>
      <c r="AD81" s="436"/>
      <c r="AE81" s="436"/>
      <c r="AF81" s="436"/>
      <c r="AG81" s="436"/>
      <c r="AH81" s="436"/>
      <c r="AI81" s="436"/>
      <c r="AJ81" s="436"/>
      <c r="AK81" s="436"/>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374"/>
      <c r="B82" s="375"/>
      <c r="C82" s="375"/>
      <c r="D82" s="375"/>
      <c r="E82" s="375"/>
      <c r="F82" s="375"/>
      <c r="G82" s="375"/>
      <c r="H82" s="375"/>
      <c r="I82" s="375"/>
      <c r="J82" s="375"/>
      <c r="K82" s="376"/>
      <c r="L82" s="402"/>
      <c r="M82" s="403"/>
      <c r="N82" s="403"/>
      <c r="O82" s="403"/>
      <c r="P82" s="403"/>
      <c r="Q82" s="403"/>
      <c r="R82" s="403"/>
      <c r="S82" s="403"/>
      <c r="T82" s="403"/>
      <c r="U82" s="403"/>
      <c r="V82" s="403"/>
      <c r="W82" s="403"/>
      <c r="X82" s="403"/>
      <c r="Y82" s="403"/>
      <c r="Z82" s="403"/>
      <c r="AA82" s="403"/>
      <c r="AB82" s="403"/>
      <c r="AC82" s="331"/>
      <c r="AD82" s="332"/>
      <c r="AE82" s="332"/>
      <c r="AF82" s="332"/>
      <c r="AG82" s="332"/>
      <c r="AH82" s="332"/>
      <c r="AI82" s="332"/>
      <c r="AJ82" s="332"/>
      <c r="AK82" s="332"/>
      <c r="AL82" s="332"/>
      <c r="AM82" s="332"/>
      <c r="AN82" s="332"/>
      <c r="AO82" s="332"/>
      <c r="AP82" s="332"/>
      <c r="AQ82" s="332"/>
      <c r="AR82" s="332"/>
      <c r="AS82" s="333"/>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5"/>
    </row>
    <row r="83" spans="1:92" ht="33" customHeight="1" x14ac:dyDescent="0.2">
      <c r="A83" s="324" t="s">
        <v>26</v>
      </c>
      <c r="B83" s="325"/>
      <c r="C83" s="325"/>
      <c r="D83" s="325"/>
      <c r="E83" s="325"/>
      <c r="F83" s="325"/>
      <c r="G83" s="325"/>
      <c r="H83" s="325"/>
      <c r="I83" s="325"/>
      <c r="J83" s="325"/>
      <c r="K83" s="326"/>
      <c r="L83" s="327" t="s">
        <v>40</v>
      </c>
      <c r="M83" s="328"/>
      <c r="N83" s="305"/>
      <c r="O83" s="305"/>
      <c r="P83" s="305"/>
      <c r="Q83" s="305"/>
      <c r="R83" s="305"/>
      <c r="S83" s="305"/>
      <c r="T83" s="305"/>
      <c r="U83" s="305"/>
      <c r="V83" s="305"/>
      <c r="W83" s="328" t="s">
        <v>41</v>
      </c>
      <c r="X83" s="328"/>
      <c r="Y83" s="305"/>
      <c r="Z83" s="305"/>
      <c r="AA83" s="305"/>
      <c r="AB83" s="305"/>
      <c r="AC83" s="305"/>
      <c r="AD83" s="305"/>
      <c r="AE83" s="305"/>
      <c r="AF83" s="305"/>
      <c r="AG83" s="305"/>
      <c r="AH83" s="328" t="s">
        <v>39</v>
      </c>
      <c r="AI83" s="328"/>
      <c r="AJ83" s="305"/>
      <c r="AK83" s="305"/>
      <c r="AL83" s="305"/>
      <c r="AM83" s="305"/>
      <c r="AN83" s="305"/>
      <c r="AO83" s="305"/>
      <c r="AP83" s="305"/>
      <c r="AQ83" s="305"/>
      <c r="AR83" s="307"/>
      <c r="AS83" s="318" t="s">
        <v>29</v>
      </c>
      <c r="AT83" s="319"/>
      <c r="AU83" s="319"/>
      <c r="AV83" s="319"/>
      <c r="AW83" s="319"/>
      <c r="AX83" s="319"/>
      <c r="AY83" s="319"/>
      <c r="AZ83" s="319"/>
      <c r="BA83" s="319"/>
      <c r="BB83" s="319"/>
      <c r="BC83" s="320"/>
      <c r="BD83" s="113"/>
      <c r="BE83" s="368" t="s">
        <v>40</v>
      </c>
      <c r="BF83" s="368"/>
      <c r="BG83" s="314"/>
      <c r="BH83" s="314"/>
      <c r="BI83" s="314"/>
      <c r="BJ83" s="314"/>
      <c r="BK83" s="314"/>
      <c r="BL83" s="314"/>
      <c r="BM83" s="314"/>
      <c r="BN83" s="314"/>
      <c r="BO83" s="314"/>
      <c r="BP83" s="368" t="s">
        <v>41</v>
      </c>
      <c r="BQ83" s="368"/>
      <c r="BR83" s="314"/>
      <c r="BS83" s="314"/>
      <c r="BT83" s="314"/>
      <c r="BU83" s="314"/>
      <c r="BV83" s="314"/>
      <c r="BW83" s="314"/>
      <c r="BX83" s="314"/>
      <c r="BY83" s="314"/>
      <c r="BZ83" s="314"/>
      <c r="CA83" s="314"/>
      <c r="CB83" s="368" t="s">
        <v>39</v>
      </c>
      <c r="CC83" s="368"/>
      <c r="CD83" s="314"/>
      <c r="CE83" s="314"/>
      <c r="CF83" s="314"/>
      <c r="CG83" s="314"/>
      <c r="CH83" s="314"/>
      <c r="CI83" s="314"/>
      <c r="CJ83" s="314"/>
      <c r="CK83" s="314"/>
      <c r="CL83" s="314"/>
      <c r="CM83" s="314"/>
      <c r="CN83" s="315"/>
    </row>
    <row r="84" spans="1:92" ht="33" customHeight="1" x14ac:dyDescent="0.2">
      <c r="A84" s="363" t="s">
        <v>28</v>
      </c>
      <c r="B84" s="364"/>
      <c r="C84" s="325"/>
      <c r="D84" s="325"/>
      <c r="E84" s="325"/>
      <c r="F84" s="325"/>
      <c r="G84" s="325"/>
      <c r="H84" s="325"/>
      <c r="I84" s="325"/>
      <c r="J84" s="325"/>
      <c r="K84" s="326"/>
      <c r="L84" s="327" t="s">
        <v>40</v>
      </c>
      <c r="M84" s="328"/>
      <c r="N84" s="305"/>
      <c r="O84" s="305"/>
      <c r="P84" s="305"/>
      <c r="Q84" s="305"/>
      <c r="R84" s="305"/>
      <c r="S84" s="305"/>
      <c r="T84" s="305"/>
      <c r="U84" s="305"/>
      <c r="V84" s="305"/>
      <c r="W84" s="328" t="s">
        <v>41</v>
      </c>
      <c r="X84" s="328"/>
      <c r="Y84" s="305"/>
      <c r="Z84" s="305"/>
      <c r="AA84" s="305"/>
      <c r="AB84" s="305"/>
      <c r="AC84" s="305"/>
      <c r="AD84" s="305"/>
      <c r="AE84" s="305"/>
      <c r="AF84" s="305"/>
      <c r="AG84" s="305"/>
      <c r="AH84" s="328" t="s">
        <v>39</v>
      </c>
      <c r="AI84" s="328"/>
      <c r="AJ84" s="305"/>
      <c r="AK84" s="305"/>
      <c r="AL84" s="305"/>
      <c r="AM84" s="305"/>
      <c r="AN84" s="305"/>
      <c r="AO84" s="305"/>
      <c r="AP84" s="305"/>
      <c r="AQ84" s="305"/>
      <c r="AR84" s="307"/>
      <c r="AS84" s="321"/>
      <c r="AT84" s="322"/>
      <c r="AU84" s="322"/>
      <c r="AV84" s="322"/>
      <c r="AW84" s="322"/>
      <c r="AX84" s="322"/>
      <c r="AY84" s="322"/>
      <c r="AZ84" s="322"/>
      <c r="BA84" s="322"/>
      <c r="BB84" s="322"/>
      <c r="BC84" s="323"/>
      <c r="BD84" s="114"/>
      <c r="BE84" s="369"/>
      <c r="BF84" s="369"/>
      <c r="BG84" s="316"/>
      <c r="BH84" s="316"/>
      <c r="BI84" s="316"/>
      <c r="BJ84" s="316"/>
      <c r="BK84" s="316"/>
      <c r="BL84" s="316"/>
      <c r="BM84" s="316"/>
      <c r="BN84" s="316"/>
      <c r="BO84" s="316"/>
      <c r="BP84" s="369"/>
      <c r="BQ84" s="369"/>
      <c r="BR84" s="316"/>
      <c r="BS84" s="316"/>
      <c r="BT84" s="316"/>
      <c r="BU84" s="316"/>
      <c r="BV84" s="316"/>
      <c r="BW84" s="316"/>
      <c r="BX84" s="316"/>
      <c r="BY84" s="316"/>
      <c r="BZ84" s="316"/>
      <c r="CA84" s="316"/>
      <c r="CB84" s="369"/>
      <c r="CC84" s="369"/>
      <c r="CD84" s="316"/>
      <c r="CE84" s="316"/>
      <c r="CF84" s="316"/>
      <c r="CG84" s="316"/>
      <c r="CH84" s="316"/>
      <c r="CI84" s="316"/>
      <c r="CJ84" s="316"/>
      <c r="CK84" s="316"/>
      <c r="CL84" s="316"/>
      <c r="CM84" s="316"/>
      <c r="CN84" s="317"/>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93</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94</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128</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424"/>
      <c r="BQ92" s="424"/>
      <c r="BR92" s="424"/>
      <c r="BS92" s="424"/>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366" t="s">
        <v>33</v>
      </c>
      <c r="B96" s="366"/>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365" t="s">
        <v>34</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365"/>
      <c r="AV99" s="365"/>
      <c r="AW99" s="36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5"/>
      <c r="BU99" s="365"/>
      <c r="BV99" s="365"/>
      <c r="BW99" s="365"/>
      <c r="BX99" s="365"/>
      <c r="BY99" s="365"/>
      <c r="BZ99" s="365"/>
      <c r="CA99" s="365"/>
      <c r="CB99" s="365"/>
      <c r="CC99" s="365"/>
      <c r="CD99" s="365"/>
      <c r="CE99" s="365"/>
      <c r="CF99" s="365"/>
      <c r="CG99" s="365"/>
      <c r="CH99" s="365"/>
      <c r="CI99" s="365"/>
      <c r="CJ99" s="365"/>
      <c r="CK99" s="365"/>
      <c r="CL99" s="365"/>
      <c r="CM99" s="365"/>
      <c r="CN99" s="365"/>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367" t="s">
        <v>35</v>
      </c>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7"/>
      <c r="AW104" s="367"/>
      <c r="AX104" s="367"/>
      <c r="AY104" s="367"/>
      <c r="AZ104" s="367"/>
      <c r="BA104" s="367"/>
      <c r="BB104" s="367"/>
      <c r="BC104" s="367"/>
      <c r="BD104" s="367"/>
      <c r="BE104" s="367"/>
      <c r="BF104" s="367"/>
      <c r="BG104" s="367"/>
      <c r="BH104" s="367"/>
      <c r="BI104" s="367"/>
      <c r="BJ104" s="367"/>
      <c r="BK104" s="367"/>
      <c r="BL104" s="367"/>
      <c r="BM104" s="367"/>
      <c r="BN104" s="367"/>
      <c r="BO104" s="367"/>
      <c r="BP104" s="367"/>
      <c r="BQ104" s="367"/>
      <c r="BR104" s="367"/>
      <c r="BS104" s="367"/>
      <c r="BT104" s="367"/>
      <c r="BU104" s="367"/>
      <c r="BV104" s="367"/>
      <c r="BW104" s="367"/>
      <c r="BX104" s="367"/>
      <c r="BY104" s="367"/>
      <c r="BZ104" s="367"/>
      <c r="CA104" s="367"/>
      <c r="CB104" s="367"/>
      <c r="CC104" s="367"/>
      <c r="CD104" s="367"/>
      <c r="CE104" s="367"/>
      <c r="CF104" s="367"/>
      <c r="CG104" s="367"/>
      <c r="CH104" s="367"/>
      <c r="CI104" s="367"/>
      <c r="CJ104" s="367"/>
      <c r="CK104" s="367"/>
      <c r="CL104" s="367"/>
      <c r="CM104" s="367"/>
      <c r="CN104" s="367"/>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362" t="s">
        <v>117</v>
      </c>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c r="BX106" s="362"/>
      <c r="BY106" s="362"/>
      <c r="BZ106" s="362"/>
      <c r="CA106" s="362"/>
      <c r="CB106" s="362"/>
      <c r="CC106" s="362"/>
      <c r="CD106" s="362"/>
      <c r="CE106" s="362"/>
      <c r="CF106" s="362"/>
      <c r="CG106" s="362"/>
      <c r="CH106" s="362"/>
      <c r="CI106" s="362"/>
      <c r="CJ106" s="362"/>
      <c r="CK106" s="362"/>
      <c r="CL106" s="362"/>
      <c r="CM106" s="362"/>
      <c r="CN106" s="362"/>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362" t="s">
        <v>36</v>
      </c>
      <c r="B108" s="362"/>
      <c r="C108" s="362"/>
      <c r="D108" s="362"/>
      <c r="E108" s="362"/>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2"/>
      <c r="AY108" s="362"/>
      <c r="AZ108" s="362"/>
      <c r="BA108" s="362"/>
      <c r="BB108" s="362"/>
      <c r="BC108" s="362"/>
      <c r="BD108" s="362"/>
      <c r="BE108" s="362"/>
      <c r="BF108" s="362"/>
      <c r="BG108" s="362"/>
      <c r="BH108" s="362"/>
      <c r="BI108" s="362"/>
      <c r="BJ108" s="362"/>
      <c r="BK108" s="362"/>
      <c r="BL108" s="362"/>
      <c r="BM108" s="362"/>
      <c r="BN108" s="362"/>
      <c r="BO108" s="362"/>
      <c r="BP108" s="362"/>
      <c r="BQ108" s="362"/>
      <c r="BR108" s="362"/>
      <c r="BS108" s="362"/>
      <c r="BT108" s="362"/>
      <c r="BU108" s="362"/>
      <c r="BV108" s="362"/>
      <c r="BW108" s="362"/>
      <c r="BX108" s="362"/>
      <c r="BY108" s="362"/>
      <c r="BZ108" s="362"/>
      <c r="CA108" s="362"/>
      <c r="CB108" s="362"/>
      <c r="CC108" s="362"/>
      <c r="CD108" s="362"/>
      <c r="CE108" s="362"/>
      <c r="CF108" s="362"/>
      <c r="CG108" s="362"/>
      <c r="CH108" s="362"/>
      <c r="CI108" s="362"/>
      <c r="CJ108" s="362"/>
      <c r="CK108" s="362"/>
      <c r="CL108" s="362"/>
      <c r="CM108" s="362"/>
      <c r="CN108" s="362"/>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362" t="s">
        <v>37</v>
      </c>
      <c r="B110" s="362"/>
      <c r="C110" s="362"/>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c r="BX110" s="362"/>
      <c r="BY110" s="362"/>
      <c r="BZ110" s="362"/>
      <c r="CA110" s="362"/>
      <c r="CB110" s="362"/>
      <c r="CC110" s="362"/>
      <c r="CD110" s="362"/>
      <c r="CE110" s="362"/>
      <c r="CF110" s="362"/>
      <c r="CG110" s="362"/>
      <c r="CH110" s="362"/>
      <c r="CI110" s="362"/>
      <c r="CJ110" s="362"/>
      <c r="CK110" s="362"/>
      <c r="CL110" s="362"/>
      <c r="CM110" s="362"/>
      <c r="CN110" s="362"/>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362" t="s">
        <v>38</v>
      </c>
      <c r="B112" s="362"/>
      <c r="C112" s="362"/>
      <c r="D112" s="362"/>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62"/>
      <c r="AZ112" s="362"/>
      <c r="BA112" s="362"/>
      <c r="BB112" s="362"/>
      <c r="BC112" s="362"/>
      <c r="BD112" s="362"/>
      <c r="BE112" s="362"/>
      <c r="BF112" s="362"/>
      <c r="BG112" s="362"/>
      <c r="BH112" s="362"/>
      <c r="BI112" s="362"/>
      <c r="BJ112" s="362"/>
      <c r="BK112" s="362"/>
      <c r="BL112" s="362"/>
      <c r="BM112" s="362"/>
      <c r="BN112" s="362"/>
      <c r="BO112" s="362"/>
      <c r="BP112" s="362"/>
      <c r="BQ112" s="362"/>
      <c r="BR112" s="362"/>
      <c r="BS112" s="362"/>
      <c r="BT112" s="362"/>
      <c r="BU112" s="362"/>
      <c r="BV112" s="362"/>
      <c r="BW112" s="362"/>
      <c r="BX112" s="362"/>
      <c r="BY112" s="362"/>
      <c r="BZ112" s="362"/>
      <c r="CA112" s="362"/>
      <c r="CB112" s="362"/>
      <c r="CC112" s="362"/>
      <c r="CD112" s="362"/>
      <c r="CE112" s="362"/>
      <c r="CF112" s="362"/>
      <c r="CG112" s="362"/>
      <c r="CH112" s="362"/>
      <c r="CI112" s="362"/>
      <c r="CJ112" s="362"/>
      <c r="CK112" s="362"/>
      <c r="CL112" s="362"/>
      <c r="CM112" s="362"/>
      <c r="CN112" s="362"/>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9rBpg4CauB9pr5EQM9HIuQ1Mb+fYnEwrRz94UDtUeN1U2lce9dP5JKUL/itAieRQ23AD5mPoPEmwHtSrcoW19Q==" saltValue="UPO+GOzlFd2+WPyovuOnaA==" spinCount="100000" sheet="1" objects="1" scenarios="1"/>
  <mergeCells count="208">
    <mergeCell ref="AP60:BP60"/>
    <mergeCell ref="BQ60:CN60"/>
    <mergeCell ref="O61:AI61"/>
    <mergeCell ref="AJ61:AL61"/>
    <mergeCell ref="AM61:BH61"/>
    <mergeCell ref="BI61:BK61"/>
    <mergeCell ref="BL61:BX61"/>
    <mergeCell ref="BY61:CA61"/>
    <mergeCell ref="CB61:CN61"/>
    <mergeCell ref="AJ21:AR21"/>
    <mergeCell ref="AT21:BC21"/>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L12:CL12"/>
    <mergeCell ref="BD13:CL13"/>
    <mergeCell ref="BL74:BO74"/>
    <mergeCell ref="L80:AR80"/>
    <mergeCell ref="AE74:AH74"/>
    <mergeCell ref="AI74:AM74"/>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S59:BP59"/>
    <mergeCell ref="BQ59:BS59"/>
    <mergeCell ref="BT59:CN59"/>
    <mergeCell ref="L60:AO60"/>
    <mergeCell ref="A56:K57"/>
    <mergeCell ref="AC57:BD57"/>
    <mergeCell ref="BE57:CN57"/>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E83:BF84"/>
    <mergeCell ref="A106:CN106"/>
    <mergeCell ref="N84:V84"/>
    <mergeCell ref="W84:X84"/>
    <mergeCell ref="AC63:AE63"/>
    <mergeCell ref="A81:K82"/>
    <mergeCell ref="A73:X73"/>
    <mergeCell ref="A74:K74"/>
    <mergeCell ref="A59:K60"/>
    <mergeCell ref="AT63:CN63"/>
    <mergeCell ref="A63:K66"/>
    <mergeCell ref="CM66:CN66"/>
    <mergeCell ref="CM65:CN65"/>
    <mergeCell ref="A61:K62"/>
    <mergeCell ref="L63:N63"/>
    <mergeCell ref="O63:AB63"/>
    <mergeCell ref="Y69:BO69"/>
    <mergeCell ref="L82:AB82"/>
    <mergeCell ref="L62:AI62"/>
    <mergeCell ref="AJ62:BH62"/>
    <mergeCell ref="BI62:BX62"/>
    <mergeCell ref="BY62:CN62"/>
    <mergeCell ref="O59:AO59"/>
    <mergeCell ref="AP59:AR59"/>
    <mergeCell ref="AN74:AQ74"/>
    <mergeCell ref="AS74:BC74"/>
    <mergeCell ref="M74:Q74"/>
    <mergeCell ref="R74:U74"/>
    <mergeCell ref="BZ74:CC74"/>
    <mergeCell ref="BP74:BT74"/>
    <mergeCell ref="A69:X6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BQ70:CN70"/>
    <mergeCell ref="AT66:AU66"/>
    <mergeCell ref="AF63:AS63"/>
    <mergeCell ref="AT65:AU65"/>
    <mergeCell ref="AV65:CL65"/>
    <mergeCell ref="AV66:CL66"/>
    <mergeCell ref="BP69:CN69"/>
    <mergeCell ref="AV64:CL64"/>
    <mergeCell ref="CM64:CN64"/>
    <mergeCell ref="Z74:AD74"/>
    <mergeCell ref="CD74:CH74"/>
    <mergeCell ref="CI74:CL74"/>
    <mergeCell ref="CD83:CN84"/>
    <mergeCell ref="AJ83:AR83"/>
    <mergeCell ref="AS83:BC84"/>
    <mergeCell ref="A83:K83"/>
    <mergeCell ref="L83:M83"/>
    <mergeCell ref="N83:V83"/>
    <mergeCell ref="W83:X83"/>
    <mergeCell ref="Y83:AG83"/>
    <mergeCell ref="AH83:AI83"/>
    <mergeCell ref="L81:N81"/>
    <mergeCell ref="AC82:AR82"/>
    <mergeCell ref="AS82:CN82"/>
    <mergeCell ref="BU80:CN80"/>
    <mergeCell ref="V74:Y74"/>
    <mergeCell ref="AS80:BC80"/>
    <mergeCell ref="BD80:BR80"/>
    <mergeCell ref="A78:X78"/>
    <mergeCell ref="A79:K79"/>
    <mergeCell ref="L79:AR79"/>
    <mergeCell ref="AS79:BC79"/>
    <mergeCell ref="BD79:CN79"/>
    <mergeCell ref="AT25:BC25"/>
    <mergeCell ref="BD25:CJ25"/>
    <mergeCell ref="BU51:CN51"/>
    <mergeCell ref="AS51:BC51"/>
    <mergeCell ref="A30:CN30"/>
    <mergeCell ref="A55:X55"/>
    <mergeCell ref="A52:K52"/>
    <mergeCell ref="CK25:CN25"/>
    <mergeCell ref="BY45:CL45"/>
    <mergeCell ref="BY46:CL46"/>
    <mergeCell ref="L52:M52"/>
    <mergeCell ref="A33:CN39"/>
    <mergeCell ref="A49:X49"/>
    <mergeCell ref="A51:K51"/>
    <mergeCell ref="L51:M51"/>
    <mergeCell ref="N51:V51"/>
    <mergeCell ref="A28:CN28"/>
    <mergeCell ref="A29:CN29"/>
    <mergeCell ref="CA52:CB52"/>
    <mergeCell ref="CC52:CN52"/>
    <mergeCell ref="AH51:AI51"/>
    <mergeCell ref="BS51:BT51"/>
    <mergeCell ref="Y51:AG51"/>
    <mergeCell ref="BQ52:BZ52"/>
  </mergeCells>
  <phoneticPr fontId="27"/>
  <conditionalFormatting sqref="L57">
    <cfRule type="expression" dxfId="68" priority="134" stopIfTrue="1">
      <formula>L57=""</formula>
    </cfRule>
  </conditionalFormatting>
  <conditionalFormatting sqref="L59:N59">
    <cfRule type="expression" dxfId="67" priority="20">
      <formula>AND($L$59="□",$AP$59="□",$BQ$59="□")</formula>
    </cfRule>
  </conditionalFormatting>
  <conditionalFormatting sqref="L61:N61">
    <cfRule type="expression" dxfId="66" priority="10">
      <formula>AND($L$61="□",$AJ$61="□",$BI$61="□",$BY$61="□")</formula>
    </cfRule>
  </conditionalFormatting>
  <conditionalFormatting sqref="L63:AB66">
    <cfRule type="expression" dxfId="65" priority="191" stopIfTrue="1">
      <formula>$AC$63="■"</formula>
    </cfRule>
  </conditionalFormatting>
  <conditionalFormatting sqref="L61:AI62">
    <cfRule type="expression" dxfId="64" priority="3">
      <formula>OR($AJ$61="■",$BI$61="■",$BY$61="■")</formula>
    </cfRule>
  </conditionalFormatting>
  <conditionalFormatting sqref="L59:AO59">
    <cfRule type="expression" dxfId="63" priority="17">
      <formula>$AP$59="■"</formula>
    </cfRule>
  </conditionalFormatting>
  <conditionalFormatting sqref="L60:AO60">
    <cfRule type="expression" dxfId="62" priority="15">
      <formula>OR($AP$59="■",$BQ$59="■")</formula>
    </cfRule>
  </conditionalFormatting>
  <conditionalFormatting sqref="L50:AR50">
    <cfRule type="expression" dxfId="61" priority="119">
      <formula>$L$50=""</formula>
    </cfRule>
  </conditionalFormatting>
  <conditionalFormatting sqref="L59:BP59">
    <cfRule type="expression" dxfId="60" priority="16">
      <formula>$BQ$59="■"</formula>
    </cfRule>
  </conditionalFormatting>
  <conditionalFormatting sqref="M74">
    <cfRule type="expression" dxfId="59" priority="47" stopIfTrue="1">
      <formula>$M$74=""</formula>
    </cfRule>
  </conditionalFormatting>
  <conditionalFormatting sqref="N51:V51">
    <cfRule type="expression" dxfId="58" priority="118" stopIfTrue="1">
      <formula>$N$51=""</formula>
    </cfRule>
  </conditionalFormatting>
  <conditionalFormatting sqref="O56 AB56">
    <cfRule type="expression" dxfId="57" priority="195" stopIfTrue="1">
      <formula>O56=""</formula>
    </cfRule>
  </conditionalFormatting>
  <conditionalFormatting sqref="R74:U74">
    <cfRule type="expression" dxfId="56" priority="42">
      <formula>$R$74=""</formula>
    </cfRule>
  </conditionalFormatting>
  <conditionalFormatting sqref="Y51:AG51">
    <cfRule type="expression" dxfId="55" priority="117" stopIfTrue="1">
      <formula>$Y$51=""</formula>
    </cfRule>
  </conditionalFormatting>
  <conditionalFormatting sqref="Z74:AD74">
    <cfRule type="expression" dxfId="54" priority="46" stopIfTrue="1">
      <formula>$Z$74=""</formula>
    </cfRule>
  </conditionalFormatting>
  <conditionalFormatting sqref="AC57">
    <cfRule type="expression" dxfId="53" priority="133" stopIfTrue="1">
      <formula>$AC$57=""</formula>
    </cfRule>
  </conditionalFormatting>
  <conditionalFormatting sqref="AC63 L63">
    <cfRule type="expression" dxfId="52" priority="193" stopIfTrue="1">
      <formula>AND($L$63="□",$AC$63="□")</formula>
    </cfRule>
  </conditionalFormatting>
  <conditionalFormatting sqref="AC63:CM66">
    <cfRule type="expression" dxfId="51" priority="192" stopIfTrue="1">
      <formula>$L$63="■"</formula>
    </cfRule>
  </conditionalFormatting>
  <conditionalFormatting sqref="AC64:CN66">
    <cfRule type="expression" dxfId="50" priority="176" stopIfTrue="1">
      <formula>$L$63="■"</formula>
    </cfRule>
  </conditionalFormatting>
  <conditionalFormatting sqref="AI74:AM74">
    <cfRule type="expression" dxfId="49" priority="45" stopIfTrue="1">
      <formula>$AI$74=""</formula>
    </cfRule>
  </conditionalFormatting>
  <conditionalFormatting sqref="AJ61:AL61">
    <cfRule type="expression" dxfId="48" priority="9">
      <formula>AND($L$61="□",$AJ$61="□",$BI$61="□",$BY$61="□")</formula>
    </cfRule>
  </conditionalFormatting>
  <conditionalFormatting sqref="AJ51:AR51">
    <cfRule type="expression" dxfId="47" priority="116" stopIfTrue="1">
      <formula>$AJ$51=""</formula>
    </cfRule>
  </conditionalFormatting>
  <conditionalFormatting sqref="AJ61:BH62">
    <cfRule type="expression" dxfId="46" priority="2">
      <formula>OR($L$61="■",$BI$61="■",$BY$61="■")</formula>
    </cfRule>
  </conditionalFormatting>
  <conditionalFormatting sqref="AP59:AR59">
    <cfRule type="expression" dxfId="45" priority="19">
      <formula>AND($L$59="□",$AP$59="□",$BQ$59="□")</formula>
    </cfRule>
  </conditionalFormatting>
  <conditionalFormatting sqref="AP60:BP60">
    <cfRule type="expression" dxfId="44" priority="14">
      <formula>OR($L$59="■",$BQ$59="■")</formula>
    </cfRule>
  </conditionalFormatting>
  <conditionalFormatting sqref="AP59:BT59">
    <cfRule type="expression" dxfId="43" priority="12">
      <formula>$L$59="■"</formula>
    </cfRule>
  </conditionalFormatting>
  <conditionalFormatting sqref="AT63">
    <cfRule type="expression" priority="190" stopIfTrue="1">
      <formula>AND($AC$65="■",$AT$65="■")</formula>
    </cfRule>
    <cfRule type="expression" dxfId="42" priority="194" stopIfTrue="1">
      <formula>AND($AC$63="■",$AT$63="□")</formula>
    </cfRule>
  </conditionalFormatting>
  <conditionalFormatting sqref="AV64:CL64">
    <cfRule type="expression" dxfId="41" priority="175" stopIfTrue="1">
      <formula>AND($AC$63="■",$AV$64="")</formula>
    </cfRule>
  </conditionalFormatting>
  <conditionalFormatting sqref="BD11:BH11">
    <cfRule type="expression" dxfId="40" priority="115" stopIfTrue="1">
      <formula>$BD$11=""</formula>
    </cfRule>
  </conditionalFormatting>
  <conditionalFormatting sqref="BD12:BK12">
    <cfRule type="expression" dxfId="39" priority="174">
      <formula>$BD$12=""</formula>
    </cfRule>
  </conditionalFormatting>
  <conditionalFormatting sqref="BD14:CJ14">
    <cfRule type="expression" dxfId="38" priority="127" stopIfTrue="1">
      <formula>$BD$14=""</formula>
    </cfRule>
  </conditionalFormatting>
  <conditionalFormatting sqref="BD15:CJ15">
    <cfRule type="expression" dxfId="37" priority="126" stopIfTrue="1">
      <formula>$BD$15=""</formula>
    </cfRule>
  </conditionalFormatting>
  <conditionalFormatting sqref="BD13:CL13">
    <cfRule type="expression" dxfId="36" priority="172" stopIfTrue="1">
      <formula>$BL$12=""</formula>
    </cfRule>
  </conditionalFormatting>
  <conditionalFormatting sqref="BE58:BR58">
    <cfRule type="expression" dxfId="35" priority="39" stopIfTrue="1">
      <formula>$BE$58=""</formula>
    </cfRule>
  </conditionalFormatting>
  <conditionalFormatting sqref="BE57:CN57">
    <cfRule type="expression" dxfId="34" priority="132" stopIfTrue="1">
      <formula>$BE$57=""</formula>
    </cfRule>
  </conditionalFormatting>
  <conditionalFormatting sqref="BG74">
    <cfRule type="expression" dxfId="33" priority="43" stopIfTrue="1">
      <formula>$M$74=""</formula>
    </cfRule>
  </conditionalFormatting>
  <conditionalFormatting sqref="BH16:BK16">
    <cfRule type="expression" dxfId="32" priority="50" stopIfTrue="1">
      <formula>$BH$16=""</formula>
    </cfRule>
  </conditionalFormatting>
  <conditionalFormatting sqref="BI62 BY62">
    <cfRule type="expression" dxfId="31" priority="5">
      <formula>$BQ$59="■"</formula>
    </cfRule>
  </conditionalFormatting>
  <conditionalFormatting sqref="BI61:BK61">
    <cfRule type="expression" dxfId="30" priority="8">
      <formula>AND($L$61="□",$AJ$61="□",$BI$61="□",$BY$61="□")</formula>
    </cfRule>
  </conditionalFormatting>
  <conditionalFormatting sqref="BI61:BX62">
    <cfRule type="expression" dxfId="29" priority="4">
      <formula>OR($L$61="■",$AJ$61="■",$BY$61="■")</formula>
    </cfRule>
  </conditionalFormatting>
  <conditionalFormatting sqref="BI61:CN61">
    <cfRule type="expression" dxfId="28" priority="6">
      <formula>$BQ$59="■"</formula>
    </cfRule>
  </conditionalFormatting>
  <conditionalFormatting sqref="BK11:BO11">
    <cfRule type="expression" dxfId="27" priority="114" stopIfTrue="1">
      <formula>$BK$11=""</formula>
    </cfRule>
  </conditionalFormatting>
  <conditionalFormatting sqref="BL74:BO74">
    <cfRule type="expression" dxfId="26" priority="41">
      <formula>$BL$74=""</formula>
    </cfRule>
  </conditionalFormatting>
  <conditionalFormatting sqref="BL12:CL12">
    <cfRule type="expression" dxfId="25" priority="173">
      <formula>$BL$12=""</formula>
    </cfRule>
  </conditionalFormatting>
  <conditionalFormatting sqref="BO16:BR16">
    <cfRule type="expression" dxfId="24" priority="49">
      <formula>$BO$16=""</formula>
    </cfRule>
  </conditionalFormatting>
  <conditionalFormatting sqref="BQ59:BS59">
    <cfRule type="expression" dxfId="23" priority="18">
      <formula>AND($L$59="□",$AP$59="□",$BQ$59="□")</formula>
    </cfRule>
  </conditionalFormatting>
  <conditionalFormatting sqref="BQ59:BT59">
    <cfRule type="expression" dxfId="22" priority="11">
      <formula>$AP$59="■"</formula>
    </cfRule>
  </conditionalFormatting>
  <conditionalFormatting sqref="BQ60:CN60">
    <cfRule type="expression" dxfId="21" priority="13">
      <formula>OR($L$59="■",$AP$59="■")</formula>
    </cfRule>
  </conditionalFormatting>
  <conditionalFormatting sqref="BU74:BY74">
    <cfRule type="expression" dxfId="20" priority="40" stopIfTrue="1">
      <formula>$BU$74=""</formula>
    </cfRule>
  </conditionalFormatting>
  <conditionalFormatting sqref="BV5:BY5">
    <cfRule type="expression" dxfId="19" priority="56">
      <formula>$BV$5=""</formula>
    </cfRule>
  </conditionalFormatting>
  <conditionalFormatting sqref="BV16:BY16">
    <cfRule type="expression" dxfId="18" priority="48">
      <formula>$BV$16=""</formula>
    </cfRule>
  </conditionalFormatting>
  <conditionalFormatting sqref="BY61:CA61">
    <cfRule type="expression" dxfId="17" priority="7">
      <formula>AND($L$61="□",$AJ$61="□",$BI$61="□",$BY$61="□")</formula>
    </cfRule>
  </conditionalFormatting>
  <conditionalFormatting sqref="BY61:CN62">
    <cfRule type="expression" dxfId="16" priority="1">
      <formula>OR($L$61="■",$AJ$61="■",$BI$61="■")</formula>
    </cfRule>
  </conditionalFormatting>
  <conditionalFormatting sqref="CB5:CE5">
    <cfRule type="expression" dxfId="15" priority="55">
      <formula>$CB$5=""</formula>
    </cfRule>
  </conditionalFormatting>
  <conditionalFormatting sqref="CD74:CH74">
    <cfRule type="expression" dxfId="14" priority="44" stopIfTrue="1">
      <formula>$CD$74=""</formula>
    </cfRule>
  </conditionalFormatting>
  <conditionalFormatting sqref="CH5:CK5">
    <cfRule type="expression" dxfId="13" priority="54">
      <formula>$CH$5=""</formula>
    </cfRule>
  </conditionalFormatting>
  <dataValidations count="13">
    <dataValidation type="list" allowBlank="1" showInputMessage="1" showErrorMessage="1" sqref="AC63:AE63 L63:N63 AP59:AR59 BQ59:BS59 L59:N59 L61:N61 AJ61:AL61 BI61:BK61 BY61:CA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prompt="西暦で数字4桁を入力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error="A241で始まる英数半角7桁を入力してください。" sqref="CA2:CL2" xr:uid="{C3B5775A-D639-43FC-BD9A-0EFD117B0C91}">
      <formula1>AND(LEN($CA$2)=7,LEFT($CA$2,4)="A241")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9"/>
  <sheetViews>
    <sheetView showGridLines="0" showZeros="0" view="pageBreakPreview" zoomScale="55" zoomScaleNormal="100" zoomScaleSheetLayoutView="55" workbookViewId="0">
      <selection activeCell="N5" sqref="N5:V5"/>
    </sheetView>
  </sheetViews>
  <sheetFormatPr defaultColWidth="9" defaultRowHeight="13.2" x14ac:dyDescent="0.2"/>
  <cols>
    <col min="1" max="1" width="3.6640625" style="7" customWidth="1"/>
    <col min="2" max="37" width="3.44140625" style="7" customWidth="1"/>
    <col min="38" max="40" width="3.44140625" style="11" customWidth="1"/>
    <col min="41" max="48" width="3.44140625" style="12" customWidth="1"/>
    <col min="49" max="55" width="3.44140625" style="7" customWidth="1"/>
    <col min="56" max="85" width="3.6640625" style="7" customWidth="1"/>
    <col min="86" max="16384" width="9" style="7"/>
  </cols>
  <sheetData>
    <row r="1" spans="1:61" ht="18.75" customHeight="1" x14ac:dyDescent="0.2">
      <c r="A1" s="194" t="s">
        <v>144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'様式第1｜交付申請書'!$BR$2</f>
        <v>事業番号</v>
      </c>
      <c r="AW1" s="486">
        <f>'様式第1｜交付申請書'!$CA$2</f>
        <v>0</v>
      </c>
      <c r="AX1" s="486"/>
      <c r="AY1" s="486"/>
      <c r="AZ1" s="486"/>
      <c r="BA1" s="486"/>
      <c r="BB1" s="486"/>
      <c r="BC1" s="20"/>
    </row>
    <row r="2" spans="1:61" s="1" customFormat="1" ht="18.75" customHeight="1" x14ac:dyDescent="0.2">
      <c r="B2" s="2"/>
      <c r="C2" s="2"/>
      <c r="AV2" s="195" t="str">
        <f>'様式第1｜交付申請書'!$BR$3</f>
        <v>申請者名</v>
      </c>
      <c r="AW2" s="486" t="str">
        <f>'様式第1｜交付申請書'!$CA$3</f>
        <v/>
      </c>
      <c r="AX2" s="486"/>
      <c r="AY2" s="486"/>
      <c r="AZ2" s="486"/>
      <c r="BA2" s="486"/>
      <c r="BB2" s="486"/>
      <c r="BC2" s="196" t="str">
        <f>IF(OR('様式第1｜交付申請書'!$BD$15&lt;&gt;"",'様式第1｜交付申請書'!$AJ$51&lt;&gt;""),'様式第1｜交付申請書'!$BD$15&amp;"邸"&amp;RIGHT(TRIM('様式第1｜交付申請書'!$N$51&amp;'様式第1｜交付申請書'!$Y$51&amp;'様式第1｜交付申請書'!$AJ$51),4),"")</f>
        <v/>
      </c>
    </row>
    <row r="3" spans="1:61" ht="30" customHeight="1" x14ac:dyDescent="0.2">
      <c r="A3" s="559" t="s">
        <v>50</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1"/>
    </row>
    <row r="4" spans="1:61" s="35" customFormat="1" ht="32.25" customHeight="1" x14ac:dyDescent="0.2">
      <c r="B4" s="17" t="s">
        <v>188</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562" t="s">
        <v>199</v>
      </c>
      <c r="C5" s="562"/>
      <c r="D5" s="562"/>
      <c r="E5" s="562"/>
      <c r="F5" s="562"/>
      <c r="G5" s="562"/>
      <c r="H5" s="562"/>
      <c r="I5" s="562"/>
      <c r="J5" s="562"/>
      <c r="K5" s="562"/>
      <c r="L5" s="562"/>
      <c r="M5" s="134"/>
      <c r="N5" s="563"/>
      <c r="O5" s="563"/>
      <c r="P5" s="563"/>
      <c r="Q5" s="563"/>
      <c r="R5" s="563"/>
      <c r="S5" s="563"/>
      <c r="T5" s="563"/>
      <c r="U5" s="563"/>
      <c r="V5" s="563"/>
      <c r="W5" s="132" t="s">
        <v>88</v>
      </c>
      <c r="X5" s="36" t="s">
        <v>190</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33"/>
      <c r="O6" s="233"/>
      <c r="P6" s="233"/>
      <c r="Q6" s="233"/>
      <c r="R6" s="233"/>
      <c r="S6" s="233"/>
      <c r="T6" s="233"/>
      <c r="U6" s="233"/>
      <c r="V6" s="233"/>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197</v>
      </c>
      <c r="C7" s="230"/>
      <c r="D7" s="230"/>
      <c r="E7" s="230"/>
      <c r="F7" s="230"/>
      <c r="G7" s="230"/>
      <c r="H7" s="230"/>
      <c r="I7" s="230"/>
      <c r="J7" s="230"/>
      <c r="K7" s="230"/>
      <c r="L7" s="230"/>
      <c r="M7" s="134"/>
      <c r="N7" s="273"/>
      <c r="O7" s="273"/>
      <c r="P7" s="273"/>
      <c r="Q7" s="273"/>
      <c r="R7" s="273"/>
      <c r="S7" s="273"/>
      <c r="T7" s="273"/>
      <c r="U7" s="273"/>
      <c r="V7" s="273"/>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564"/>
      <c r="C8" s="564"/>
      <c r="D8" s="564"/>
      <c r="E8" s="564"/>
      <c r="F8" s="564"/>
      <c r="G8" s="564"/>
      <c r="H8" s="564"/>
      <c r="I8" s="564"/>
      <c r="J8" s="564"/>
      <c r="K8" s="564"/>
      <c r="L8" s="564"/>
      <c r="M8" s="565"/>
      <c r="N8" s="232" t="s">
        <v>2</v>
      </c>
      <c r="O8" s="566" t="s">
        <v>195</v>
      </c>
      <c r="P8" s="566"/>
      <c r="Q8" s="566"/>
      <c r="R8" s="566"/>
      <c r="S8" s="566"/>
      <c r="T8" s="566"/>
      <c r="U8" s="566"/>
      <c r="V8" s="566"/>
      <c r="W8" s="566"/>
      <c r="X8" s="566"/>
      <c r="Y8" s="56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36"/>
      <c r="AY8" s="36"/>
      <c r="AZ8" s="36"/>
      <c r="BA8" s="36"/>
      <c r="BD8" s="214"/>
      <c r="BE8" s="214"/>
      <c r="BF8" s="214"/>
      <c r="BG8" s="214"/>
      <c r="BH8" s="214"/>
      <c r="BI8" s="214"/>
    </row>
    <row r="9" spans="1:61" s="35" customFormat="1" ht="26.25" customHeight="1" x14ac:dyDescent="0.2">
      <c r="B9" s="231"/>
      <c r="C9" s="231"/>
      <c r="D9" s="137"/>
      <c r="E9" s="137"/>
      <c r="F9" s="137"/>
      <c r="G9" s="137"/>
      <c r="H9" s="137"/>
      <c r="I9" s="137"/>
      <c r="J9" s="137"/>
      <c r="K9" s="137"/>
      <c r="L9" s="137"/>
      <c r="M9" s="36"/>
      <c r="N9" s="267" t="s">
        <v>2</v>
      </c>
      <c r="O9" s="548" t="s">
        <v>196</v>
      </c>
      <c r="P9" s="548"/>
      <c r="Q9" s="548"/>
      <c r="R9" s="548"/>
      <c r="S9" s="548"/>
      <c r="T9" s="548"/>
      <c r="U9" s="548"/>
      <c r="V9" s="548"/>
      <c r="W9" s="548"/>
      <c r="X9" s="548"/>
      <c r="Y9" s="549"/>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36"/>
      <c r="AY9" s="36"/>
      <c r="AZ9" s="36"/>
      <c r="BA9" s="36"/>
      <c r="BD9" s="214"/>
      <c r="BE9" s="214"/>
      <c r="BF9" s="214"/>
      <c r="BG9" s="214"/>
      <c r="BH9" s="214"/>
      <c r="BI9" s="214"/>
    </row>
    <row r="10" spans="1:61" s="35" customFormat="1" ht="26.25" customHeight="1" x14ac:dyDescent="0.2">
      <c r="B10" s="231"/>
      <c r="C10" s="231"/>
      <c r="D10" s="137"/>
      <c r="E10" s="137"/>
      <c r="F10" s="137"/>
      <c r="G10" s="137"/>
      <c r="H10" s="137"/>
      <c r="I10" s="137"/>
      <c r="J10" s="137"/>
      <c r="K10" s="137"/>
      <c r="L10" s="137"/>
      <c r="M10" s="36"/>
      <c r="N10" s="268" t="s">
        <v>2</v>
      </c>
      <c r="O10" s="546" t="s">
        <v>254</v>
      </c>
      <c r="P10" s="546"/>
      <c r="Q10" s="546"/>
      <c r="R10" s="546"/>
      <c r="S10" s="546"/>
      <c r="T10" s="546"/>
      <c r="U10" s="546"/>
      <c r="V10" s="546"/>
      <c r="W10" s="546"/>
      <c r="X10" s="546"/>
      <c r="Y10" s="547"/>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36"/>
      <c r="AY10" s="36"/>
      <c r="AZ10" s="36"/>
      <c r="BA10" s="36"/>
      <c r="BD10" s="214"/>
      <c r="BE10" s="214"/>
      <c r="BF10" s="214"/>
      <c r="BG10" s="214"/>
      <c r="BH10" s="214"/>
      <c r="BI10" s="214"/>
    </row>
    <row r="11" spans="1:61" s="35" customFormat="1" ht="26.25" customHeight="1" x14ac:dyDescent="0.2">
      <c r="B11" s="231"/>
      <c r="C11" s="231"/>
      <c r="D11" s="137"/>
      <c r="E11" s="137"/>
      <c r="F11" s="137"/>
      <c r="G11" s="137"/>
      <c r="H11" s="137"/>
      <c r="I11" s="137"/>
      <c r="J11" s="137"/>
      <c r="K11" s="137"/>
      <c r="L11" s="137"/>
      <c r="M11" s="36"/>
      <c r="N11" s="133"/>
      <c r="O11" s="133"/>
      <c r="P11" s="269"/>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36"/>
      <c r="AY11" s="36"/>
      <c r="AZ11" s="36"/>
      <c r="BA11" s="36"/>
      <c r="BD11" s="214"/>
      <c r="BE11" s="214"/>
      <c r="BF11" s="214"/>
      <c r="BG11" s="214"/>
      <c r="BH11" s="214"/>
      <c r="BI11" s="214"/>
    </row>
    <row r="12" spans="1:61" s="35" customFormat="1" ht="26.25" customHeight="1" x14ac:dyDescent="0.2">
      <c r="B12" s="231"/>
      <c r="C12" s="231"/>
      <c r="D12" s="137"/>
      <c r="E12" s="137"/>
      <c r="F12" s="137"/>
      <c r="G12" s="137"/>
      <c r="H12" s="137"/>
      <c r="I12" s="137"/>
      <c r="J12" s="137"/>
      <c r="K12" s="137"/>
      <c r="L12" s="137"/>
      <c r="M12" s="36"/>
      <c r="N12" s="133"/>
      <c r="O12" s="133"/>
      <c r="P12" s="269"/>
      <c r="Q12" s="137"/>
      <c r="R12" s="137"/>
      <c r="S12" s="137"/>
      <c r="T12" s="137"/>
      <c r="U12" s="137"/>
      <c r="V12" s="137"/>
      <c r="W12" s="137"/>
      <c r="X12" s="137"/>
      <c r="Y12" s="137"/>
      <c r="Z12" s="137"/>
      <c r="AA12" s="36"/>
      <c r="AB12" s="36"/>
      <c r="AC12" s="36"/>
      <c r="AD12" s="36"/>
      <c r="AE12" s="36"/>
      <c r="AF12" s="36"/>
      <c r="AG12" s="36"/>
      <c r="AH12" s="270"/>
      <c r="AI12" s="271"/>
      <c r="AJ12" s="271"/>
      <c r="AK12" s="271"/>
      <c r="AL12" s="36"/>
      <c r="AM12" s="271"/>
      <c r="AN12" s="271"/>
      <c r="AO12" s="271"/>
      <c r="AP12" s="36"/>
      <c r="AQ12" s="36"/>
      <c r="AR12" s="36"/>
      <c r="AS12" s="36"/>
      <c r="AT12" s="36"/>
      <c r="AU12" s="36"/>
      <c r="AV12" s="36"/>
      <c r="AW12" s="36"/>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123</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165</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25">
      <c r="B17" s="185" t="s">
        <v>91</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189</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512" t="s">
        <v>82</v>
      </c>
      <c r="C19" s="513"/>
      <c r="D19" s="513"/>
      <c r="E19" s="513"/>
      <c r="F19" s="513"/>
      <c r="G19" s="513"/>
      <c r="H19" s="513"/>
      <c r="I19" s="513"/>
      <c r="J19" s="513"/>
      <c r="K19" s="513"/>
      <c r="L19" s="513"/>
      <c r="M19" s="513"/>
      <c r="N19" s="513"/>
      <c r="O19" s="513"/>
      <c r="P19" s="513"/>
      <c r="Q19" s="513"/>
      <c r="R19" s="513"/>
      <c r="S19" s="513"/>
      <c r="T19" s="513"/>
      <c r="U19" s="513"/>
      <c r="V19" s="514"/>
      <c r="W19" s="512" t="s">
        <v>92</v>
      </c>
      <c r="X19" s="513"/>
      <c r="Y19" s="513"/>
      <c r="Z19" s="513"/>
      <c r="AA19" s="513"/>
      <c r="AB19" s="513"/>
      <c r="AC19" s="513"/>
      <c r="AD19" s="513"/>
      <c r="AE19" s="513"/>
      <c r="AF19" s="513"/>
      <c r="AG19" s="513"/>
      <c r="AH19" s="513"/>
      <c r="AI19" s="513"/>
      <c r="AJ19" s="513"/>
      <c r="AK19" s="513"/>
      <c r="AL19" s="513"/>
      <c r="AM19" s="514"/>
      <c r="AN19" s="550"/>
      <c r="AO19" s="550"/>
      <c r="AP19" s="550"/>
      <c r="AQ19" s="550"/>
      <c r="AR19" s="550"/>
      <c r="AS19" s="550"/>
      <c r="AT19" s="550"/>
      <c r="AU19" s="550"/>
      <c r="AV19" s="550"/>
      <c r="AW19" s="550"/>
      <c r="AX19" s="550"/>
      <c r="AY19" s="550"/>
      <c r="AZ19" s="550"/>
      <c r="BA19" s="550"/>
      <c r="BB19" s="550"/>
      <c r="BC19" s="550"/>
    </row>
    <row r="20" spans="2:57" ht="54.75" customHeight="1" thickTop="1" x14ac:dyDescent="0.2">
      <c r="B20" s="554" t="s">
        <v>56</v>
      </c>
      <c r="C20" s="555"/>
      <c r="D20" s="555"/>
      <c r="E20" s="555"/>
      <c r="F20" s="555"/>
      <c r="G20" s="555"/>
      <c r="H20" s="555"/>
      <c r="I20" s="555"/>
      <c r="J20" s="555"/>
      <c r="K20" s="555"/>
      <c r="L20" s="555"/>
      <c r="M20" s="555"/>
      <c r="N20" s="555"/>
      <c r="O20" s="555"/>
      <c r="P20" s="555"/>
      <c r="Q20" s="555"/>
      <c r="R20" s="555"/>
      <c r="S20" s="555"/>
      <c r="T20" s="555"/>
      <c r="U20" s="555"/>
      <c r="V20" s="556"/>
      <c r="W20" s="529" t="s">
        <v>9</v>
      </c>
      <c r="X20" s="530"/>
      <c r="Y20" s="557">
        <f>SUM(串刺用【先頭】:串刺用【末尾】!A151)</f>
        <v>0</v>
      </c>
      <c r="Z20" s="558"/>
      <c r="AA20" s="558"/>
      <c r="AB20" s="558"/>
      <c r="AC20" s="558"/>
      <c r="AD20" s="558"/>
      <c r="AE20" s="558"/>
      <c r="AF20" s="558"/>
      <c r="AG20" s="558"/>
      <c r="AH20" s="558"/>
      <c r="AI20" s="558"/>
      <c r="AJ20" s="558"/>
      <c r="AK20" s="558"/>
      <c r="AL20" s="531" t="s">
        <v>0</v>
      </c>
      <c r="AM20" s="532"/>
      <c r="AN20" s="551"/>
      <c r="AO20" s="551"/>
      <c r="AP20" s="552"/>
      <c r="AQ20" s="553"/>
      <c r="AR20" s="553"/>
      <c r="AS20" s="553"/>
      <c r="AT20" s="553"/>
      <c r="AU20" s="553"/>
      <c r="AV20" s="551"/>
      <c r="AW20" s="551"/>
      <c r="AX20" s="552"/>
      <c r="AY20" s="553"/>
      <c r="AZ20" s="553"/>
      <c r="BA20" s="553"/>
      <c r="BB20" s="553"/>
      <c r="BC20" s="553"/>
    </row>
    <row r="21" spans="2:57" ht="54.75" customHeight="1" thickBot="1" x14ac:dyDescent="0.25">
      <c r="B21" s="477" t="s">
        <v>151</v>
      </c>
      <c r="C21" s="478"/>
      <c r="D21" s="478"/>
      <c r="E21" s="478"/>
      <c r="F21" s="478"/>
      <c r="G21" s="478"/>
      <c r="H21" s="478"/>
      <c r="I21" s="478"/>
      <c r="J21" s="478"/>
      <c r="K21" s="478"/>
      <c r="L21" s="478"/>
      <c r="M21" s="478"/>
      <c r="N21" s="478"/>
      <c r="O21" s="478"/>
      <c r="P21" s="478"/>
      <c r="Q21" s="478"/>
      <c r="R21" s="478"/>
      <c r="S21" s="478"/>
      <c r="T21" s="478"/>
      <c r="U21" s="478"/>
      <c r="V21" s="479"/>
      <c r="W21" s="480" t="s">
        <v>9</v>
      </c>
      <c r="X21" s="481"/>
      <c r="Y21" s="482">
        <f>SUM(串刺用【先頭】:串刺用【末尾】!A153)</f>
        <v>0</v>
      </c>
      <c r="Z21" s="483"/>
      <c r="AA21" s="483"/>
      <c r="AB21" s="483"/>
      <c r="AC21" s="483"/>
      <c r="AD21" s="483"/>
      <c r="AE21" s="483"/>
      <c r="AF21" s="483"/>
      <c r="AG21" s="483"/>
      <c r="AH21" s="483"/>
      <c r="AI21" s="483"/>
      <c r="AJ21" s="483"/>
      <c r="AK21" s="483"/>
      <c r="AL21" s="484" t="s">
        <v>0</v>
      </c>
      <c r="AM21" s="485"/>
      <c r="AN21" s="8"/>
      <c r="AO21" s="8"/>
      <c r="AP21" s="24"/>
      <c r="AQ21" s="24"/>
      <c r="AR21" s="24"/>
      <c r="AS21" s="24"/>
      <c r="AT21" s="24"/>
      <c r="AU21" s="24"/>
      <c r="AV21" s="24"/>
      <c r="AW21" s="24"/>
      <c r="AX21" s="24"/>
      <c r="AY21" s="24"/>
      <c r="AZ21" s="24"/>
      <c r="BA21" s="24"/>
      <c r="BB21" s="24"/>
      <c r="BC21" s="24"/>
    </row>
    <row r="22" spans="2:57" ht="54.75" customHeight="1" thickTop="1" x14ac:dyDescent="0.2">
      <c r="B22" s="503" t="s">
        <v>85</v>
      </c>
      <c r="C22" s="504"/>
      <c r="D22" s="504"/>
      <c r="E22" s="504"/>
      <c r="F22" s="504"/>
      <c r="G22" s="504"/>
      <c r="H22" s="504"/>
      <c r="I22" s="504"/>
      <c r="J22" s="504"/>
      <c r="K22" s="504"/>
      <c r="L22" s="504"/>
      <c r="M22" s="504"/>
      <c r="N22" s="504"/>
      <c r="O22" s="504"/>
      <c r="P22" s="504"/>
      <c r="Q22" s="504"/>
      <c r="R22" s="504"/>
      <c r="S22" s="504"/>
      <c r="T22" s="504"/>
      <c r="U22" s="504"/>
      <c r="V22" s="505"/>
      <c r="W22" s="506" t="s">
        <v>9</v>
      </c>
      <c r="X22" s="507"/>
      <c r="Y22" s="508" t="str">
        <f>IF(SUM(Y20:AK21)=0, "", SUM(Y20:AK21))</f>
        <v/>
      </c>
      <c r="Z22" s="509"/>
      <c r="AA22" s="509"/>
      <c r="AB22" s="509"/>
      <c r="AC22" s="509"/>
      <c r="AD22" s="509"/>
      <c r="AE22" s="509"/>
      <c r="AF22" s="509"/>
      <c r="AG22" s="509"/>
      <c r="AH22" s="509"/>
      <c r="AI22" s="509"/>
      <c r="AJ22" s="509"/>
      <c r="AK22" s="509"/>
      <c r="AL22" s="510" t="s">
        <v>0</v>
      </c>
      <c r="AM22" s="511"/>
      <c r="AN22" s="8"/>
      <c r="AO22" s="8"/>
      <c r="AP22" s="24"/>
      <c r="AQ22" s="24"/>
      <c r="AR22" s="24"/>
      <c r="AS22" s="24"/>
      <c r="AT22" s="24"/>
      <c r="AU22" s="24"/>
      <c r="AV22" s="24"/>
      <c r="AW22" s="24"/>
      <c r="AX22" s="24"/>
      <c r="AY22" s="24"/>
      <c r="AZ22" s="24"/>
      <c r="BA22" s="24"/>
      <c r="BB22" s="24"/>
      <c r="BC22" s="24"/>
    </row>
    <row r="23" spans="2:57" ht="54.75" customHeight="1" x14ac:dyDescent="0.2">
      <c r="B23" s="539" t="s">
        <v>131</v>
      </c>
      <c r="C23" s="540"/>
      <c r="D23" s="540"/>
      <c r="E23" s="540"/>
      <c r="F23" s="540"/>
      <c r="G23" s="540"/>
      <c r="H23" s="540"/>
      <c r="I23" s="540"/>
      <c r="J23" s="540"/>
      <c r="K23" s="540"/>
      <c r="L23" s="540"/>
      <c r="M23" s="540"/>
      <c r="N23" s="540"/>
      <c r="O23" s="540"/>
      <c r="P23" s="540"/>
      <c r="Q23" s="540"/>
      <c r="R23" s="540"/>
      <c r="S23" s="540"/>
      <c r="T23" s="540"/>
      <c r="U23" s="540"/>
      <c r="V23" s="541"/>
      <c r="W23" s="496" t="s">
        <v>9</v>
      </c>
      <c r="X23" s="497"/>
      <c r="Y23" s="498" t="str">
        <f>IF(Y22="","",ROUNDDOWN(Y22/3,-3))</f>
        <v/>
      </c>
      <c r="Z23" s="499"/>
      <c r="AA23" s="499"/>
      <c r="AB23" s="499"/>
      <c r="AC23" s="499"/>
      <c r="AD23" s="499"/>
      <c r="AE23" s="499"/>
      <c r="AF23" s="499"/>
      <c r="AG23" s="499"/>
      <c r="AH23" s="499"/>
      <c r="AI23" s="499"/>
      <c r="AJ23" s="499"/>
      <c r="AK23" s="499"/>
      <c r="AL23" s="542" t="s">
        <v>0</v>
      </c>
      <c r="AM23" s="543"/>
      <c r="AN23" s="8"/>
      <c r="AO23" s="8"/>
      <c r="AP23" s="24"/>
      <c r="AQ23" s="24"/>
      <c r="AR23" s="24"/>
      <c r="AS23" s="24"/>
      <c r="AT23" s="24"/>
      <c r="AU23" s="24"/>
      <c r="AV23" s="24"/>
      <c r="AW23" s="24"/>
      <c r="AX23" s="24"/>
      <c r="AY23" s="24"/>
      <c r="AZ23" s="24"/>
      <c r="BA23" s="24"/>
      <c r="BB23" s="24"/>
      <c r="BC23" s="8"/>
    </row>
    <row r="24" spans="2:57" ht="54.75" customHeight="1" x14ac:dyDescent="0.2">
      <c r="B24" s="539" t="s">
        <v>112</v>
      </c>
      <c r="C24" s="540"/>
      <c r="D24" s="540"/>
      <c r="E24" s="540"/>
      <c r="F24" s="540"/>
      <c r="G24" s="540"/>
      <c r="H24" s="540"/>
      <c r="I24" s="540"/>
      <c r="J24" s="540"/>
      <c r="K24" s="540"/>
      <c r="L24" s="540"/>
      <c r="M24" s="540"/>
      <c r="N24" s="540"/>
      <c r="O24" s="540"/>
      <c r="P24" s="540"/>
      <c r="Q24" s="540"/>
      <c r="R24" s="540"/>
      <c r="S24" s="540"/>
      <c r="T24" s="540"/>
      <c r="U24" s="540"/>
      <c r="V24" s="541"/>
      <c r="W24" s="496" t="s">
        <v>9</v>
      </c>
      <c r="X24" s="497"/>
      <c r="Y24" s="498" t="str">
        <f>IF(Y23="","",MIN(Y23,1200000))</f>
        <v/>
      </c>
      <c r="Z24" s="499"/>
      <c r="AA24" s="499"/>
      <c r="AB24" s="499"/>
      <c r="AC24" s="499"/>
      <c r="AD24" s="499"/>
      <c r="AE24" s="499"/>
      <c r="AF24" s="499"/>
      <c r="AG24" s="499"/>
      <c r="AH24" s="499"/>
      <c r="AI24" s="499"/>
      <c r="AJ24" s="499"/>
      <c r="AK24" s="499"/>
      <c r="AL24" s="542" t="s">
        <v>0</v>
      </c>
      <c r="AM24" s="543"/>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15" t="s">
        <v>191</v>
      </c>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8"/>
      <c r="AO26" s="8"/>
      <c r="AP26" s="8"/>
      <c r="AQ26" s="8"/>
      <c r="AR26" s="8"/>
      <c r="AS26" s="8"/>
      <c r="AT26" s="8"/>
      <c r="AU26" s="8"/>
      <c r="AV26" s="8"/>
      <c r="AW26" s="8"/>
      <c r="AX26" s="8"/>
      <c r="AY26" s="22"/>
      <c r="AZ26" s="22"/>
      <c r="BA26" s="22"/>
      <c r="BB26" s="22"/>
      <c r="BC26" s="22"/>
    </row>
    <row r="27" spans="2:57" ht="18.75" customHeight="1" x14ac:dyDescent="0.2">
      <c r="B27" s="516" t="s">
        <v>202</v>
      </c>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186"/>
      <c r="AO27" s="19"/>
      <c r="AP27" s="22"/>
      <c r="AQ27" s="187"/>
      <c r="AR27" s="187"/>
      <c r="AS27" s="7"/>
      <c r="AT27" s="7"/>
      <c r="AU27" s="7"/>
      <c r="AV27" s="7"/>
    </row>
    <row r="28" spans="2:57" s="4" customFormat="1" ht="30" customHeight="1" x14ac:dyDescent="0.2">
      <c r="B28" s="517" t="s">
        <v>2</v>
      </c>
      <c r="C28" s="518"/>
      <c r="D28" s="519" t="s">
        <v>192</v>
      </c>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20" t="s">
        <v>2</v>
      </c>
      <c r="C29" s="521"/>
      <c r="D29" s="522" t="s">
        <v>193</v>
      </c>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23" t="s">
        <v>194</v>
      </c>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5"/>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26" t="s">
        <v>149</v>
      </c>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7"/>
      <c r="AN31" s="5"/>
      <c r="AO31" s="6"/>
      <c r="AP31" s="6"/>
      <c r="AQ31" s="6"/>
      <c r="AR31" s="6"/>
      <c r="AS31" s="6"/>
      <c r="AT31" s="6"/>
      <c r="AU31" s="6"/>
      <c r="AV31" s="6"/>
    </row>
    <row r="32" spans="2:57" ht="29.25" customHeight="1" x14ac:dyDescent="0.25">
      <c r="B32" s="185" t="s">
        <v>155</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163</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512" t="s">
        <v>154</v>
      </c>
      <c r="C34" s="513"/>
      <c r="D34" s="513"/>
      <c r="E34" s="513"/>
      <c r="F34" s="513"/>
      <c r="G34" s="513"/>
      <c r="H34" s="513"/>
      <c r="I34" s="513"/>
      <c r="J34" s="513"/>
      <c r="K34" s="513"/>
      <c r="L34" s="513"/>
      <c r="M34" s="513"/>
      <c r="N34" s="513"/>
      <c r="O34" s="513"/>
      <c r="P34" s="513"/>
      <c r="Q34" s="513"/>
      <c r="R34" s="513"/>
      <c r="S34" s="513"/>
      <c r="T34" s="513"/>
      <c r="U34" s="513"/>
      <c r="V34" s="514"/>
      <c r="W34" s="512" t="s">
        <v>124</v>
      </c>
      <c r="X34" s="513"/>
      <c r="Y34" s="513"/>
      <c r="Z34" s="513"/>
      <c r="AA34" s="513"/>
      <c r="AB34" s="513"/>
      <c r="AC34" s="513"/>
      <c r="AD34" s="513"/>
      <c r="AE34" s="513"/>
      <c r="AF34" s="513"/>
      <c r="AG34" s="513"/>
      <c r="AH34" s="513"/>
      <c r="AI34" s="513"/>
      <c r="AJ34" s="513"/>
      <c r="AK34" s="513"/>
      <c r="AL34" s="513"/>
      <c r="AM34" s="514"/>
      <c r="AN34" s="8"/>
      <c r="AO34" s="8"/>
      <c r="AP34" s="8"/>
      <c r="AQ34" s="24"/>
      <c r="AR34" s="24"/>
      <c r="AS34" s="24"/>
      <c r="AT34" s="24"/>
      <c r="AU34" s="24"/>
      <c r="AV34" s="24"/>
      <c r="AW34" s="24"/>
      <c r="AX34" s="24"/>
      <c r="AY34" s="24"/>
      <c r="AZ34" s="24"/>
      <c r="BA34" s="8"/>
      <c r="BB34" s="8"/>
      <c r="BC34" s="8"/>
    </row>
    <row r="35" spans="2:57" ht="54.75" customHeight="1" thickTop="1" x14ac:dyDescent="0.2">
      <c r="B35" s="500" t="s">
        <v>109</v>
      </c>
      <c r="C35" s="501"/>
      <c r="D35" s="501"/>
      <c r="E35" s="501"/>
      <c r="F35" s="501"/>
      <c r="G35" s="501"/>
      <c r="H35" s="501"/>
      <c r="I35" s="501"/>
      <c r="J35" s="501"/>
      <c r="K35" s="501"/>
      <c r="L35" s="501"/>
      <c r="M35" s="501"/>
      <c r="N35" s="501"/>
      <c r="O35" s="501"/>
      <c r="P35" s="501"/>
      <c r="Q35" s="501"/>
      <c r="R35" s="501"/>
      <c r="S35" s="501"/>
      <c r="T35" s="501"/>
      <c r="U35" s="501"/>
      <c r="V35" s="502"/>
      <c r="W35" s="506" t="s">
        <v>9</v>
      </c>
      <c r="X35" s="507"/>
      <c r="Y35" s="544">
        <f>SUM(串刺用【先頭】:串刺用【末尾】!A154)</f>
        <v>0</v>
      </c>
      <c r="Z35" s="545"/>
      <c r="AA35" s="545"/>
      <c r="AB35" s="545"/>
      <c r="AC35" s="545"/>
      <c r="AD35" s="545"/>
      <c r="AE35" s="545"/>
      <c r="AF35" s="545"/>
      <c r="AG35" s="545"/>
      <c r="AH35" s="545"/>
      <c r="AI35" s="545"/>
      <c r="AJ35" s="545"/>
      <c r="AK35" s="545"/>
      <c r="AL35" s="510" t="s">
        <v>0</v>
      </c>
      <c r="AM35" s="511"/>
      <c r="AN35" s="8"/>
      <c r="AO35" s="8"/>
      <c r="AP35" s="8"/>
      <c r="AQ35" s="24"/>
      <c r="AR35" s="24"/>
      <c r="AS35" s="24"/>
      <c r="AT35" s="24"/>
      <c r="AU35" s="24"/>
      <c r="AV35" s="24"/>
      <c r="AW35" s="24"/>
      <c r="AX35" s="24"/>
      <c r="AY35" s="24"/>
      <c r="AZ35" s="24"/>
      <c r="BA35" s="8"/>
      <c r="BB35" s="8"/>
      <c r="BC35" s="8"/>
    </row>
    <row r="36" spans="2:57" ht="54.75" customHeight="1" x14ac:dyDescent="0.2">
      <c r="B36" s="487" t="s">
        <v>67</v>
      </c>
      <c r="C36" s="488"/>
      <c r="D36" s="488"/>
      <c r="E36" s="488"/>
      <c r="F36" s="488"/>
      <c r="G36" s="488"/>
      <c r="H36" s="488"/>
      <c r="I36" s="488"/>
      <c r="J36" s="488"/>
      <c r="K36" s="488"/>
      <c r="L36" s="488"/>
      <c r="M36" s="488"/>
      <c r="N36" s="488"/>
      <c r="O36" s="488"/>
      <c r="P36" s="488"/>
      <c r="Q36" s="488"/>
      <c r="R36" s="488"/>
      <c r="S36" s="488"/>
      <c r="T36" s="488"/>
      <c r="U36" s="488"/>
      <c r="V36" s="489"/>
      <c r="W36" s="490" t="s">
        <v>9</v>
      </c>
      <c r="X36" s="491"/>
      <c r="Y36" s="492">
        <f>SUM(串刺用【先頭】:串刺用【末尾】!A155)</f>
        <v>0</v>
      </c>
      <c r="Z36" s="493"/>
      <c r="AA36" s="493"/>
      <c r="AB36" s="493"/>
      <c r="AC36" s="493"/>
      <c r="AD36" s="493"/>
      <c r="AE36" s="493"/>
      <c r="AF36" s="493"/>
      <c r="AG36" s="493"/>
      <c r="AH36" s="493"/>
      <c r="AI36" s="493"/>
      <c r="AJ36" s="493"/>
      <c r="AK36" s="493"/>
      <c r="AL36" s="494" t="s">
        <v>0</v>
      </c>
      <c r="AM36" s="495"/>
      <c r="AN36" s="8"/>
      <c r="AO36" s="8"/>
      <c r="AP36" s="8"/>
      <c r="AQ36" s="24"/>
      <c r="AR36" s="24"/>
      <c r="AS36" s="24"/>
      <c r="AT36" s="24"/>
      <c r="AU36" s="24"/>
      <c r="AV36" s="24"/>
      <c r="AW36" s="24"/>
      <c r="AX36" s="24"/>
      <c r="AY36" s="24"/>
      <c r="AZ36" s="24"/>
      <c r="BA36" s="8"/>
      <c r="BB36" s="8"/>
      <c r="BC36" s="8"/>
    </row>
    <row r="37" spans="2:57" ht="54.75" customHeight="1" x14ac:dyDescent="0.2">
      <c r="B37" s="487" t="s">
        <v>134</v>
      </c>
      <c r="C37" s="488"/>
      <c r="D37" s="488"/>
      <c r="E37" s="488"/>
      <c r="F37" s="488"/>
      <c r="G37" s="488"/>
      <c r="H37" s="488"/>
      <c r="I37" s="488"/>
      <c r="J37" s="488"/>
      <c r="K37" s="488"/>
      <c r="L37" s="488"/>
      <c r="M37" s="488"/>
      <c r="N37" s="488"/>
      <c r="O37" s="488"/>
      <c r="P37" s="488"/>
      <c r="Q37" s="488"/>
      <c r="R37" s="488"/>
      <c r="S37" s="488"/>
      <c r="T37" s="488"/>
      <c r="U37" s="488"/>
      <c r="V37" s="489"/>
      <c r="W37" s="490" t="s">
        <v>9</v>
      </c>
      <c r="X37" s="491"/>
      <c r="Y37" s="492">
        <f>SUM(串刺用【先頭】:串刺用【末尾】!A156)</f>
        <v>0</v>
      </c>
      <c r="Z37" s="493"/>
      <c r="AA37" s="493"/>
      <c r="AB37" s="493"/>
      <c r="AC37" s="493"/>
      <c r="AD37" s="493"/>
      <c r="AE37" s="493"/>
      <c r="AF37" s="493"/>
      <c r="AG37" s="493"/>
      <c r="AH37" s="493"/>
      <c r="AI37" s="493"/>
      <c r="AJ37" s="493"/>
      <c r="AK37" s="493"/>
      <c r="AL37" s="494" t="s">
        <v>0</v>
      </c>
      <c r="AM37" s="495"/>
      <c r="AN37" s="8"/>
      <c r="AO37" s="8"/>
      <c r="AP37" s="8"/>
      <c r="AQ37" s="8"/>
      <c r="AR37" s="8"/>
      <c r="AS37" s="8"/>
      <c r="AT37" s="8"/>
      <c r="AU37" s="8"/>
      <c r="AV37" s="8"/>
      <c r="AW37" s="8"/>
      <c r="AX37" s="8"/>
      <c r="AY37" s="8"/>
      <c r="AZ37" s="8"/>
      <c r="BA37" s="8"/>
      <c r="BB37" s="8"/>
      <c r="BC37" s="8"/>
    </row>
    <row r="38" spans="2:57" ht="54.75" customHeight="1" thickBot="1" x14ac:dyDescent="0.25">
      <c r="B38" s="477" t="s">
        <v>273</v>
      </c>
      <c r="C38" s="478"/>
      <c r="D38" s="478"/>
      <c r="E38" s="478"/>
      <c r="F38" s="478"/>
      <c r="G38" s="478"/>
      <c r="H38" s="478"/>
      <c r="I38" s="478"/>
      <c r="J38" s="478"/>
      <c r="K38" s="478"/>
      <c r="L38" s="478"/>
      <c r="M38" s="478"/>
      <c r="N38" s="478"/>
      <c r="O38" s="478"/>
      <c r="P38" s="478"/>
      <c r="Q38" s="478"/>
      <c r="R38" s="478"/>
      <c r="S38" s="478"/>
      <c r="T38" s="478"/>
      <c r="U38" s="478"/>
      <c r="V38" s="479"/>
      <c r="W38" s="480" t="s">
        <v>9</v>
      </c>
      <c r="X38" s="481"/>
      <c r="Y38" s="482">
        <f>SUM(串刺用【先頭】:串刺用【末尾】!A157)</f>
        <v>0</v>
      </c>
      <c r="Z38" s="483"/>
      <c r="AA38" s="483"/>
      <c r="AB38" s="483"/>
      <c r="AC38" s="483"/>
      <c r="AD38" s="483"/>
      <c r="AE38" s="483"/>
      <c r="AF38" s="483"/>
      <c r="AG38" s="483"/>
      <c r="AH38" s="483"/>
      <c r="AI38" s="483"/>
      <c r="AJ38" s="483"/>
      <c r="AK38" s="483"/>
      <c r="AL38" s="484" t="s">
        <v>0</v>
      </c>
      <c r="AM38" s="485"/>
      <c r="AN38" s="8"/>
      <c r="AO38" s="8"/>
      <c r="AP38" s="8"/>
      <c r="AQ38" s="8"/>
      <c r="AR38" s="8"/>
      <c r="AS38" s="8"/>
      <c r="AT38" s="8"/>
      <c r="AU38" s="8"/>
      <c r="AV38" s="8"/>
      <c r="AW38" s="8"/>
      <c r="AX38" s="8"/>
      <c r="AY38" s="8"/>
      <c r="AZ38" s="8"/>
      <c r="BA38" s="8"/>
      <c r="BB38" s="8"/>
      <c r="BC38" s="8"/>
    </row>
    <row r="39" spans="2:57" ht="54.75" customHeight="1" thickTop="1" x14ac:dyDescent="0.2">
      <c r="B39" s="503" t="s">
        <v>152</v>
      </c>
      <c r="C39" s="504"/>
      <c r="D39" s="504"/>
      <c r="E39" s="504"/>
      <c r="F39" s="504"/>
      <c r="G39" s="504"/>
      <c r="H39" s="504"/>
      <c r="I39" s="504"/>
      <c r="J39" s="504"/>
      <c r="K39" s="504"/>
      <c r="L39" s="504"/>
      <c r="M39" s="504"/>
      <c r="N39" s="504"/>
      <c r="O39" s="504"/>
      <c r="P39" s="504"/>
      <c r="Q39" s="504"/>
      <c r="R39" s="504"/>
      <c r="S39" s="504"/>
      <c r="T39" s="504"/>
      <c r="U39" s="504"/>
      <c r="V39" s="505"/>
      <c r="W39" s="529" t="s">
        <v>9</v>
      </c>
      <c r="X39" s="530"/>
      <c r="Y39" s="508" t="str">
        <f>IF(SUM(Y35:AK38)=0, "", SUM(Y35:AK38))</f>
        <v/>
      </c>
      <c r="Z39" s="509"/>
      <c r="AA39" s="509"/>
      <c r="AB39" s="509"/>
      <c r="AC39" s="509"/>
      <c r="AD39" s="509"/>
      <c r="AE39" s="509"/>
      <c r="AF39" s="509"/>
      <c r="AG39" s="509"/>
      <c r="AH39" s="509"/>
      <c r="AI39" s="509"/>
      <c r="AJ39" s="509"/>
      <c r="AK39" s="509"/>
      <c r="AL39" s="531" t="s">
        <v>0</v>
      </c>
      <c r="AM39" s="532"/>
      <c r="AN39" s="8"/>
      <c r="AO39" s="8"/>
      <c r="AP39" s="8"/>
      <c r="AQ39" s="8"/>
      <c r="AR39" s="8"/>
      <c r="AS39" s="8"/>
      <c r="AT39" s="8"/>
      <c r="AU39" s="8"/>
      <c r="AV39" s="8"/>
      <c r="AW39" s="8"/>
      <c r="AX39" s="8"/>
      <c r="AY39" s="8"/>
      <c r="AZ39" s="8"/>
      <c r="BA39" s="8"/>
      <c r="BB39" s="8"/>
      <c r="BC39" s="8"/>
    </row>
    <row r="40" spans="2:57" ht="55.5" customHeight="1" x14ac:dyDescent="0.2">
      <c r="B40" s="539" t="s">
        <v>153</v>
      </c>
      <c r="C40" s="540"/>
      <c r="D40" s="540"/>
      <c r="E40" s="540"/>
      <c r="F40" s="540"/>
      <c r="G40" s="540"/>
      <c r="H40" s="540"/>
      <c r="I40" s="540"/>
      <c r="J40" s="540"/>
      <c r="K40" s="540"/>
      <c r="L40" s="540"/>
      <c r="M40" s="540"/>
      <c r="N40" s="540"/>
      <c r="O40" s="540"/>
      <c r="P40" s="540"/>
      <c r="Q40" s="540"/>
      <c r="R40" s="540"/>
      <c r="S40" s="540"/>
      <c r="T40" s="540"/>
      <c r="U40" s="540"/>
      <c r="V40" s="541"/>
      <c r="W40" s="496" t="s">
        <v>9</v>
      </c>
      <c r="X40" s="497"/>
      <c r="Y40" s="498" t="str">
        <f>IF(Y39="","",MIN(Y24,Y39))</f>
        <v/>
      </c>
      <c r="Z40" s="499"/>
      <c r="AA40" s="499"/>
      <c r="AB40" s="499"/>
      <c r="AC40" s="499"/>
      <c r="AD40" s="499"/>
      <c r="AE40" s="499"/>
      <c r="AF40" s="499"/>
      <c r="AG40" s="499"/>
      <c r="AH40" s="499"/>
      <c r="AI40" s="499"/>
      <c r="AJ40" s="499"/>
      <c r="AK40" s="499"/>
      <c r="AL40" s="542" t="s">
        <v>0</v>
      </c>
      <c r="AM40" s="543"/>
      <c r="AN40" s="22"/>
      <c r="AO40" s="22"/>
      <c r="AP40" s="22"/>
      <c r="AQ40" s="22"/>
      <c r="AR40" s="22"/>
      <c r="AS40" s="22"/>
      <c r="AT40" s="22"/>
      <c r="AU40" s="22"/>
      <c r="AV40" s="22"/>
      <c r="AW40" s="22"/>
      <c r="AX40" s="22"/>
      <c r="AY40" s="22"/>
      <c r="AZ40" s="22"/>
      <c r="BA40" s="22"/>
      <c r="BB40" s="22"/>
      <c r="BC40" s="22"/>
    </row>
    <row r="41" spans="2:57" ht="48" customHeight="1" thickBot="1" x14ac:dyDescent="0.25">
      <c r="B41" s="45"/>
      <c r="C41" s="45"/>
      <c r="D41" s="45"/>
      <c r="E41" s="45"/>
      <c r="F41" s="45"/>
      <c r="G41" s="45"/>
      <c r="H41" s="45"/>
      <c r="I41" s="45"/>
      <c r="J41" s="45"/>
      <c r="K41" s="45"/>
      <c r="L41" s="45"/>
      <c r="M41" s="45"/>
      <c r="N41" s="45"/>
      <c r="O41" s="45"/>
      <c r="P41" s="45"/>
      <c r="Q41" s="45"/>
      <c r="R41" s="45"/>
      <c r="S41" s="45"/>
      <c r="T41" s="45"/>
      <c r="U41" s="46"/>
      <c r="V41" s="45"/>
      <c r="W41" s="229" t="s">
        <v>130</v>
      </c>
      <c r="X41" s="45"/>
      <c r="Y41" s="45"/>
      <c r="Z41" s="45"/>
      <c r="AA41" s="45"/>
      <c r="AB41" s="45"/>
      <c r="AC41" s="45"/>
      <c r="AD41" s="45"/>
      <c r="AE41" s="45"/>
      <c r="AF41" s="45"/>
      <c r="AG41" s="45"/>
      <c r="AH41" s="45"/>
      <c r="AI41" s="45"/>
      <c r="AJ41" s="45"/>
      <c r="AK41" s="45"/>
      <c r="AL41" s="151"/>
      <c r="AM41" s="151"/>
      <c r="AN41" s="46"/>
      <c r="AO41" s="152"/>
      <c r="AP41" s="152"/>
      <c r="AQ41" s="152"/>
      <c r="AR41" s="152"/>
      <c r="AS41" s="152"/>
      <c r="AT41" s="152"/>
      <c r="AU41" s="152"/>
      <c r="AV41" s="152"/>
      <c r="AW41" s="153"/>
      <c r="AX41" s="153"/>
      <c r="AY41" s="124"/>
      <c r="AZ41" s="124"/>
      <c r="BA41" s="124"/>
      <c r="BB41" s="124"/>
      <c r="BC41" s="124"/>
    </row>
    <row r="42" spans="2:57" ht="65.25" customHeight="1" thickBot="1" x14ac:dyDescent="0.25">
      <c r="B42" s="533" t="s">
        <v>126</v>
      </c>
      <c r="C42" s="534"/>
      <c r="D42" s="534"/>
      <c r="E42" s="534"/>
      <c r="F42" s="534"/>
      <c r="G42" s="534"/>
      <c r="H42" s="534"/>
      <c r="I42" s="534"/>
      <c r="J42" s="534"/>
      <c r="K42" s="534"/>
      <c r="L42" s="534"/>
      <c r="M42" s="534"/>
      <c r="N42" s="534"/>
      <c r="O42" s="534"/>
      <c r="P42" s="534"/>
      <c r="Q42" s="534"/>
      <c r="R42" s="534"/>
      <c r="S42" s="534"/>
      <c r="T42" s="534"/>
      <c r="U42" s="534"/>
      <c r="V42" s="535"/>
      <c r="W42" s="536">
        <f>SUM(Y24,Y40)</f>
        <v>0</v>
      </c>
      <c r="X42" s="536"/>
      <c r="Y42" s="536"/>
      <c r="Z42" s="536"/>
      <c r="AA42" s="536"/>
      <c r="AB42" s="536"/>
      <c r="AC42" s="536"/>
      <c r="AD42" s="536"/>
      <c r="AE42" s="536"/>
      <c r="AF42" s="536"/>
      <c r="AG42" s="536"/>
      <c r="AH42" s="536"/>
      <c r="AI42" s="536"/>
      <c r="AJ42" s="536"/>
      <c r="AK42" s="536"/>
      <c r="AL42" s="537" t="s">
        <v>0</v>
      </c>
      <c r="AM42" s="538"/>
      <c r="AN42" s="154"/>
      <c r="AO42" s="155"/>
      <c r="AP42" s="155"/>
      <c r="AQ42" s="155"/>
      <c r="AR42" s="155"/>
      <c r="AS42" s="155"/>
      <c r="AT42" s="155"/>
      <c r="AU42" s="155"/>
      <c r="AV42" s="155"/>
      <c r="AW42" s="528"/>
      <c r="AX42" s="528"/>
      <c r="AY42" s="156"/>
      <c r="AZ42" s="156"/>
      <c r="BA42" s="156"/>
      <c r="BB42" s="156"/>
      <c r="BC42" s="156"/>
    </row>
    <row r="43" spans="2:57" ht="29.55" customHeight="1" x14ac:dyDescent="0.2">
      <c r="B43" s="21"/>
      <c r="C43" s="21"/>
      <c r="D43" s="21"/>
      <c r="E43" s="21"/>
      <c r="F43" s="21"/>
      <c r="G43" s="21"/>
      <c r="H43" s="21"/>
      <c r="I43" s="21"/>
      <c r="J43" s="21"/>
      <c r="K43" s="21"/>
      <c r="L43" s="21"/>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9"/>
      <c r="AP43" s="22"/>
      <c r="AQ43" s="158"/>
      <c r="AR43" s="158"/>
      <c r="AS43" s="7"/>
      <c r="AT43" s="7"/>
      <c r="AU43" s="7"/>
      <c r="AV43" s="7"/>
    </row>
    <row r="44" spans="2:57" s="4" customFormat="1" ht="20.100000000000001" customHeight="1" x14ac:dyDescent="0.2">
      <c r="AN44" s="5"/>
      <c r="AO44" s="10"/>
      <c r="AP44" s="10"/>
      <c r="AQ44" s="10"/>
      <c r="AR44" s="10"/>
      <c r="AS44" s="10"/>
      <c r="AT44" s="10"/>
      <c r="AU44" s="10"/>
      <c r="AV44" s="10"/>
    </row>
    <row r="45" spans="2:57" s="4" customFormat="1" ht="18.75" customHeight="1" x14ac:dyDescent="0.2">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row r="49" spans="2:48" s="4" customFormat="1" ht="18" customHeight="1" x14ac:dyDescent="0.2">
      <c r="B49" s="9"/>
      <c r="C49" s="9"/>
      <c r="D49" s="9"/>
      <c r="E49" s="9"/>
      <c r="F49" s="9"/>
      <c r="G49" s="9"/>
      <c r="H49" s="9"/>
      <c r="I49" s="9"/>
      <c r="AL49" s="5"/>
      <c r="AM49" s="5"/>
      <c r="AN49" s="5"/>
      <c r="AO49" s="6"/>
      <c r="AP49" s="6"/>
      <c r="AQ49" s="6"/>
      <c r="AR49" s="6"/>
      <c r="AS49" s="6"/>
      <c r="AT49" s="6"/>
      <c r="AU49" s="6"/>
      <c r="AV49" s="6"/>
    </row>
  </sheetData>
  <sheetProtection algorithmName="SHA-512" hashValue="L5pWup4Y1DzJK67x/r96DrHTFVq915f0UALyMOS12xTnMf7TF0a4ULl+rdoD76QzDXMfRc8NhlikT3BNY50x5Q==" saltValue="elQmax6p/OXFjjpjcxqTYQ==" spinCount="100000" sheet="1" objects="1" scenarios="1"/>
  <mergeCells count="74">
    <mergeCell ref="A3:BC3"/>
    <mergeCell ref="B5:L5"/>
    <mergeCell ref="N5:V5"/>
    <mergeCell ref="B8:M8"/>
    <mergeCell ref="O8:Y8"/>
    <mergeCell ref="O10:Y10"/>
    <mergeCell ref="O9:Y9"/>
    <mergeCell ref="AN19:BC19"/>
    <mergeCell ref="AN20:AO20"/>
    <mergeCell ref="AV20:AW20"/>
    <mergeCell ref="AP20:AU20"/>
    <mergeCell ref="AX20:BC20"/>
    <mergeCell ref="B19:V19"/>
    <mergeCell ref="W19:AM19"/>
    <mergeCell ref="B20:V20"/>
    <mergeCell ref="W20:X20"/>
    <mergeCell ref="Y20:AK20"/>
    <mergeCell ref="AL20:AM20"/>
    <mergeCell ref="AL36:AM36"/>
    <mergeCell ref="W40:X40"/>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W42:AX42"/>
    <mergeCell ref="B39:V39"/>
    <mergeCell ref="W39:X39"/>
    <mergeCell ref="Y39:AK39"/>
    <mergeCell ref="AL39:AM39"/>
    <mergeCell ref="B42:V42"/>
    <mergeCell ref="W42:AK42"/>
    <mergeCell ref="AL42:AM42"/>
    <mergeCell ref="B40:V40"/>
    <mergeCell ref="Y40:AK40"/>
    <mergeCell ref="AL40:AM40"/>
    <mergeCell ref="B22:V22"/>
    <mergeCell ref="W22:X22"/>
    <mergeCell ref="Y22:AK22"/>
    <mergeCell ref="AL22:AM22"/>
    <mergeCell ref="W34:AM34"/>
    <mergeCell ref="B26:AM26"/>
    <mergeCell ref="B27:AM27"/>
    <mergeCell ref="B28:C28"/>
    <mergeCell ref="D28:AL28"/>
    <mergeCell ref="B29:C29"/>
    <mergeCell ref="D29:AL29"/>
    <mergeCell ref="D30:AM30"/>
    <mergeCell ref="D31:AM31"/>
    <mergeCell ref="B38:V38"/>
    <mergeCell ref="W38:X38"/>
    <mergeCell ref="Y38:AK38"/>
    <mergeCell ref="AL38:AM38"/>
    <mergeCell ref="AW1:BB1"/>
    <mergeCell ref="AW2:BB2"/>
    <mergeCell ref="B37:V37"/>
    <mergeCell ref="W37:X37"/>
    <mergeCell ref="Y37:AK37"/>
    <mergeCell ref="AL37:AM37"/>
    <mergeCell ref="W23:X23"/>
    <mergeCell ref="Y23:AK23"/>
    <mergeCell ref="B36:V36"/>
    <mergeCell ref="W36:X36"/>
    <mergeCell ref="Y36:AK36"/>
    <mergeCell ref="B35:V35"/>
  </mergeCells>
  <phoneticPr fontId="3"/>
  <conditionalFormatting sqref="B28:C29">
    <cfRule type="expression" dxfId="12" priority="14" stopIfTrue="1">
      <formula>AND($B$28="□",$B$29="□")</formula>
    </cfRule>
  </conditionalFormatting>
  <conditionalFormatting sqref="B28:AM28">
    <cfRule type="expression" dxfId="11" priority="12" stopIfTrue="1">
      <formula>$B$29="■"</formula>
    </cfRule>
  </conditionalFormatting>
  <conditionalFormatting sqref="B29:AM31">
    <cfRule type="expression" dxfId="10" priority="9" stopIfTrue="1">
      <formula>$B$28="■"</formula>
    </cfRule>
  </conditionalFormatting>
  <conditionalFormatting sqref="N8:N10">
    <cfRule type="expression" dxfId="9" priority="1">
      <formula>AND($N$8="□",$N$9="□",$N$10="□")</formula>
    </cfRule>
  </conditionalFormatting>
  <conditionalFormatting sqref="N5:V5">
    <cfRule type="expression" dxfId="8" priority="19">
      <formula>$N$5=""</formula>
    </cfRule>
  </conditionalFormatting>
  <conditionalFormatting sqref="Y20:AK20">
    <cfRule type="expression" dxfId="7" priority="18" stopIfTrue="1">
      <formula>$AQ$20="☑"</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P11:P12 N8:N10" xr:uid="{00000000-0002-0000-0100-000002000000}">
      <formula1>"□,■"</formula1>
    </dataValidation>
    <dataValidation imeMode="disabled" allowBlank="1" showInputMessage="1" showErrorMessage="1" sqref="Y20:AK21 Y35:AK38"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4"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2" x14ac:dyDescent="0.2"/>
  <cols>
    <col min="1" max="36" width="3.6640625" style="7" customWidth="1"/>
    <col min="37" max="38" width="4.109375" style="7" customWidth="1"/>
    <col min="39" max="85" width="3.6640625" style="7" customWidth="1"/>
    <col min="86" max="16384" width="9" style="7"/>
  </cols>
  <sheetData>
    <row r="1" spans="1:55" ht="18.75" customHeight="1" x14ac:dyDescent="0.2">
      <c r="A1" s="36" t="s">
        <v>178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185</v>
      </c>
      <c r="AW1" s="486">
        <f>'様式第1｜交付申請書'!$CA$2</f>
        <v>0</v>
      </c>
      <c r="AX1" s="486"/>
      <c r="AY1" s="486"/>
      <c r="AZ1" s="486"/>
      <c r="BA1" s="486"/>
      <c r="BB1" s="486"/>
      <c r="BC1" s="47"/>
    </row>
    <row r="2" spans="1:55" ht="18.75" customHeight="1" x14ac:dyDescent="0.2">
      <c r="AR2" s="3"/>
      <c r="AV2" s="195" t="s">
        <v>186</v>
      </c>
      <c r="AW2" s="486" t="str">
        <f>'様式第1｜交付申請書'!$CA$3</f>
        <v/>
      </c>
      <c r="AX2" s="486"/>
      <c r="AY2" s="486"/>
      <c r="AZ2" s="486"/>
      <c r="BA2" s="486"/>
      <c r="BB2" s="486"/>
      <c r="BC2" s="196" t="s">
        <v>187</v>
      </c>
    </row>
    <row r="3" spans="1:55" ht="30" customHeight="1" x14ac:dyDescent="0.2">
      <c r="A3" s="568" t="s">
        <v>179</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5"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35" customHeight="1" x14ac:dyDescent="0.25">
      <c r="A5" s="234" t="s">
        <v>166</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25">
      <c r="A6" s="243"/>
      <c r="B6" s="244"/>
      <c r="C6" s="192" t="s">
        <v>129</v>
      </c>
      <c r="D6" s="24"/>
      <c r="E6" s="24"/>
      <c r="F6" s="24"/>
      <c r="G6" s="235"/>
      <c r="H6" s="236"/>
      <c r="I6" s="192" t="s">
        <v>90</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569"/>
      <c r="AW6" s="569"/>
      <c r="AX6" s="22" t="s">
        <v>107</v>
      </c>
      <c r="AY6" s="569"/>
      <c r="AZ6" s="569"/>
      <c r="BA6" s="528" t="s">
        <v>108</v>
      </c>
      <c r="BB6" s="528"/>
      <c r="BC6" s="528"/>
    </row>
    <row r="7" spans="1:55" ht="7.5" customHeight="1" thickBot="1" x14ac:dyDescent="0.3">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594" t="s">
        <v>72</v>
      </c>
      <c r="B8" s="595"/>
      <c r="C8" s="595"/>
      <c r="D8" s="596"/>
      <c r="E8" s="600" t="s">
        <v>127</v>
      </c>
      <c r="F8" s="601"/>
      <c r="G8" s="601"/>
      <c r="H8" s="601"/>
      <c r="I8" s="601"/>
      <c r="J8" s="601"/>
      <c r="K8" s="601"/>
      <c r="L8" s="601"/>
      <c r="M8" s="601"/>
      <c r="N8" s="602"/>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597"/>
      <c r="B9" s="598"/>
      <c r="C9" s="598"/>
      <c r="D9" s="599"/>
      <c r="E9" s="603"/>
      <c r="F9" s="604"/>
      <c r="G9" s="604"/>
      <c r="H9" s="604"/>
      <c r="I9" s="604"/>
      <c r="J9" s="604"/>
      <c r="K9" s="604"/>
      <c r="L9" s="604"/>
      <c r="M9" s="604"/>
      <c r="N9" s="605"/>
      <c r="O9" s="217"/>
      <c r="P9" s="126"/>
      <c r="Q9" s="606" t="str">
        <f>IF(COUNTIF(AK15:AL38,"err")&gt;0,"グレードと一致しない番号があります。登録番号を確認して下さい。","")</f>
        <v/>
      </c>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07" t="s">
        <v>167</v>
      </c>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9"/>
      <c r="AM11" s="610" t="s">
        <v>2</v>
      </c>
      <c r="AN11" s="611"/>
      <c r="AO11" s="611"/>
      <c r="AP11" s="611"/>
      <c r="AQ11" s="611"/>
      <c r="AR11" s="611"/>
      <c r="AS11" s="612"/>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13" t="s">
        <v>76</v>
      </c>
      <c r="B13" s="614"/>
      <c r="C13" s="614"/>
      <c r="D13" s="615"/>
      <c r="E13" s="619" t="s">
        <v>146</v>
      </c>
      <c r="F13" s="620"/>
      <c r="G13" s="620"/>
      <c r="H13" s="620"/>
      <c r="I13" s="621"/>
      <c r="J13" s="619" t="s">
        <v>6</v>
      </c>
      <c r="K13" s="620"/>
      <c r="L13" s="620"/>
      <c r="M13" s="620"/>
      <c r="N13" s="620"/>
      <c r="O13" s="620"/>
      <c r="P13" s="620"/>
      <c r="Q13" s="620"/>
      <c r="R13" s="621"/>
      <c r="S13" s="619" t="s">
        <v>73</v>
      </c>
      <c r="T13" s="620"/>
      <c r="U13" s="620"/>
      <c r="V13" s="620"/>
      <c r="W13" s="620"/>
      <c r="X13" s="620"/>
      <c r="Y13" s="620"/>
      <c r="Z13" s="620"/>
      <c r="AA13" s="620"/>
      <c r="AB13" s="620"/>
      <c r="AC13" s="620"/>
      <c r="AD13" s="620"/>
      <c r="AE13" s="620"/>
      <c r="AF13" s="620"/>
      <c r="AG13" s="620"/>
      <c r="AH13" s="620"/>
      <c r="AI13" s="620"/>
      <c r="AJ13" s="621"/>
      <c r="AK13" s="625" t="s">
        <v>68</v>
      </c>
      <c r="AL13" s="626"/>
      <c r="AM13" s="570" t="s">
        <v>13</v>
      </c>
      <c r="AN13" s="571"/>
      <c r="AO13" s="571"/>
      <c r="AP13" s="571"/>
      <c r="AQ13" s="571"/>
      <c r="AR13" s="571"/>
      <c r="AS13" s="572"/>
      <c r="AT13" s="573" t="s">
        <v>10</v>
      </c>
      <c r="AU13" s="574"/>
      <c r="AV13" s="575"/>
      <c r="AW13" s="579" t="s">
        <v>48</v>
      </c>
      <c r="AX13" s="580"/>
      <c r="AY13" s="581"/>
      <c r="AZ13" s="585" t="s">
        <v>11</v>
      </c>
      <c r="BA13" s="586"/>
      <c r="BB13" s="586"/>
      <c r="BC13" s="587"/>
    </row>
    <row r="14" spans="1:55" ht="28.5" customHeight="1" thickBot="1" x14ac:dyDescent="0.25">
      <c r="A14" s="616"/>
      <c r="B14" s="617"/>
      <c r="C14" s="617"/>
      <c r="D14" s="618"/>
      <c r="E14" s="622"/>
      <c r="F14" s="623"/>
      <c r="G14" s="623"/>
      <c r="H14" s="623"/>
      <c r="I14" s="624"/>
      <c r="J14" s="622"/>
      <c r="K14" s="623"/>
      <c r="L14" s="623"/>
      <c r="M14" s="623"/>
      <c r="N14" s="623"/>
      <c r="O14" s="623"/>
      <c r="P14" s="623"/>
      <c r="Q14" s="623"/>
      <c r="R14" s="624"/>
      <c r="S14" s="622"/>
      <c r="T14" s="623"/>
      <c r="U14" s="623"/>
      <c r="V14" s="623"/>
      <c r="W14" s="623"/>
      <c r="X14" s="623"/>
      <c r="Y14" s="623"/>
      <c r="Z14" s="623"/>
      <c r="AA14" s="623"/>
      <c r="AB14" s="623"/>
      <c r="AC14" s="623"/>
      <c r="AD14" s="623"/>
      <c r="AE14" s="623"/>
      <c r="AF14" s="623"/>
      <c r="AG14" s="623"/>
      <c r="AH14" s="623"/>
      <c r="AI14" s="623"/>
      <c r="AJ14" s="624"/>
      <c r="AK14" s="627"/>
      <c r="AL14" s="628"/>
      <c r="AM14" s="591" t="s">
        <v>7</v>
      </c>
      <c r="AN14" s="592"/>
      <c r="AO14" s="592"/>
      <c r="AP14" s="237" t="s">
        <v>74</v>
      </c>
      <c r="AQ14" s="592" t="s">
        <v>8</v>
      </c>
      <c r="AR14" s="592"/>
      <c r="AS14" s="593"/>
      <c r="AT14" s="576"/>
      <c r="AU14" s="577"/>
      <c r="AV14" s="578"/>
      <c r="AW14" s="582"/>
      <c r="AX14" s="583"/>
      <c r="AY14" s="584"/>
      <c r="AZ14" s="588"/>
      <c r="BA14" s="589"/>
      <c r="BB14" s="589"/>
      <c r="BC14" s="590"/>
    </row>
    <row r="15" spans="1:55" s="28" customFormat="1" ht="30" customHeight="1" thickTop="1" x14ac:dyDescent="0.2">
      <c r="A15" s="653"/>
      <c r="B15" s="654"/>
      <c r="C15" s="654"/>
      <c r="D15" s="655"/>
      <c r="E15" s="656"/>
      <c r="F15" s="657"/>
      <c r="G15" s="657"/>
      <c r="H15" s="657"/>
      <c r="I15" s="658"/>
      <c r="J15" s="659"/>
      <c r="K15" s="660"/>
      <c r="L15" s="660"/>
      <c r="M15" s="660"/>
      <c r="N15" s="660"/>
      <c r="O15" s="660"/>
      <c r="P15" s="660"/>
      <c r="Q15" s="660"/>
      <c r="R15" s="661"/>
      <c r="S15" s="659"/>
      <c r="T15" s="660"/>
      <c r="U15" s="660"/>
      <c r="V15" s="660"/>
      <c r="W15" s="660"/>
      <c r="X15" s="660"/>
      <c r="Y15" s="660"/>
      <c r="Z15" s="660"/>
      <c r="AA15" s="660"/>
      <c r="AB15" s="660"/>
      <c r="AC15" s="660"/>
      <c r="AD15" s="660"/>
      <c r="AE15" s="660"/>
      <c r="AF15" s="660"/>
      <c r="AG15" s="660"/>
      <c r="AH15" s="660"/>
      <c r="AI15" s="660"/>
      <c r="AJ15" s="661"/>
      <c r="AK15" s="662" t="str">
        <f>IF(E15="","",IF(AND(LEFT(E15,1)&amp;RIGHT(E15,1)&lt;&gt;"M1",LEFT(E15,1)&amp;RIGHT(E15,1)&lt;&gt;"M2",LEFT(E15,1)&amp;RIGHT(E15,1)&lt;&gt;"M3",LEFT(E15,1)&amp;RIGHT(E15,1)&lt;&gt;"M4"),"err",LEFT(E15,1)&amp;RIGHT(E15,1)))</f>
        <v/>
      </c>
      <c r="AL15" s="663"/>
      <c r="AM15" s="664"/>
      <c r="AN15" s="629"/>
      <c r="AO15" s="629"/>
      <c r="AP15" s="181" t="s">
        <v>74</v>
      </c>
      <c r="AQ15" s="629"/>
      <c r="AR15" s="629"/>
      <c r="AS15" s="630"/>
      <c r="AT15" s="631" t="str">
        <f t="shared" ref="AT15:AT38" si="0">IF(AND(AM15&lt;&gt;"",AQ15&lt;&gt;""),ROUNDDOWN(AM15*AQ15/1000000,2),"")</f>
        <v/>
      </c>
      <c r="AU15" s="632"/>
      <c r="AV15" s="633"/>
      <c r="AW15" s="634"/>
      <c r="AX15" s="635"/>
      <c r="AY15" s="636"/>
      <c r="AZ15" s="637" t="str">
        <f t="shared" ref="AZ15:AZ38" si="1">IF(AT15&lt;&gt;"",AW15*AT15,"")</f>
        <v/>
      </c>
      <c r="BA15" s="638"/>
      <c r="BB15" s="638"/>
      <c r="BC15" s="639"/>
    </row>
    <row r="16" spans="1:55" s="28" customFormat="1" ht="30" customHeight="1" x14ac:dyDescent="0.2">
      <c r="A16" s="640"/>
      <c r="B16" s="641"/>
      <c r="C16" s="641"/>
      <c r="D16" s="642"/>
      <c r="E16" s="643"/>
      <c r="F16" s="644"/>
      <c r="G16" s="644"/>
      <c r="H16" s="644"/>
      <c r="I16" s="645"/>
      <c r="J16" s="646"/>
      <c r="K16" s="647"/>
      <c r="L16" s="647"/>
      <c r="M16" s="647"/>
      <c r="N16" s="647"/>
      <c r="O16" s="647"/>
      <c r="P16" s="647"/>
      <c r="Q16" s="647"/>
      <c r="R16" s="648"/>
      <c r="S16" s="646"/>
      <c r="T16" s="647"/>
      <c r="U16" s="647"/>
      <c r="V16" s="647"/>
      <c r="W16" s="647"/>
      <c r="X16" s="647"/>
      <c r="Y16" s="647"/>
      <c r="Z16" s="647"/>
      <c r="AA16" s="647"/>
      <c r="AB16" s="647"/>
      <c r="AC16" s="647"/>
      <c r="AD16" s="647"/>
      <c r="AE16" s="647"/>
      <c r="AF16" s="647"/>
      <c r="AG16" s="647"/>
      <c r="AH16" s="647"/>
      <c r="AI16" s="647"/>
      <c r="AJ16" s="648"/>
      <c r="AK16" s="649" t="str">
        <f t="shared" ref="AK16:AK38" si="2">IF(E16="","",IF(AND(LEFT(E16,1)&amp;RIGHT(E16,1)&lt;&gt;"M1",LEFT(E16,1)&amp;RIGHT(E16,1)&lt;&gt;"M2",LEFT(E16,1)&amp;RIGHT(E16,1)&lt;&gt;"M3",LEFT(E16,1)&amp;RIGHT(E16,1)&lt;&gt;"M4"),"err",LEFT(E16,1)&amp;RIGHT(E16,1)))</f>
        <v/>
      </c>
      <c r="AL16" s="650"/>
      <c r="AM16" s="651"/>
      <c r="AN16" s="652"/>
      <c r="AO16" s="652"/>
      <c r="AP16" s="182" t="s">
        <v>74</v>
      </c>
      <c r="AQ16" s="652"/>
      <c r="AR16" s="652"/>
      <c r="AS16" s="665"/>
      <c r="AT16" s="666" t="str">
        <f t="shared" si="0"/>
        <v/>
      </c>
      <c r="AU16" s="667"/>
      <c r="AV16" s="668"/>
      <c r="AW16" s="669"/>
      <c r="AX16" s="670"/>
      <c r="AY16" s="671"/>
      <c r="AZ16" s="672" t="str">
        <f t="shared" si="1"/>
        <v/>
      </c>
      <c r="BA16" s="673"/>
      <c r="BB16" s="673"/>
      <c r="BC16" s="674"/>
    </row>
    <row r="17" spans="1:55" s="28" customFormat="1" ht="30" customHeight="1" x14ac:dyDescent="0.2">
      <c r="A17" s="640"/>
      <c r="B17" s="641"/>
      <c r="C17" s="641"/>
      <c r="D17" s="642"/>
      <c r="E17" s="643"/>
      <c r="F17" s="644"/>
      <c r="G17" s="644"/>
      <c r="H17" s="644"/>
      <c r="I17" s="645"/>
      <c r="J17" s="646"/>
      <c r="K17" s="647"/>
      <c r="L17" s="647"/>
      <c r="M17" s="647"/>
      <c r="N17" s="647"/>
      <c r="O17" s="647"/>
      <c r="P17" s="647"/>
      <c r="Q17" s="647"/>
      <c r="R17" s="648"/>
      <c r="S17" s="646"/>
      <c r="T17" s="647"/>
      <c r="U17" s="647"/>
      <c r="V17" s="647"/>
      <c r="W17" s="647"/>
      <c r="X17" s="647"/>
      <c r="Y17" s="647"/>
      <c r="Z17" s="647"/>
      <c r="AA17" s="647"/>
      <c r="AB17" s="647"/>
      <c r="AC17" s="647"/>
      <c r="AD17" s="647"/>
      <c r="AE17" s="647"/>
      <c r="AF17" s="647"/>
      <c r="AG17" s="647"/>
      <c r="AH17" s="647"/>
      <c r="AI17" s="647"/>
      <c r="AJ17" s="648"/>
      <c r="AK17" s="649" t="str">
        <f t="shared" si="2"/>
        <v/>
      </c>
      <c r="AL17" s="650"/>
      <c r="AM17" s="651"/>
      <c r="AN17" s="652"/>
      <c r="AO17" s="652"/>
      <c r="AP17" s="182" t="s">
        <v>74</v>
      </c>
      <c r="AQ17" s="652"/>
      <c r="AR17" s="652"/>
      <c r="AS17" s="665"/>
      <c r="AT17" s="666" t="str">
        <f t="shared" si="0"/>
        <v/>
      </c>
      <c r="AU17" s="667"/>
      <c r="AV17" s="668"/>
      <c r="AW17" s="669"/>
      <c r="AX17" s="670"/>
      <c r="AY17" s="671"/>
      <c r="AZ17" s="672" t="str">
        <f t="shared" si="1"/>
        <v/>
      </c>
      <c r="BA17" s="673"/>
      <c r="BB17" s="673"/>
      <c r="BC17" s="674"/>
    </row>
    <row r="18" spans="1:55" s="28" customFormat="1" ht="30" customHeight="1" x14ac:dyDescent="0.2">
      <c r="A18" s="640"/>
      <c r="B18" s="641"/>
      <c r="C18" s="641"/>
      <c r="D18" s="642"/>
      <c r="E18" s="643"/>
      <c r="F18" s="644"/>
      <c r="G18" s="644"/>
      <c r="H18" s="644"/>
      <c r="I18" s="645"/>
      <c r="J18" s="646"/>
      <c r="K18" s="647"/>
      <c r="L18" s="647"/>
      <c r="M18" s="647"/>
      <c r="N18" s="647"/>
      <c r="O18" s="647"/>
      <c r="P18" s="647"/>
      <c r="Q18" s="647"/>
      <c r="R18" s="648"/>
      <c r="S18" s="646"/>
      <c r="T18" s="647"/>
      <c r="U18" s="647"/>
      <c r="V18" s="647"/>
      <c r="W18" s="647"/>
      <c r="X18" s="647"/>
      <c r="Y18" s="647"/>
      <c r="Z18" s="647"/>
      <c r="AA18" s="647"/>
      <c r="AB18" s="647"/>
      <c r="AC18" s="647"/>
      <c r="AD18" s="647"/>
      <c r="AE18" s="647"/>
      <c r="AF18" s="647"/>
      <c r="AG18" s="647"/>
      <c r="AH18" s="647"/>
      <c r="AI18" s="647"/>
      <c r="AJ18" s="648"/>
      <c r="AK18" s="649" t="str">
        <f t="shared" si="2"/>
        <v/>
      </c>
      <c r="AL18" s="650"/>
      <c r="AM18" s="651"/>
      <c r="AN18" s="652"/>
      <c r="AO18" s="652"/>
      <c r="AP18" s="182" t="s">
        <v>74</v>
      </c>
      <c r="AQ18" s="652"/>
      <c r="AR18" s="652"/>
      <c r="AS18" s="665"/>
      <c r="AT18" s="666" t="str">
        <f t="shared" si="0"/>
        <v/>
      </c>
      <c r="AU18" s="667"/>
      <c r="AV18" s="668"/>
      <c r="AW18" s="669"/>
      <c r="AX18" s="670"/>
      <c r="AY18" s="671"/>
      <c r="AZ18" s="672" t="str">
        <f t="shared" si="1"/>
        <v/>
      </c>
      <c r="BA18" s="673"/>
      <c r="BB18" s="673"/>
      <c r="BC18" s="674"/>
    </row>
    <row r="19" spans="1:55" s="28" customFormat="1" ht="30" customHeight="1" x14ac:dyDescent="0.2">
      <c r="A19" s="640"/>
      <c r="B19" s="641"/>
      <c r="C19" s="641"/>
      <c r="D19" s="642"/>
      <c r="E19" s="643"/>
      <c r="F19" s="644"/>
      <c r="G19" s="644"/>
      <c r="H19" s="644"/>
      <c r="I19" s="645"/>
      <c r="J19" s="646"/>
      <c r="K19" s="647"/>
      <c r="L19" s="647"/>
      <c r="M19" s="647"/>
      <c r="N19" s="647"/>
      <c r="O19" s="647"/>
      <c r="P19" s="647"/>
      <c r="Q19" s="647"/>
      <c r="R19" s="648"/>
      <c r="S19" s="646"/>
      <c r="T19" s="647"/>
      <c r="U19" s="647"/>
      <c r="V19" s="647"/>
      <c r="W19" s="647"/>
      <c r="X19" s="647"/>
      <c r="Y19" s="647"/>
      <c r="Z19" s="647"/>
      <c r="AA19" s="647"/>
      <c r="AB19" s="647"/>
      <c r="AC19" s="647"/>
      <c r="AD19" s="647"/>
      <c r="AE19" s="647"/>
      <c r="AF19" s="647"/>
      <c r="AG19" s="647"/>
      <c r="AH19" s="647"/>
      <c r="AI19" s="647"/>
      <c r="AJ19" s="648"/>
      <c r="AK19" s="649" t="str">
        <f t="shared" si="2"/>
        <v/>
      </c>
      <c r="AL19" s="650"/>
      <c r="AM19" s="651"/>
      <c r="AN19" s="652"/>
      <c r="AO19" s="652"/>
      <c r="AP19" s="182" t="s">
        <v>74</v>
      </c>
      <c r="AQ19" s="652"/>
      <c r="AR19" s="652"/>
      <c r="AS19" s="665"/>
      <c r="AT19" s="666" t="str">
        <f t="shared" si="0"/>
        <v/>
      </c>
      <c r="AU19" s="667"/>
      <c r="AV19" s="668"/>
      <c r="AW19" s="669"/>
      <c r="AX19" s="670"/>
      <c r="AY19" s="671"/>
      <c r="AZ19" s="672" t="str">
        <f t="shared" si="1"/>
        <v/>
      </c>
      <c r="BA19" s="673"/>
      <c r="BB19" s="673"/>
      <c r="BC19" s="674"/>
    </row>
    <row r="20" spans="1:55" s="28" customFormat="1" ht="30" customHeight="1" x14ac:dyDescent="0.2">
      <c r="A20" s="640"/>
      <c r="B20" s="641"/>
      <c r="C20" s="641"/>
      <c r="D20" s="642"/>
      <c r="E20" s="643"/>
      <c r="F20" s="644"/>
      <c r="G20" s="644"/>
      <c r="H20" s="644"/>
      <c r="I20" s="645"/>
      <c r="J20" s="646"/>
      <c r="K20" s="647"/>
      <c r="L20" s="647"/>
      <c r="M20" s="647"/>
      <c r="N20" s="647"/>
      <c r="O20" s="647"/>
      <c r="P20" s="647"/>
      <c r="Q20" s="647"/>
      <c r="R20" s="648"/>
      <c r="S20" s="646"/>
      <c r="T20" s="647"/>
      <c r="U20" s="647"/>
      <c r="V20" s="647"/>
      <c r="W20" s="647"/>
      <c r="X20" s="647"/>
      <c r="Y20" s="647"/>
      <c r="Z20" s="647"/>
      <c r="AA20" s="647"/>
      <c r="AB20" s="647"/>
      <c r="AC20" s="647"/>
      <c r="AD20" s="647"/>
      <c r="AE20" s="647"/>
      <c r="AF20" s="647"/>
      <c r="AG20" s="647"/>
      <c r="AH20" s="647"/>
      <c r="AI20" s="647"/>
      <c r="AJ20" s="648"/>
      <c r="AK20" s="649" t="str">
        <f t="shared" si="2"/>
        <v/>
      </c>
      <c r="AL20" s="650"/>
      <c r="AM20" s="651"/>
      <c r="AN20" s="652"/>
      <c r="AO20" s="652"/>
      <c r="AP20" s="182" t="s">
        <v>74</v>
      </c>
      <c r="AQ20" s="652"/>
      <c r="AR20" s="652"/>
      <c r="AS20" s="665"/>
      <c r="AT20" s="666" t="str">
        <f t="shared" si="0"/>
        <v/>
      </c>
      <c r="AU20" s="667"/>
      <c r="AV20" s="668"/>
      <c r="AW20" s="669"/>
      <c r="AX20" s="670"/>
      <c r="AY20" s="671"/>
      <c r="AZ20" s="672" t="str">
        <f t="shared" si="1"/>
        <v/>
      </c>
      <c r="BA20" s="673"/>
      <c r="BB20" s="673"/>
      <c r="BC20" s="674"/>
    </row>
    <row r="21" spans="1:55" s="28" customFormat="1" ht="30" customHeight="1" x14ac:dyDescent="0.2">
      <c r="A21" s="640"/>
      <c r="B21" s="641"/>
      <c r="C21" s="641"/>
      <c r="D21" s="642"/>
      <c r="E21" s="643"/>
      <c r="F21" s="644"/>
      <c r="G21" s="644"/>
      <c r="H21" s="644"/>
      <c r="I21" s="645"/>
      <c r="J21" s="646"/>
      <c r="K21" s="647"/>
      <c r="L21" s="647"/>
      <c r="M21" s="647"/>
      <c r="N21" s="647"/>
      <c r="O21" s="647"/>
      <c r="P21" s="647"/>
      <c r="Q21" s="647"/>
      <c r="R21" s="648"/>
      <c r="S21" s="646"/>
      <c r="T21" s="647"/>
      <c r="U21" s="647"/>
      <c r="V21" s="647"/>
      <c r="W21" s="647"/>
      <c r="X21" s="647"/>
      <c r="Y21" s="647"/>
      <c r="Z21" s="647"/>
      <c r="AA21" s="647"/>
      <c r="AB21" s="647"/>
      <c r="AC21" s="647"/>
      <c r="AD21" s="647"/>
      <c r="AE21" s="647"/>
      <c r="AF21" s="647"/>
      <c r="AG21" s="647"/>
      <c r="AH21" s="647"/>
      <c r="AI21" s="647"/>
      <c r="AJ21" s="648"/>
      <c r="AK21" s="649" t="str">
        <f t="shared" si="2"/>
        <v/>
      </c>
      <c r="AL21" s="650"/>
      <c r="AM21" s="651"/>
      <c r="AN21" s="652"/>
      <c r="AO21" s="652"/>
      <c r="AP21" s="182" t="s">
        <v>74</v>
      </c>
      <c r="AQ21" s="652"/>
      <c r="AR21" s="652"/>
      <c r="AS21" s="665"/>
      <c r="AT21" s="666" t="str">
        <f t="shared" si="0"/>
        <v/>
      </c>
      <c r="AU21" s="667"/>
      <c r="AV21" s="668"/>
      <c r="AW21" s="669"/>
      <c r="AX21" s="670"/>
      <c r="AY21" s="671"/>
      <c r="AZ21" s="672" t="str">
        <f t="shared" si="1"/>
        <v/>
      </c>
      <c r="BA21" s="673"/>
      <c r="BB21" s="673"/>
      <c r="BC21" s="674"/>
    </row>
    <row r="22" spans="1:55" s="28" customFormat="1" ht="30" customHeight="1" x14ac:dyDescent="0.2">
      <c r="A22" s="640"/>
      <c r="B22" s="641"/>
      <c r="C22" s="641"/>
      <c r="D22" s="642"/>
      <c r="E22" s="643"/>
      <c r="F22" s="644"/>
      <c r="G22" s="644"/>
      <c r="H22" s="644"/>
      <c r="I22" s="645"/>
      <c r="J22" s="646"/>
      <c r="K22" s="647"/>
      <c r="L22" s="647"/>
      <c r="M22" s="647"/>
      <c r="N22" s="647"/>
      <c r="O22" s="647"/>
      <c r="P22" s="647"/>
      <c r="Q22" s="647"/>
      <c r="R22" s="648"/>
      <c r="S22" s="646"/>
      <c r="T22" s="647"/>
      <c r="U22" s="647"/>
      <c r="V22" s="647"/>
      <c r="W22" s="647"/>
      <c r="X22" s="647"/>
      <c r="Y22" s="647"/>
      <c r="Z22" s="647"/>
      <c r="AA22" s="647"/>
      <c r="AB22" s="647"/>
      <c r="AC22" s="647"/>
      <c r="AD22" s="647"/>
      <c r="AE22" s="647"/>
      <c r="AF22" s="647"/>
      <c r="AG22" s="647"/>
      <c r="AH22" s="647"/>
      <c r="AI22" s="647"/>
      <c r="AJ22" s="648"/>
      <c r="AK22" s="649" t="str">
        <f t="shared" si="2"/>
        <v/>
      </c>
      <c r="AL22" s="650"/>
      <c r="AM22" s="651"/>
      <c r="AN22" s="652"/>
      <c r="AO22" s="652"/>
      <c r="AP22" s="182" t="s">
        <v>74</v>
      </c>
      <c r="AQ22" s="652"/>
      <c r="AR22" s="652"/>
      <c r="AS22" s="665"/>
      <c r="AT22" s="666" t="str">
        <f t="shared" si="0"/>
        <v/>
      </c>
      <c r="AU22" s="667"/>
      <c r="AV22" s="668"/>
      <c r="AW22" s="669"/>
      <c r="AX22" s="670"/>
      <c r="AY22" s="671"/>
      <c r="AZ22" s="672" t="str">
        <f t="shared" si="1"/>
        <v/>
      </c>
      <c r="BA22" s="673"/>
      <c r="BB22" s="673"/>
      <c r="BC22" s="674"/>
    </row>
    <row r="23" spans="1:55" s="28" customFormat="1" ht="30" customHeight="1" x14ac:dyDescent="0.2">
      <c r="A23" s="640"/>
      <c r="B23" s="641"/>
      <c r="C23" s="641"/>
      <c r="D23" s="642"/>
      <c r="E23" s="643"/>
      <c r="F23" s="644"/>
      <c r="G23" s="644"/>
      <c r="H23" s="644"/>
      <c r="I23" s="645"/>
      <c r="J23" s="646"/>
      <c r="K23" s="647"/>
      <c r="L23" s="647"/>
      <c r="M23" s="647"/>
      <c r="N23" s="647"/>
      <c r="O23" s="647"/>
      <c r="P23" s="647"/>
      <c r="Q23" s="647"/>
      <c r="R23" s="648"/>
      <c r="S23" s="646"/>
      <c r="T23" s="647"/>
      <c r="U23" s="647"/>
      <c r="V23" s="647"/>
      <c r="W23" s="647"/>
      <c r="X23" s="647"/>
      <c r="Y23" s="647"/>
      <c r="Z23" s="647"/>
      <c r="AA23" s="647"/>
      <c r="AB23" s="647"/>
      <c r="AC23" s="647"/>
      <c r="AD23" s="647"/>
      <c r="AE23" s="647"/>
      <c r="AF23" s="647"/>
      <c r="AG23" s="647"/>
      <c r="AH23" s="647"/>
      <c r="AI23" s="647"/>
      <c r="AJ23" s="648"/>
      <c r="AK23" s="649" t="str">
        <f t="shared" si="2"/>
        <v/>
      </c>
      <c r="AL23" s="650"/>
      <c r="AM23" s="651"/>
      <c r="AN23" s="652"/>
      <c r="AO23" s="652"/>
      <c r="AP23" s="182" t="s">
        <v>74</v>
      </c>
      <c r="AQ23" s="652"/>
      <c r="AR23" s="652"/>
      <c r="AS23" s="665"/>
      <c r="AT23" s="666" t="str">
        <f t="shared" si="0"/>
        <v/>
      </c>
      <c r="AU23" s="667"/>
      <c r="AV23" s="668"/>
      <c r="AW23" s="669"/>
      <c r="AX23" s="670"/>
      <c r="AY23" s="671"/>
      <c r="AZ23" s="672" t="str">
        <f t="shared" si="1"/>
        <v/>
      </c>
      <c r="BA23" s="673"/>
      <c r="BB23" s="673"/>
      <c r="BC23" s="674"/>
    </row>
    <row r="24" spans="1:55" s="28" customFormat="1" ht="30" customHeight="1" x14ac:dyDescent="0.2">
      <c r="A24" s="640"/>
      <c r="B24" s="641"/>
      <c r="C24" s="641"/>
      <c r="D24" s="642"/>
      <c r="E24" s="643"/>
      <c r="F24" s="644"/>
      <c r="G24" s="644"/>
      <c r="H24" s="644"/>
      <c r="I24" s="645"/>
      <c r="J24" s="646"/>
      <c r="K24" s="647"/>
      <c r="L24" s="647"/>
      <c r="M24" s="647"/>
      <c r="N24" s="647"/>
      <c r="O24" s="647"/>
      <c r="P24" s="647"/>
      <c r="Q24" s="647"/>
      <c r="R24" s="648"/>
      <c r="S24" s="646"/>
      <c r="T24" s="647"/>
      <c r="U24" s="647"/>
      <c r="V24" s="647"/>
      <c r="W24" s="647"/>
      <c r="X24" s="647"/>
      <c r="Y24" s="647"/>
      <c r="Z24" s="647"/>
      <c r="AA24" s="647"/>
      <c r="AB24" s="647"/>
      <c r="AC24" s="647"/>
      <c r="AD24" s="647"/>
      <c r="AE24" s="647"/>
      <c r="AF24" s="647"/>
      <c r="AG24" s="647"/>
      <c r="AH24" s="647"/>
      <c r="AI24" s="647"/>
      <c r="AJ24" s="648"/>
      <c r="AK24" s="649" t="str">
        <f t="shared" si="2"/>
        <v/>
      </c>
      <c r="AL24" s="650"/>
      <c r="AM24" s="651"/>
      <c r="AN24" s="652"/>
      <c r="AO24" s="652"/>
      <c r="AP24" s="182" t="s">
        <v>74</v>
      </c>
      <c r="AQ24" s="652"/>
      <c r="AR24" s="652"/>
      <c r="AS24" s="665"/>
      <c r="AT24" s="666" t="str">
        <f t="shared" si="0"/>
        <v/>
      </c>
      <c r="AU24" s="667"/>
      <c r="AV24" s="668"/>
      <c r="AW24" s="669"/>
      <c r="AX24" s="670"/>
      <c r="AY24" s="671"/>
      <c r="AZ24" s="672" t="str">
        <f t="shared" si="1"/>
        <v/>
      </c>
      <c r="BA24" s="673"/>
      <c r="BB24" s="673"/>
      <c r="BC24" s="674"/>
    </row>
    <row r="25" spans="1:55" s="28" customFormat="1" ht="30" customHeight="1" x14ac:dyDescent="0.2">
      <c r="A25" s="640"/>
      <c r="B25" s="641"/>
      <c r="C25" s="641"/>
      <c r="D25" s="642"/>
      <c r="E25" s="643"/>
      <c r="F25" s="644"/>
      <c r="G25" s="644"/>
      <c r="H25" s="644"/>
      <c r="I25" s="645"/>
      <c r="J25" s="646"/>
      <c r="K25" s="647"/>
      <c r="L25" s="647"/>
      <c r="M25" s="647"/>
      <c r="N25" s="647"/>
      <c r="O25" s="647"/>
      <c r="P25" s="647"/>
      <c r="Q25" s="647"/>
      <c r="R25" s="648"/>
      <c r="S25" s="646"/>
      <c r="T25" s="647"/>
      <c r="U25" s="647"/>
      <c r="V25" s="647"/>
      <c r="W25" s="647"/>
      <c r="X25" s="647"/>
      <c r="Y25" s="647"/>
      <c r="Z25" s="647"/>
      <c r="AA25" s="647"/>
      <c r="AB25" s="647"/>
      <c r="AC25" s="647"/>
      <c r="AD25" s="647"/>
      <c r="AE25" s="647"/>
      <c r="AF25" s="647"/>
      <c r="AG25" s="647"/>
      <c r="AH25" s="647"/>
      <c r="AI25" s="647"/>
      <c r="AJ25" s="648"/>
      <c r="AK25" s="649" t="str">
        <f t="shared" si="2"/>
        <v/>
      </c>
      <c r="AL25" s="650"/>
      <c r="AM25" s="651"/>
      <c r="AN25" s="652"/>
      <c r="AO25" s="652"/>
      <c r="AP25" s="182" t="s">
        <v>74</v>
      </c>
      <c r="AQ25" s="652"/>
      <c r="AR25" s="652"/>
      <c r="AS25" s="665"/>
      <c r="AT25" s="666" t="str">
        <f t="shared" si="0"/>
        <v/>
      </c>
      <c r="AU25" s="667"/>
      <c r="AV25" s="668"/>
      <c r="AW25" s="669"/>
      <c r="AX25" s="670"/>
      <c r="AY25" s="671"/>
      <c r="AZ25" s="672" t="str">
        <f t="shared" si="1"/>
        <v/>
      </c>
      <c r="BA25" s="673"/>
      <c r="BB25" s="673"/>
      <c r="BC25" s="674"/>
    </row>
    <row r="26" spans="1:55" s="28" customFormat="1" ht="30" customHeight="1" x14ac:dyDescent="0.2">
      <c r="A26" s="640"/>
      <c r="B26" s="641"/>
      <c r="C26" s="641"/>
      <c r="D26" s="642"/>
      <c r="E26" s="643"/>
      <c r="F26" s="644"/>
      <c r="G26" s="644"/>
      <c r="H26" s="644"/>
      <c r="I26" s="645"/>
      <c r="J26" s="646"/>
      <c r="K26" s="647"/>
      <c r="L26" s="647"/>
      <c r="M26" s="647"/>
      <c r="N26" s="647"/>
      <c r="O26" s="647"/>
      <c r="P26" s="647"/>
      <c r="Q26" s="647"/>
      <c r="R26" s="648"/>
      <c r="S26" s="646"/>
      <c r="T26" s="647"/>
      <c r="U26" s="647"/>
      <c r="V26" s="647"/>
      <c r="W26" s="647"/>
      <c r="X26" s="647"/>
      <c r="Y26" s="647"/>
      <c r="Z26" s="647"/>
      <c r="AA26" s="647"/>
      <c r="AB26" s="647"/>
      <c r="AC26" s="647"/>
      <c r="AD26" s="647"/>
      <c r="AE26" s="647"/>
      <c r="AF26" s="647"/>
      <c r="AG26" s="647"/>
      <c r="AH26" s="647"/>
      <c r="AI26" s="647"/>
      <c r="AJ26" s="648"/>
      <c r="AK26" s="649" t="str">
        <f t="shared" si="2"/>
        <v/>
      </c>
      <c r="AL26" s="650"/>
      <c r="AM26" s="651"/>
      <c r="AN26" s="652"/>
      <c r="AO26" s="652"/>
      <c r="AP26" s="182" t="s">
        <v>74</v>
      </c>
      <c r="AQ26" s="652"/>
      <c r="AR26" s="652"/>
      <c r="AS26" s="665"/>
      <c r="AT26" s="666" t="str">
        <f t="shared" si="0"/>
        <v/>
      </c>
      <c r="AU26" s="667"/>
      <c r="AV26" s="668"/>
      <c r="AW26" s="669"/>
      <c r="AX26" s="670"/>
      <c r="AY26" s="671"/>
      <c r="AZ26" s="672" t="str">
        <f t="shared" si="1"/>
        <v/>
      </c>
      <c r="BA26" s="673"/>
      <c r="BB26" s="673"/>
      <c r="BC26" s="674"/>
    </row>
    <row r="27" spans="1:55" s="28" customFormat="1" ht="30" customHeight="1" x14ac:dyDescent="0.2">
      <c r="A27" s="640"/>
      <c r="B27" s="641"/>
      <c r="C27" s="641"/>
      <c r="D27" s="642"/>
      <c r="E27" s="643"/>
      <c r="F27" s="644"/>
      <c r="G27" s="644"/>
      <c r="H27" s="644"/>
      <c r="I27" s="645"/>
      <c r="J27" s="646"/>
      <c r="K27" s="647"/>
      <c r="L27" s="647"/>
      <c r="M27" s="647"/>
      <c r="N27" s="647"/>
      <c r="O27" s="647"/>
      <c r="P27" s="647"/>
      <c r="Q27" s="647"/>
      <c r="R27" s="648"/>
      <c r="S27" s="646"/>
      <c r="T27" s="647"/>
      <c r="U27" s="647"/>
      <c r="V27" s="647"/>
      <c r="W27" s="647"/>
      <c r="X27" s="647"/>
      <c r="Y27" s="647"/>
      <c r="Z27" s="647"/>
      <c r="AA27" s="647"/>
      <c r="AB27" s="647"/>
      <c r="AC27" s="647"/>
      <c r="AD27" s="647"/>
      <c r="AE27" s="647"/>
      <c r="AF27" s="647"/>
      <c r="AG27" s="647"/>
      <c r="AH27" s="647"/>
      <c r="AI27" s="647"/>
      <c r="AJ27" s="648"/>
      <c r="AK27" s="649" t="str">
        <f t="shared" si="2"/>
        <v/>
      </c>
      <c r="AL27" s="650"/>
      <c r="AM27" s="651"/>
      <c r="AN27" s="652"/>
      <c r="AO27" s="652"/>
      <c r="AP27" s="182" t="s">
        <v>74</v>
      </c>
      <c r="AQ27" s="652"/>
      <c r="AR27" s="652"/>
      <c r="AS27" s="665"/>
      <c r="AT27" s="666" t="str">
        <f t="shared" si="0"/>
        <v/>
      </c>
      <c r="AU27" s="667"/>
      <c r="AV27" s="668"/>
      <c r="AW27" s="669"/>
      <c r="AX27" s="670"/>
      <c r="AY27" s="671"/>
      <c r="AZ27" s="672" t="str">
        <f t="shared" si="1"/>
        <v/>
      </c>
      <c r="BA27" s="673"/>
      <c r="BB27" s="673"/>
      <c r="BC27" s="674"/>
    </row>
    <row r="28" spans="1:55" s="28" customFormat="1" ht="30" customHeight="1" x14ac:dyDescent="0.2">
      <c r="A28" s="640"/>
      <c r="B28" s="641"/>
      <c r="C28" s="641"/>
      <c r="D28" s="642"/>
      <c r="E28" s="643"/>
      <c r="F28" s="644"/>
      <c r="G28" s="644"/>
      <c r="H28" s="644"/>
      <c r="I28" s="645"/>
      <c r="J28" s="646"/>
      <c r="K28" s="647"/>
      <c r="L28" s="647"/>
      <c r="M28" s="647"/>
      <c r="N28" s="647"/>
      <c r="O28" s="647"/>
      <c r="P28" s="647"/>
      <c r="Q28" s="647"/>
      <c r="R28" s="648"/>
      <c r="S28" s="646"/>
      <c r="T28" s="647"/>
      <c r="U28" s="647"/>
      <c r="V28" s="647"/>
      <c r="W28" s="647"/>
      <c r="X28" s="647"/>
      <c r="Y28" s="647"/>
      <c r="Z28" s="647"/>
      <c r="AA28" s="647"/>
      <c r="AB28" s="647"/>
      <c r="AC28" s="647"/>
      <c r="AD28" s="647"/>
      <c r="AE28" s="647"/>
      <c r="AF28" s="647"/>
      <c r="AG28" s="647"/>
      <c r="AH28" s="647"/>
      <c r="AI28" s="647"/>
      <c r="AJ28" s="648"/>
      <c r="AK28" s="649" t="str">
        <f t="shared" si="2"/>
        <v/>
      </c>
      <c r="AL28" s="650"/>
      <c r="AM28" s="651"/>
      <c r="AN28" s="652"/>
      <c r="AO28" s="652"/>
      <c r="AP28" s="182" t="s">
        <v>74</v>
      </c>
      <c r="AQ28" s="652"/>
      <c r="AR28" s="652"/>
      <c r="AS28" s="665"/>
      <c r="AT28" s="666" t="str">
        <f t="shared" si="0"/>
        <v/>
      </c>
      <c r="AU28" s="667"/>
      <c r="AV28" s="668"/>
      <c r="AW28" s="669"/>
      <c r="AX28" s="670"/>
      <c r="AY28" s="671"/>
      <c r="AZ28" s="672" t="str">
        <f t="shared" si="1"/>
        <v/>
      </c>
      <c r="BA28" s="673"/>
      <c r="BB28" s="673"/>
      <c r="BC28" s="674"/>
    </row>
    <row r="29" spans="1:55" s="28" customFormat="1" ht="30" customHeight="1" x14ac:dyDescent="0.2">
      <c r="A29" s="640"/>
      <c r="B29" s="641"/>
      <c r="C29" s="641"/>
      <c r="D29" s="642"/>
      <c r="E29" s="643"/>
      <c r="F29" s="644"/>
      <c r="G29" s="644"/>
      <c r="H29" s="644"/>
      <c r="I29" s="645"/>
      <c r="J29" s="646"/>
      <c r="K29" s="647"/>
      <c r="L29" s="647"/>
      <c r="M29" s="647"/>
      <c r="N29" s="647"/>
      <c r="O29" s="647"/>
      <c r="P29" s="647"/>
      <c r="Q29" s="647"/>
      <c r="R29" s="648"/>
      <c r="S29" s="646"/>
      <c r="T29" s="647"/>
      <c r="U29" s="647"/>
      <c r="V29" s="647"/>
      <c r="W29" s="647"/>
      <c r="X29" s="647"/>
      <c r="Y29" s="647"/>
      <c r="Z29" s="647"/>
      <c r="AA29" s="647"/>
      <c r="AB29" s="647"/>
      <c r="AC29" s="647"/>
      <c r="AD29" s="647"/>
      <c r="AE29" s="647"/>
      <c r="AF29" s="647"/>
      <c r="AG29" s="647"/>
      <c r="AH29" s="647"/>
      <c r="AI29" s="647"/>
      <c r="AJ29" s="648"/>
      <c r="AK29" s="649" t="str">
        <f t="shared" si="2"/>
        <v/>
      </c>
      <c r="AL29" s="650"/>
      <c r="AM29" s="651"/>
      <c r="AN29" s="652"/>
      <c r="AO29" s="652"/>
      <c r="AP29" s="182" t="s">
        <v>74</v>
      </c>
      <c r="AQ29" s="652"/>
      <c r="AR29" s="652"/>
      <c r="AS29" s="665"/>
      <c r="AT29" s="666" t="str">
        <f t="shared" si="0"/>
        <v/>
      </c>
      <c r="AU29" s="667"/>
      <c r="AV29" s="668"/>
      <c r="AW29" s="669"/>
      <c r="AX29" s="670"/>
      <c r="AY29" s="671"/>
      <c r="AZ29" s="672" t="str">
        <f t="shared" si="1"/>
        <v/>
      </c>
      <c r="BA29" s="673"/>
      <c r="BB29" s="673"/>
      <c r="BC29" s="674"/>
    </row>
    <row r="30" spans="1:55" s="28" customFormat="1" ht="30" customHeight="1" x14ac:dyDescent="0.2">
      <c r="A30" s="640"/>
      <c r="B30" s="641"/>
      <c r="C30" s="641"/>
      <c r="D30" s="642"/>
      <c r="E30" s="643"/>
      <c r="F30" s="644"/>
      <c r="G30" s="644"/>
      <c r="H30" s="644"/>
      <c r="I30" s="645"/>
      <c r="J30" s="646"/>
      <c r="K30" s="647"/>
      <c r="L30" s="647"/>
      <c r="M30" s="647"/>
      <c r="N30" s="647"/>
      <c r="O30" s="647"/>
      <c r="P30" s="647"/>
      <c r="Q30" s="647"/>
      <c r="R30" s="648"/>
      <c r="S30" s="646"/>
      <c r="T30" s="647"/>
      <c r="U30" s="647"/>
      <c r="V30" s="647"/>
      <c r="W30" s="647"/>
      <c r="X30" s="647"/>
      <c r="Y30" s="647"/>
      <c r="Z30" s="647"/>
      <c r="AA30" s="647"/>
      <c r="AB30" s="647"/>
      <c r="AC30" s="647"/>
      <c r="AD30" s="647"/>
      <c r="AE30" s="647"/>
      <c r="AF30" s="647"/>
      <c r="AG30" s="647"/>
      <c r="AH30" s="647"/>
      <c r="AI30" s="647"/>
      <c r="AJ30" s="648"/>
      <c r="AK30" s="649" t="str">
        <f t="shared" si="2"/>
        <v/>
      </c>
      <c r="AL30" s="650"/>
      <c r="AM30" s="651"/>
      <c r="AN30" s="652"/>
      <c r="AO30" s="652"/>
      <c r="AP30" s="182" t="s">
        <v>74</v>
      </c>
      <c r="AQ30" s="652"/>
      <c r="AR30" s="652"/>
      <c r="AS30" s="665"/>
      <c r="AT30" s="666" t="str">
        <f t="shared" si="0"/>
        <v/>
      </c>
      <c r="AU30" s="667"/>
      <c r="AV30" s="668"/>
      <c r="AW30" s="669"/>
      <c r="AX30" s="670"/>
      <c r="AY30" s="671"/>
      <c r="AZ30" s="672" t="str">
        <f t="shared" si="1"/>
        <v/>
      </c>
      <c r="BA30" s="673"/>
      <c r="BB30" s="673"/>
      <c r="BC30" s="674"/>
    </row>
    <row r="31" spans="1:55" s="28" customFormat="1" ht="30" customHeight="1" x14ac:dyDescent="0.2">
      <c r="A31" s="640"/>
      <c r="B31" s="641"/>
      <c r="C31" s="641"/>
      <c r="D31" s="642"/>
      <c r="E31" s="643"/>
      <c r="F31" s="644"/>
      <c r="G31" s="644"/>
      <c r="H31" s="644"/>
      <c r="I31" s="645"/>
      <c r="J31" s="646"/>
      <c r="K31" s="647"/>
      <c r="L31" s="647"/>
      <c r="M31" s="647"/>
      <c r="N31" s="647"/>
      <c r="O31" s="647"/>
      <c r="P31" s="647"/>
      <c r="Q31" s="647"/>
      <c r="R31" s="648"/>
      <c r="S31" s="646"/>
      <c r="T31" s="647"/>
      <c r="U31" s="647"/>
      <c r="V31" s="647"/>
      <c r="W31" s="647"/>
      <c r="X31" s="647"/>
      <c r="Y31" s="647"/>
      <c r="Z31" s="647"/>
      <c r="AA31" s="647"/>
      <c r="AB31" s="647"/>
      <c r="AC31" s="647"/>
      <c r="AD31" s="647"/>
      <c r="AE31" s="647"/>
      <c r="AF31" s="647"/>
      <c r="AG31" s="647"/>
      <c r="AH31" s="647"/>
      <c r="AI31" s="647"/>
      <c r="AJ31" s="648"/>
      <c r="AK31" s="649" t="str">
        <f t="shared" si="2"/>
        <v/>
      </c>
      <c r="AL31" s="650"/>
      <c r="AM31" s="651"/>
      <c r="AN31" s="652"/>
      <c r="AO31" s="652"/>
      <c r="AP31" s="182" t="s">
        <v>74</v>
      </c>
      <c r="AQ31" s="652"/>
      <c r="AR31" s="652"/>
      <c r="AS31" s="665"/>
      <c r="AT31" s="666" t="str">
        <f t="shared" si="0"/>
        <v/>
      </c>
      <c r="AU31" s="667"/>
      <c r="AV31" s="668"/>
      <c r="AW31" s="669"/>
      <c r="AX31" s="670"/>
      <c r="AY31" s="671"/>
      <c r="AZ31" s="672" t="str">
        <f t="shared" si="1"/>
        <v/>
      </c>
      <c r="BA31" s="673"/>
      <c r="BB31" s="673"/>
      <c r="BC31" s="674"/>
    </row>
    <row r="32" spans="1:55" s="28" customFormat="1" ht="30" customHeight="1" x14ac:dyDescent="0.2">
      <c r="A32" s="640"/>
      <c r="B32" s="641"/>
      <c r="C32" s="641"/>
      <c r="D32" s="642"/>
      <c r="E32" s="643"/>
      <c r="F32" s="644"/>
      <c r="G32" s="644"/>
      <c r="H32" s="644"/>
      <c r="I32" s="645"/>
      <c r="J32" s="646"/>
      <c r="K32" s="647"/>
      <c r="L32" s="647"/>
      <c r="M32" s="647"/>
      <c r="N32" s="647"/>
      <c r="O32" s="647"/>
      <c r="P32" s="647"/>
      <c r="Q32" s="647"/>
      <c r="R32" s="648"/>
      <c r="S32" s="646"/>
      <c r="T32" s="647"/>
      <c r="U32" s="647"/>
      <c r="V32" s="647"/>
      <c r="W32" s="647"/>
      <c r="X32" s="647"/>
      <c r="Y32" s="647"/>
      <c r="Z32" s="647"/>
      <c r="AA32" s="647"/>
      <c r="AB32" s="647"/>
      <c r="AC32" s="647"/>
      <c r="AD32" s="647"/>
      <c r="AE32" s="647"/>
      <c r="AF32" s="647"/>
      <c r="AG32" s="647"/>
      <c r="AH32" s="647"/>
      <c r="AI32" s="647"/>
      <c r="AJ32" s="648"/>
      <c r="AK32" s="649" t="str">
        <f t="shared" si="2"/>
        <v/>
      </c>
      <c r="AL32" s="650"/>
      <c r="AM32" s="651"/>
      <c r="AN32" s="652"/>
      <c r="AO32" s="652"/>
      <c r="AP32" s="182" t="s">
        <v>74</v>
      </c>
      <c r="AQ32" s="652"/>
      <c r="AR32" s="652"/>
      <c r="AS32" s="665"/>
      <c r="AT32" s="666" t="str">
        <f t="shared" si="0"/>
        <v/>
      </c>
      <c r="AU32" s="667"/>
      <c r="AV32" s="668"/>
      <c r="AW32" s="669"/>
      <c r="AX32" s="670"/>
      <c r="AY32" s="671"/>
      <c r="AZ32" s="675" t="str">
        <f t="shared" si="1"/>
        <v/>
      </c>
      <c r="BA32" s="676"/>
      <c r="BB32" s="676"/>
      <c r="BC32" s="677"/>
    </row>
    <row r="33" spans="1:55" s="28" customFormat="1" ht="30" customHeight="1" x14ac:dyDescent="0.2">
      <c r="A33" s="640"/>
      <c r="B33" s="641"/>
      <c r="C33" s="641"/>
      <c r="D33" s="642"/>
      <c r="E33" s="643"/>
      <c r="F33" s="644"/>
      <c r="G33" s="644"/>
      <c r="H33" s="644"/>
      <c r="I33" s="645"/>
      <c r="J33" s="646"/>
      <c r="K33" s="647"/>
      <c r="L33" s="647"/>
      <c r="M33" s="647"/>
      <c r="N33" s="647"/>
      <c r="O33" s="647"/>
      <c r="P33" s="647"/>
      <c r="Q33" s="647"/>
      <c r="R33" s="648"/>
      <c r="S33" s="646"/>
      <c r="T33" s="647"/>
      <c r="U33" s="647"/>
      <c r="V33" s="647"/>
      <c r="W33" s="647"/>
      <c r="X33" s="647"/>
      <c r="Y33" s="647"/>
      <c r="Z33" s="647"/>
      <c r="AA33" s="647"/>
      <c r="AB33" s="647"/>
      <c r="AC33" s="647"/>
      <c r="AD33" s="647"/>
      <c r="AE33" s="647"/>
      <c r="AF33" s="647"/>
      <c r="AG33" s="647"/>
      <c r="AH33" s="647"/>
      <c r="AI33" s="647"/>
      <c r="AJ33" s="648"/>
      <c r="AK33" s="649" t="str">
        <f t="shared" si="2"/>
        <v/>
      </c>
      <c r="AL33" s="650"/>
      <c r="AM33" s="651"/>
      <c r="AN33" s="652"/>
      <c r="AO33" s="652"/>
      <c r="AP33" s="182" t="s">
        <v>74</v>
      </c>
      <c r="AQ33" s="652"/>
      <c r="AR33" s="652"/>
      <c r="AS33" s="665"/>
      <c r="AT33" s="666" t="str">
        <f t="shared" si="0"/>
        <v/>
      </c>
      <c r="AU33" s="667"/>
      <c r="AV33" s="668"/>
      <c r="AW33" s="669"/>
      <c r="AX33" s="670"/>
      <c r="AY33" s="671"/>
      <c r="AZ33" s="672" t="str">
        <f t="shared" si="1"/>
        <v/>
      </c>
      <c r="BA33" s="673"/>
      <c r="BB33" s="673"/>
      <c r="BC33" s="674"/>
    </row>
    <row r="34" spans="1:55" s="28" customFormat="1" ht="30" customHeight="1" x14ac:dyDescent="0.2">
      <c r="A34" s="640"/>
      <c r="B34" s="641"/>
      <c r="C34" s="641"/>
      <c r="D34" s="642"/>
      <c r="E34" s="643"/>
      <c r="F34" s="644"/>
      <c r="G34" s="644"/>
      <c r="H34" s="644"/>
      <c r="I34" s="645"/>
      <c r="J34" s="646"/>
      <c r="K34" s="647"/>
      <c r="L34" s="647"/>
      <c r="M34" s="647"/>
      <c r="N34" s="647"/>
      <c r="O34" s="647"/>
      <c r="P34" s="647"/>
      <c r="Q34" s="647"/>
      <c r="R34" s="648"/>
      <c r="S34" s="646"/>
      <c r="T34" s="647"/>
      <c r="U34" s="647"/>
      <c r="V34" s="647"/>
      <c r="W34" s="647"/>
      <c r="X34" s="647"/>
      <c r="Y34" s="647"/>
      <c r="Z34" s="647"/>
      <c r="AA34" s="647"/>
      <c r="AB34" s="647"/>
      <c r="AC34" s="647"/>
      <c r="AD34" s="647"/>
      <c r="AE34" s="647"/>
      <c r="AF34" s="647"/>
      <c r="AG34" s="647"/>
      <c r="AH34" s="647"/>
      <c r="AI34" s="647"/>
      <c r="AJ34" s="648"/>
      <c r="AK34" s="649" t="str">
        <f t="shared" si="2"/>
        <v/>
      </c>
      <c r="AL34" s="650"/>
      <c r="AM34" s="651"/>
      <c r="AN34" s="652"/>
      <c r="AO34" s="652"/>
      <c r="AP34" s="182" t="s">
        <v>74</v>
      </c>
      <c r="AQ34" s="652"/>
      <c r="AR34" s="652"/>
      <c r="AS34" s="665"/>
      <c r="AT34" s="666" t="str">
        <f t="shared" si="0"/>
        <v/>
      </c>
      <c r="AU34" s="667"/>
      <c r="AV34" s="668"/>
      <c r="AW34" s="669"/>
      <c r="AX34" s="670"/>
      <c r="AY34" s="671"/>
      <c r="AZ34" s="672" t="str">
        <f t="shared" si="1"/>
        <v/>
      </c>
      <c r="BA34" s="673"/>
      <c r="BB34" s="673"/>
      <c r="BC34" s="674"/>
    </row>
    <row r="35" spans="1:55" s="28" customFormat="1" ht="30" customHeight="1" x14ac:dyDescent="0.2">
      <c r="A35" s="640"/>
      <c r="B35" s="641"/>
      <c r="C35" s="641"/>
      <c r="D35" s="642"/>
      <c r="E35" s="643"/>
      <c r="F35" s="644"/>
      <c r="G35" s="644"/>
      <c r="H35" s="644"/>
      <c r="I35" s="645"/>
      <c r="J35" s="646"/>
      <c r="K35" s="647"/>
      <c r="L35" s="647"/>
      <c r="M35" s="647"/>
      <c r="N35" s="647"/>
      <c r="O35" s="647"/>
      <c r="P35" s="647"/>
      <c r="Q35" s="647"/>
      <c r="R35" s="648"/>
      <c r="S35" s="646"/>
      <c r="T35" s="647"/>
      <c r="U35" s="647"/>
      <c r="V35" s="647"/>
      <c r="W35" s="647"/>
      <c r="X35" s="647"/>
      <c r="Y35" s="647"/>
      <c r="Z35" s="647"/>
      <c r="AA35" s="647"/>
      <c r="AB35" s="647"/>
      <c r="AC35" s="647"/>
      <c r="AD35" s="647"/>
      <c r="AE35" s="647"/>
      <c r="AF35" s="647"/>
      <c r="AG35" s="647"/>
      <c r="AH35" s="647"/>
      <c r="AI35" s="647"/>
      <c r="AJ35" s="648"/>
      <c r="AK35" s="649" t="str">
        <f t="shared" si="2"/>
        <v/>
      </c>
      <c r="AL35" s="650"/>
      <c r="AM35" s="651"/>
      <c r="AN35" s="652"/>
      <c r="AO35" s="652"/>
      <c r="AP35" s="182" t="s">
        <v>74</v>
      </c>
      <c r="AQ35" s="652"/>
      <c r="AR35" s="652"/>
      <c r="AS35" s="665"/>
      <c r="AT35" s="666" t="str">
        <f t="shared" si="0"/>
        <v/>
      </c>
      <c r="AU35" s="667"/>
      <c r="AV35" s="668"/>
      <c r="AW35" s="669"/>
      <c r="AX35" s="670"/>
      <c r="AY35" s="671"/>
      <c r="AZ35" s="672" t="str">
        <f t="shared" si="1"/>
        <v/>
      </c>
      <c r="BA35" s="673"/>
      <c r="BB35" s="673"/>
      <c r="BC35" s="674"/>
    </row>
    <row r="36" spans="1:55" s="28" customFormat="1" ht="30" customHeight="1" x14ac:dyDescent="0.2">
      <c r="A36" s="640"/>
      <c r="B36" s="641"/>
      <c r="C36" s="641"/>
      <c r="D36" s="642"/>
      <c r="E36" s="643"/>
      <c r="F36" s="644"/>
      <c r="G36" s="644"/>
      <c r="H36" s="644"/>
      <c r="I36" s="645"/>
      <c r="J36" s="646"/>
      <c r="K36" s="647"/>
      <c r="L36" s="647"/>
      <c r="M36" s="647"/>
      <c r="N36" s="647"/>
      <c r="O36" s="647"/>
      <c r="P36" s="647"/>
      <c r="Q36" s="647"/>
      <c r="R36" s="648"/>
      <c r="S36" s="646"/>
      <c r="T36" s="647"/>
      <c r="U36" s="647"/>
      <c r="V36" s="647"/>
      <c r="W36" s="647"/>
      <c r="X36" s="647"/>
      <c r="Y36" s="647"/>
      <c r="Z36" s="647"/>
      <c r="AA36" s="647"/>
      <c r="AB36" s="647"/>
      <c r="AC36" s="647"/>
      <c r="AD36" s="647"/>
      <c r="AE36" s="647"/>
      <c r="AF36" s="647"/>
      <c r="AG36" s="647"/>
      <c r="AH36" s="647"/>
      <c r="AI36" s="647"/>
      <c r="AJ36" s="648"/>
      <c r="AK36" s="649" t="str">
        <f t="shared" si="2"/>
        <v/>
      </c>
      <c r="AL36" s="650"/>
      <c r="AM36" s="651"/>
      <c r="AN36" s="652"/>
      <c r="AO36" s="652"/>
      <c r="AP36" s="182" t="s">
        <v>74</v>
      </c>
      <c r="AQ36" s="652"/>
      <c r="AR36" s="652"/>
      <c r="AS36" s="665"/>
      <c r="AT36" s="666" t="str">
        <f t="shared" si="0"/>
        <v/>
      </c>
      <c r="AU36" s="667"/>
      <c r="AV36" s="668"/>
      <c r="AW36" s="669"/>
      <c r="AX36" s="670"/>
      <c r="AY36" s="671"/>
      <c r="AZ36" s="672" t="str">
        <f t="shared" si="1"/>
        <v/>
      </c>
      <c r="BA36" s="673"/>
      <c r="BB36" s="673"/>
      <c r="BC36" s="674"/>
    </row>
    <row r="37" spans="1:55" s="28" customFormat="1" ht="30" customHeight="1" x14ac:dyDescent="0.2">
      <c r="A37" s="640"/>
      <c r="B37" s="641"/>
      <c r="C37" s="641"/>
      <c r="D37" s="642"/>
      <c r="E37" s="643"/>
      <c r="F37" s="644"/>
      <c r="G37" s="644"/>
      <c r="H37" s="644"/>
      <c r="I37" s="645"/>
      <c r="J37" s="646"/>
      <c r="K37" s="647"/>
      <c r="L37" s="647"/>
      <c r="M37" s="647"/>
      <c r="N37" s="647"/>
      <c r="O37" s="647"/>
      <c r="P37" s="647"/>
      <c r="Q37" s="647"/>
      <c r="R37" s="648"/>
      <c r="S37" s="646"/>
      <c r="T37" s="647"/>
      <c r="U37" s="647"/>
      <c r="V37" s="647"/>
      <c r="W37" s="647"/>
      <c r="X37" s="647"/>
      <c r="Y37" s="647"/>
      <c r="Z37" s="647"/>
      <c r="AA37" s="647"/>
      <c r="AB37" s="647"/>
      <c r="AC37" s="647"/>
      <c r="AD37" s="647"/>
      <c r="AE37" s="647"/>
      <c r="AF37" s="647"/>
      <c r="AG37" s="647"/>
      <c r="AH37" s="647"/>
      <c r="AI37" s="647"/>
      <c r="AJ37" s="648"/>
      <c r="AK37" s="649" t="str">
        <f t="shared" si="2"/>
        <v/>
      </c>
      <c r="AL37" s="650"/>
      <c r="AM37" s="651"/>
      <c r="AN37" s="652"/>
      <c r="AO37" s="652"/>
      <c r="AP37" s="182" t="s">
        <v>74</v>
      </c>
      <c r="AQ37" s="652"/>
      <c r="AR37" s="652"/>
      <c r="AS37" s="665"/>
      <c r="AT37" s="666" t="str">
        <f t="shared" si="0"/>
        <v/>
      </c>
      <c r="AU37" s="667"/>
      <c r="AV37" s="668"/>
      <c r="AW37" s="669"/>
      <c r="AX37" s="670"/>
      <c r="AY37" s="671"/>
      <c r="AZ37" s="672" t="str">
        <f t="shared" si="1"/>
        <v/>
      </c>
      <c r="BA37" s="673"/>
      <c r="BB37" s="673"/>
      <c r="BC37" s="674"/>
    </row>
    <row r="38" spans="1:55" s="28" customFormat="1" ht="30" customHeight="1" thickBot="1" x14ac:dyDescent="0.25">
      <c r="A38" s="640"/>
      <c r="B38" s="641"/>
      <c r="C38" s="641"/>
      <c r="D38" s="642"/>
      <c r="E38" s="687"/>
      <c r="F38" s="688"/>
      <c r="G38" s="688"/>
      <c r="H38" s="688"/>
      <c r="I38" s="689"/>
      <c r="J38" s="646"/>
      <c r="K38" s="647"/>
      <c r="L38" s="647"/>
      <c r="M38" s="647"/>
      <c r="N38" s="647"/>
      <c r="O38" s="647"/>
      <c r="P38" s="647"/>
      <c r="Q38" s="647"/>
      <c r="R38" s="648"/>
      <c r="S38" s="646"/>
      <c r="T38" s="647"/>
      <c r="U38" s="647"/>
      <c r="V38" s="647"/>
      <c r="W38" s="647"/>
      <c r="X38" s="647"/>
      <c r="Y38" s="647"/>
      <c r="Z38" s="647"/>
      <c r="AA38" s="647"/>
      <c r="AB38" s="647"/>
      <c r="AC38" s="647"/>
      <c r="AD38" s="647"/>
      <c r="AE38" s="647"/>
      <c r="AF38" s="647"/>
      <c r="AG38" s="647"/>
      <c r="AH38" s="647"/>
      <c r="AI38" s="647"/>
      <c r="AJ38" s="648"/>
      <c r="AK38" s="649" t="str">
        <f t="shared" si="2"/>
        <v/>
      </c>
      <c r="AL38" s="650"/>
      <c r="AM38" s="651"/>
      <c r="AN38" s="652"/>
      <c r="AO38" s="652"/>
      <c r="AP38" s="182" t="s">
        <v>74</v>
      </c>
      <c r="AQ38" s="652"/>
      <c r="AR38" s="652"/>
      <c r="AS38" s="665"/>
      <c r="AT38" s="666" t="str">
        <f t="shared" si="0"/>
        <v/>
      </c>
      <c r="AU38" s="667"/>
      <c r="AV38" s="668"/>
      <c r="AW38" s="669"/>
      <c r="AX38" s="670"/>
      <c r="AY38" s="671"/>
      <c r="AZ38" s="672" t="str">
        <f t="shared" si="1"/>
        <v/>
      </c>
      <c r="BA38" s="673"/>
      <c r="BB38" s="673"/>
      <c r="BC38" s="674"/>
    </row>
    <row r="39" spans="1:55" ht="30" customHeight="1" thickTop="1" thickBot="1" x14ac:dyDescent="0.25">
      <c r="A39" s="678" t="s">
        <v>9</v>
      </c>
      <c r="B39" s="679"/>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679"/>
      <c r="AO39" s="679"/>
      <c r="AP39" s="679"/>
      <c r="AQ39" s="679"/>
      <c r="AR39" s="679"/>
      <c r="AS39" s="679"/>
      <c r="AT39" s="679"/>
      <c r="AU39" s="679"/>
      <c r="AV39" s="680"/>
      <c r="AW39" s="681">
        <f>SUM(AW15:AY38)</f>
        <v>0</v>
      </c>
      <c r="AX39" s="682"/>
      <c r="AY39" s="683"/>
      <c r="AZ39" s="684">
        <f>SUM(AZ15:BC38)</f>
        <v>0</v>
      </c>
      <c r="BA39" s="685"/>
      <c r="BB39" s="685"/>
      <c r="BC39" s="686"/>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690" t="s">
        <v>72</v>
      </c>
      <c r="B41" s="691"/>
      <c r="C41" s="691"/>
      <c r="D41" s="692"/>
      <c r="E41" s="693" t="s">
        <v>75</v>
      </c>
      <c r="F41" s="694"/>
      <c r="G41" s="694"/>
      <c r="H41" s="694"/>
      <c r="I41" s="694"/>
      <c r="J41" s="694"/>
      <c r="K41" s="694"/>
      <c r="L41" s="694"/>
      <c r="M41" s="694"/>
      <c r="N41" s="695"/>
      <c r="O41" s="217"/>
      <c r="P41" s="126"/>
      <c r="Q41" s="606" t="str">
        <f>IF(COUNTIF(AK47:AL61,"err")&gt;0,"グレードと一致しない番号があります。登録番号を確認して下さい。","")</f>
        <v/>
      </c>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607" t="s">
        <v>167</v>
      </c>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9"/>
      <c r="AM43" s="610" t="s">
        <v>2</v>
      </c>
      <c r="AN43" s="611"/>
      <c r="AO43" s="611"/>
      <c r="AP43" s="611"/>
      <c r="AQ43" s="611"/>
      <c r="AR43" s="611"/>
      <c r="AS43" s="612"/>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613" t="s">
        <v>76</v>
      </c>
      <c r="B45" s="614"/>
      <c r="C45" s="614"/>
      <c r="D45" s="615"/>
      <c r="E45" s="619" t="s">
        <v>147</v>
      </c>
      <c r="F45" s="620"/>
      <c r="G45" s="620"/>
      <c r="H45" s="620"/>
      <c r="I45" s="621"/>
      <c r="J45" s="619" t="s">
        <v>6</v>
      </c>
      <c r="K45" s="620"/>
      <c r="L45" s="620"/>
      <c r="M45" s="620"/>
      <c r="N45" s="620"/>
      <c r="O45" s="620"/>
      <c r="P45" s="620"/>
      <c r="Q45" s="620"/>
      <c r="R45" s="621"/>
      <c r="S45" s="619" t="s">
        <v>73</v>
      </c>
      <c r="T45" s="620"/>
      <c r="U45" s="620"/>
      <c r="V45" s="620"/>
      <c r="W45" s="620"/>
      <c r="X45" s="620"/>
      <c r="Y45" s="620"/>
      <c r="Z45" s="620"/>
      <c r="AA45" s="620"/>
      <c r="AB45" s="620"/>
      <c r="AC45" s="620"/>
      <c r="AD45" s="620"/>
      <c r="AE45" s="620"/>
      <c r="AF45" s="620"/>
      <c r="AG45" s="620"/>
      <c r="AH45" s="620"/>
      <c r="AI45" s="620"/>
      <c r="AJ45" s="621"/>
      <c r="AK45" s="625" t="s">
        <v>68</v>
      </c>
      <c r="AL45" s="626"/>
      <c r="AM45" s="570" t="s">
        <v>13</v>
      </c>
      <c r="AN45" s="571"/>
      <c r="AO45" s="571"/>
      <c r="AP45" s="571"/>
      <c r="AQ45" s="571"/>
      <c r="AR45" s="571"/>
      <c r="AS45" s="572"/>
      <c r="AT45" s="573" t="s">
        <v>10</v>
      </c>
      <c r="AU45" s="574"/>
      <c r="AV45" s="575"/>
      <c r="AW45" s="619" t="s">
        <v>48</v>
      </c>
      <c r="AX45" s="620"/>
      <c r="AY45" s="621"/>
      <c r="AZ45" s="585" t="s">
        <v>11</v>
      </c>
      <c r="BA45" s="586"/>
      <c r="BB45" s="586"/>
      <c r="BC45" s="587"/>
    </row>
    <row r="46" spans="1:55" ht="28.5" customHeight="1" thickBot="1" x14ac:dyDescent="0.25">
      <c r="A46" s="616"/>
      <c r="B46" s="617"/>
      <c r="C46" s="617"/>
      <c r="D46" s="618"/>
      <c r="E46" s="622"/>
      <c r="F46" s="623"/>
      <c r="G46" s="623"/>
      <c r="H46" s="623"/>
      <c r="I46" s="624"/>
      <c r="J46" s="622"/>
      <c r="K46" s="623"/>
      <c r="L46" s="623"/>
      <c r="M46" s="623"/>
      <c r="N46" s="623"/>
      <c r="O46" s="623"/>
      <c r="P46" s="623"/>
      <c r="Q46" s="623"/>
      <c r="R46" s="624"/>
      <c r="S46" s="622"/>
      <c r="T46" s="623"/>
      <c r="U46" s="623"/>
      <c r="V46" s="623"/>
      <c r="W46" s="623"/>
      <c r="X46" s="623"/>
      <c r="Y46" s="623"/>
      <c r="Z46" s="623"/>
      <c r="AA46" s="623"/>
      <c r="AB46" s="623"/>
      <c r="AC46" s="623"/>
      <c r="AD46" s="623"/>
      <c r="AE46" s="623"/>
      <c r="AF46" s="623"/>
      <c r="AG46" s="623"/>
      <c r="AH46" s="623"/>
      <c r="AI46" s="623"/>
      <c r="AJ46" s="624"/>
      <c r="AK46" s="627"/>
      <c r="AL46" s="628"/>
      <c r="AM46" s="591" t="s">
        <v>7</v>
      </c>
      <c r="AN46" s="592"/>
      <c r="AO46" s="592"/>
      <c r="AP46" s="237" t="s">
        <v>74</v>
      </c>
      <c r="AQ46" s="592" t="s">
        <v>8</v>
      </c>
      <c r="AR46" s="592"/>
      <c r="AS46" s="593"/>
      <c r="AT46" s="576"/>
      <c r="AU46" s="577"/>
      <c r="AV46" s="578"/>
      <c r="AW46" s="622"/>
      <c r="AX46" s="623"/>
      <c r="AY46" s="624"/>
      <c r="AZ46" s="588"/>
      <c r="BA46" s="589"/>
      <c r="BB46" s="589"/>
      <c r="BC46" s="590"/>
    </row>
    <row r="47" spans="1:55" s="28" customFormat="1" ht="30" customHeight="1" thickTop="1" x14ac:dyDescent="0.2">
      <c r="A47" s="653"/>
      <c r="B47" s="654"/>
      <c r="C47" s="654"/>
      <c r="D47" s="655"/>
      <c r="E47" s="656"/>
      <c r="F47" s="657"/>
      <c r="G47" s="657"/>
      <c r="H47" s="657"/>
      <c r="I47" s="658"/>
      <c r="J47" s="659"/>
      <c r="K47" s="660"/>
      <c r="L47" s="660"/>
      <c r="M47" s="660"/>
      <c r="N47" s="660"/>
      <c r="O47" s="660"/>
      <c r="P47" s="660"/>
      <c r="Q47" s="660"/>
      <c r="R47" s="661"/>
      <c r="S47" s="659"/>
      <c r="T47" s="660"/>
      <c r="U47" s="660"/>
      <c r="V47" s="660"/>
      <c r="W47" s="660"/>
      <c r="X47" s="660"/>
      <c r="Y47" s="660"/>
      <c r="Z47" s="660"/>
      <c r="AA47" s="660"/>
      <c r="AB47" s="660"/>
      <c r="AC47" s="660"/>
      <c r="AD47" s="660"/>
      <c r="AE47" s="660"/>
      <c r="AF47" s="660"/>
      <c r="AG47" s="660"/>
      <c r="AH47" s="660"/>
      <c r="AI47" s="660"/>
      <c r="AJ47" s="661"/>
      <c r="AK47" s="662" t="str">
        <f>IF(E47="","",IF(AND(LEFT(E47,1)&amp;RIGHT(E47,1)&lt;&gt;"M5"),"err",LEFT(E47,1)&amp;RIGHT(E47,1)))</f>
        <v/>
      </c>
      <c r="AL47" s="663"/>
      <c r="AM47" s="664"/>
      <c r="AN47" s="629"/>
      <c r="AO47" s="629"/>
      <c r="AP47" s="181" t="s">
        <v>74</v>
      </c>
      <c r="AQ47" s="629"/>
      <c r="AR47" s="629"/>
      <c r="AS47" s="630"/>
      <c r="AT47" s="631" t="str">
        <f t="shared" ref="AT47:AT61" si="3">IF(AND(AM47&lt;&gt;"",AQ47&lt;&gt;""),ROUNDDOWN(AM47*AQ47/1000000,2),"")</f>
        <v/>
      </c>
      <c r="AU47" s="632"/>
      <c r="AV47" s="633"/>
      <c r="AW47" s="634"/>
      <c r="AX47" s="635"/>
      <c r="AY47" s="636"/>
      <c r="AZ47" s="637" t="str">
        <f t="shared" ref="AZ47:AZ61" si="4">IF(AT47&lt;&gt;"",AW47*AT47,"")</f>
        <v/>
      </c>
      <c r="BA47" s="638"/>
      <c r="BB47" s="638"/>
      <c r="BC47" s="639"/>
    </row>
    <row r="48" spans="1:55" s="28" customFormat="1" ht="30" customHeight="1" x14ac:dyDescent="0.2">
      <c r="A48" s="640"/>
      <c r="B48" s="641"/>
      <c r="C48" s="641"/>
      <c r="D48" s="642"/>
      <c r="E48" s="643"/>
      <c r="F48" s="644"/>
      <c r="G48" s="644"/>
      <c r="H48" s="644"/>
      <c r="I48" s="645"/>
      <c r="J48" s="646"/>
      <c r="K48" s="647"/>
      <c r="L48" s="647"/>
      <c r="M48" s="647"/>
      <c r="N48" s="647"/>
      <c r="O48" s="647"/>
      <c r="P48" s="647"/>
      <c r="Q48" s="647"/>
      <c r="R48" s="648"/>
      <c r="S48" s="646"/>
      <c r="T48" s="647"/>
      <c r="U48" s="647"/>
      <c r="V48" s="647"/>
      <c r="W48" s="647"/>
      <c r="X48" s="647"/>
      <c r="Y48" s="647"/>
      <c r="Z48" s="647"/>
      <c r="AA48" s="647"/>
      <c r="AB48" s="647"/>
      <c r="AC48" s="647"/>
      <c r="AD48" s="647"/>
      <c r="AE48" s="647"/>
      <c r="AF48" s="647"/>
      <c r="AG48" s="647"/>
      <c r="AH48" s="647"/>
      <c r="AI48" s="647"/>
      <c r="AJ48" s="648"/>
      <c r="AK48" s="649" t="str">
        <f t="shared" ref="AK48:AK61" si="5">IF(E48="","",IF(AND(LEFT(E48,1)&amp;RIGHT(E48,1)&lt;&gt;"M5"),"err",LEFT(E48,1)&amp;RIGHT(E48,1)))</f>
        <v/>
      </c>
      <c r="AL48" s="650"/>
      <c r="AM48" s="651"/>
      <c r="AN48" s="652"/>
      <c r="AO48" s="652"/>
      <c r="AP48" s="182" t="s">
        <v>74</v>
      </c>
      <c r="AQ48" s="652"/>
      <c r="AR48" s="652"/>
      <c r="AS48" s="665"/>
      <c r="AT48" s="666" t="str">
        <f t="shared" si="3"/>
        <v/>
      </c>
      <c r="AU48" s="667"/>
      <c r="AV48" s="668"/>
      <c r="AW48" s="669"/>
      <c r="AX48" s="670"/>
      <c r="AY48" s="671"/>
      <c r="AZ48" s="672" t="str">
        <f t="shared" si="4"/>
        <v/>
      </c>
      <c r="BA48" s="673"/>
      <c r="BB48" s="673"/>
      <c r="BC48" s="674"/>
    </row>
    <row r="49" spans="1:55" s="28" customFormat="1" ht="30" customHeight="1" x14ac:dyDescent="0.2">
      <c r="A49" s="640"/>
      <c r="B49" s="641"/>
      <c r="C49" s="641"/>
      <c r="D49" s="642"/>
      <c r="E49" s="643"/>
      <c r="F49" s="644"/>
      <c r="G49" s="644"/>
      <c r="H49" s="644"/>
      <c r="I49" s="645"/>
      <c r="J49" s="646"/>
      <c r="K49" s="647"/>
      <c r="L49" s="647"/>
      <c r="M49" s="647"/>
      <c r="N49" s="647"/>
      <c r="O49" s="647"/>
      <c r="P49" s="647"/>
      <c r="Q49" s="647"/>
      <c r="R49" s="648"/>
      <c r="S49" s="646"/>
      <c r="T49" s="647"/>
      <c r="U49" s="647"/>
      <c r="V49" s="647"/>
      <c r="W49" s="647"/>
      <c r="X49" s="647"/>
      <c r="Y49" s="647"/>
      <c r="Z49" s="647"/>
      <c r="AA49" s="647"/>
      <c r="AB49" s="647"/>
      <c r="AC49" s="647"/>
      <c r="AD49" s="647"/>
      <c r="AE49" s="647"/>
      <c r="AF49" s="647"/>
      <c r="AG49" s="647"/>
      <c r="AH49" s="647"/>
      <c r="AI49" s="647"/>
      <c r="AJ49" s="648"/>
      <c r="AK49" s="649" t="str">
        <f t="shared" si="5"/>
        <v/>
      </c>
      <c r="AL49" s="650"/>
      <c r="AM49" s="651"/>
      <c r="AN49" s="652"/>
      <c r="AO49" s="652"/>
      <c r="AP49" s="182" t="s">
        <v>74</v>
      </c>
      <c r="AQ49" s="652"/>
      <c r="AR49" s="652"/>
      <c r="AS49" s="665"/>
      <c r="AT49" s="666" t="str">
        <f t="shared" si="3"/>
        <v/>
      </c>
      <c r="AU49" s="667"/>
      <c r="AV49" s="668"/>
      <c r="AW49" s="669"/>
      <c r="AX49" s="670"/>
      <c r="AY49" s="671"/>
      <c r="AZ49" s="672" t="str">
        <f t="shared" si="4"/>
        <v/>
      </c>
      <c r="BA49" s="673"/>
      <c r="BB49" s="673"/>
      <c r="BC49" s="674"/>
    </row>
    <row r="50" spans="1:55" s="28" customFormat="1" ht="30" customHeight="1" x14ac:dyDescent="0.2">
      <c r="A50" s="640"/>
      <c r="B50" s="641"/>
      <c r="C50" s="641"/>
      <c r="D50" s="642"/>
      <c r="E50" s="643"/>
      <c r="F50" s="644"/>
      <c r="G50" s="644"/>
      <c r="H50" s="644"/>
      <c r="I50" s="645"/>
      <c r="J50" s="646"/>
      <c r="K50" s="647"/>
      <c r="L50" s="647"/>
      <c r="M50" s="647"/>
      <c r="N50" s="647"/>
      <c r="O50" s="647"/>
      <c r="P50" s="647"/>
      <c r="Q50" s="647"/>
      <c r="R50" s="648"/>
      <c r="S50" s="646"/>
      <c r="T50" s="647"/>
      <c r="U50" s="647"/>
      <c r="V50" s="647"/>
      <c r="W50" s="647"/>
      <c r="X50" s="647"/>
      <c r="Y50" s="647"/>
      <c r="Z50" s="647"/>
      <c r="AA50" s="647"/>
      <c r="AB50" s="647"/>
      <c r="AC50" s="647"/>
      <c r="AD50" s="647"/>
      <c r="AE50" s="647"/>
      <c r="AF50" s="647"/>
      <c r="AG50" s="647"/>
      <c r="AH50" s="647"/>
      <c r="AI50" s="647"/>
      <c r="AJ50" s="648"/>
      <c r="AK50" s="649" t="str">
        <f t="shared" si="5"/>
        <v/>
      </c>
      <c r="AL50" s="650"/>
      <c r="AM50" s="651"/>
      <c r="AN50" s="652"/>
      <c r="AO50" s="652"/>
      <c r="AP50" s="182" t="s">
        <v>74</v>
      </c>
      <c r="AQ50" s="652"/>
      <c r="AR50" s="652"/>
      <c r="AS50" s="665"/>
      <c r="AT50" s="666" t="str">
        <f t="shared" si="3"/>
        <v/>
      </c>
      <c r="AU50" s="667"/>
      <c r="AV50" s="668"/>
      <c r="AW50" s="669"/>
      <c r="AX50" s="670"/>
      <c r="AY50" s="671"/>
      <c r="AZ50" s="672" t="str">
        <f t="shared" si="4"/>
        <v/>
      </c>
      <c r="BA50" s="673"/>
      <c r="BB50" s="673"/>
      <c r="BC50" s="674"/>
    </row>
    <row r="51" spans="1:55" s="28" customFormat="1" ht="30" customHeight="1" x14ac:dyDescent="0.2">
      <c r="A51" s="640"/>
      <c r="B51" s="641"/>
      <c r="C51" s="641"/>
      <c r="D51" s="642"/>
      <c r="E51" s="643"/>
      <c r="F51" s="644"/>
      <c r="G51" s="644"/>
      <c r="H51" s="644"/>
      <c r="I51" s="645"/>
      <c r="J51" s="646"/>
      <c r="K51" s="647"/>
      <c r="L51" s="647"/>
      <c r="M51" s="647"/>
      <c r="N51" s="647"/>
      <c r="O51" s="647"/>
      <c r="P51" s="647"/>
      <c r="Q51" s="647"/>
      <c r="R51" s="648"/>
      <c r="S51" s="646"/>
      <c r="T51" s="647"/>
      <c r="U51" s="647"/>
      <c r="V51" s="647"/>
      <c r="W51" s="647"/>
      <c r="X51" s="647"/>
      <c r="Y51" s="647"/>
      <c r="Z51" s="647"/>
      <c r="AA51" s="647"/>
      <c r="AB51" s="647"/>
      <c r="AC51" s="647"/>
      <c r="AD51" s="647"/>
      <c r="AE51" s="647"/>
      <c r="AF51" s="647"/>
      <c r="AG51" s="647"/>
      <c r="AH51" s="647"/>
      <c r="AI51" s="647"/>
      <c r="AJ51" s="648"/>
      <c r="AK51" s="649" t="str">
        <f t="shared" si="5"/>
        <v/>
      </c>
      <c r="AL51" s="650"/>
      <c r="AM51" s="651"/>
      <c r="AN51" s="652"/>
      <c r="AO51" s="652"/>
      <c r="AP51" s="182" t="s">
        <v>74</v>
      </c>
      <c r="AQ51" s="652"/>
      <c r="AR51" s="652"/>
      <c r="AS51" s="665"/>
      <c r="AT51" s="666" t="str">
        <f>IF(AND(AM51&lt;&gt;"",AQ51&lt;&gt;""),ROUNDDOWN(AM51*AQ51/1000000,2),"")</f>
        <v/>
      </c>
      <c r="AU51" s="667"/>
      <c r="AV51" s="668"/>
      <c r="AW51" s="669"/>
      <c r="AX51" s="670"/>
      <c r="AY51" s="671"/>
      <c r="AZ51" s="672" t="str">
        <f>IF(AT51&lt;&gt;"",AW51*AT51,"")</f>
        <v/>
      </c>
      <c r="BA51" s="673"/>
      <c r="BB51" s="673"/>
      <c r="BC51" s="674"/>
    </row>
    <row r="52" spans="1:55" s="28" customFormat="1" ht="30" customHeight="1" x14ac:dyDescent="0.2">
      <c r="A52" s="640"/>
      <c r="B52" s="641"/>
      <c r="C52" s="641"/>
      <c r="D52" s="642"/>
      <c r="E52" s="643"/>
      <c r="F52" s="644"/>
      <c r="G52" s="644"/>
      <c r="H52" s="644"/>
      <c r="I52" s="645"/>
      <c r="J52" s="646"/>
      <c r="K52" s="647"/>
      <c r="L52" s="647"/>
      <c r="M52" s="647"/>
      <c r="N52" s="647"/>
      <c r="O52" s="647"/>
      <c r="P52" s="647"/>
      <c r="Q52" s="647"/>
      <c r="R52" s="648"/>
      <c r="S52" s="646"/>
      <c r="T52" s="647"/>
      <c r="U52" s="647"/>
      <c r="V52" s="647"/>
      <c r="W52" s="647"/>
      <c r="X52" s="647"/>
      <c r="Y52" s="647"/>
      <c r="Z52" s="647"/>
      <c r="AA52" s="647"/>
      <c r="AB52" s="647"/>
      <c r="AC52" s="647"/>
      <c r="AD52" s="647"/>
      <c r="AE52" s="647"/>
      <c r="AF52" s="647"/>
      <c r="AG52" s="647"/>
      <c r="AH52" s="647"/>
      <c r="AI52" s="647"/>
      <c r="AJ52" s="648"/>
      <c r="AK52" s="649" t="str">
        <f t="shared" si="5"/>
        <v/>
      </c>
      <c r="AL52" s="650"/>
      <c r="AM52" s="651"/>
      <c r="AN52" s="652"/>
      <c r="AO52" s="652"/>
      <c r="AP52" s="182" t="s">
        <v>74</v>
      </c>
      <c r="AQ52" s="652"/>
      <c r="AR52" s="652"/>
      <c r="AS52" s="665"/>
      <c r="AT52" s="666" t="str">
        <f>IF(AND(AM52&lt;&gt;"",AQ52&lt;&gt;""),ROUNDDOWN(AM52*AQ52/1000000,2),"")</f>
        <v/>
      </c>
      <c r="AU52" s="667"/>
      <c r="AV52" s="668"/>
      <c r="AW52" s="669"/>
      <c r="AX52" s="670"/>
      <c r="AY52" s="671"/>
      <c r="AZ52" s="672" t="str">
        <f>IF(AT52&lt;&gt;"",AW52*AT52,"")</f>
        <v/>
      </c>
      <c r="BA52" s="673"/>
      <c r="BB52" s="673"/>
      <c r="BC52" s="674"/>
    </row>
    <row r="53" spans="1:55" s="28" customFormat="1" ht="30" customHeight="1" x14ac:dyDescent="0.2">
      <c r="A53" s="640"/>
      <c r="B53" s="641"/>
      <c r="C53" s="641"/>
      <c r="D53" s="642"/>
      <c r="E53" s="643"/>
      <c r="F53" s="644"/>
      <c r="G53" s="644"/>
      <c r="H53" s="644"/>
      <c r="I53" s="645"/>
      <c r="J53" s="646"/>
      <c r="K53" s="647"/>
      <c r="L53" s="647"/>
      <c r="M53" s="647"/>
      <c r="N53" s="647"/>
      <c r="O53" s="647"/>
      <c r="P53" s="647"/>
      <c r="Q53" s="647"/>
      <c r="R53" s="648"/>
      <c r="S53" s="646"/>
      <c r="T53" s="647"/>
      <c r="U53" s="647"/>
      <c r="V53" s="647"/>
      <c r="W53" s="647"/>
      <c r="X53" s="647"/>
      <c r="Y53" s="647"/>
      <c r="Z53" s="647"/>
      <c r="AA53" s="647"/>
      <c r="AB53" s="647"/>
      <c r="AC53" s="647"/>
      <c r="AD53" s="647"/>
      <c r="AE53" s="647"/>
      <c r="AF53" s="647"/>
      <c r="AG53" s="647"/>
      <c r="AH53" s="647"/>
      <c r="AI53" s="647"/>
      <c r="AJ53" s="648"/>
      <c r="AK53" s="649" t="str">
        <f t="shared" si="5"/>
        <v/>
      </c>
      <c r="AL53" s="650"/>
      <c r="AM53" s="651"/>
      <c r="AN53" s="652"/>
      <c r="AO53" s="652"/>
      <c r="AP53" s="182" t="s">
        <v>74</v>
      </c>
      <c r="AQ53" s="652"/>
      <c r="AR53" s="652"/>
      <c r="AS53" s="665"/>
      <c r="AT53" s="666" t="str">
        <f>IF(AND(AM53&lt;&gt;"",AQ53&lt;&gt;""),ROUNDDOWN(AM53*AQ53/1000000,2),"")</f>
        <v/>
      </c>
      <c r="AU53" s="667"/>
      <c r="AV53" s="668"/>
      <c r="AW53" s="669"/>
      <c r="AX53" s="670"/>
      <c r="AY53" s="671"/>
      <c r="AZ53" s="672" t="str">
        <f>IF(AT53&lt;&gt;"",AW53*AT53,"")</f>
        <v/>
      </c>
      <c r="BA53" s="673"/>
      <c r="BB53" s="673"/>
      <c r="BC53" s="674"/>
    </row>
    <row r="54" spans="1:55" s="28" customFormat="1" ht="30" customHeight="1" x14ac:dyDescent="0.2">
      <c r="A54" s="640"/>
      <c r="B54" s="641"/>
      <c r="C54" s="641"/>
      <c r="D54" s="642"/>
      <c r="E54" s="643"/>
      <c r="F54" s="644"/>
      <c r="G54" s="644"/>
      <c r="H54" s="644"/>
      <c r="I54" s="645"/>
      <c r="J54" s="646"/>
      <c r="K54" s="647"/>
      <c r="L54" s="647"/>
      <c r="M54" s="647"/>
      <c r="N54" s="647"/>
      <c r="O54" s="647"/>
      <c r="P54" s="647"/>
      <c r="Q54" s="647"/>
      <c r="R54" s="648"/>
      <c r="S54" s="646"/>
      <c r="T54" s="647"/>
      <c r="U54" s="647"/>
      <c r="V54" s="647"/>
      <c r="W54" s="647"/>
      <c r="X54" s="647"/>
      <c r="Y54" s="647"/>
      <c r="Z54" s="647"/>
      <c r="AA54" s="647"/>
      <c r="AB54" s="647"/>
      <c r="AC54" s="647"/>
      <c r="AD54" s="647"/>
      <c r="AE54" s="647"/>
      <c r="AF54" s="647"/>
      <c r="AG54" s="647"/>
      <c r="AH54" s="647"/>
      <c r="AI54" s="647"/>
      <c r="AJ54" s="648"/>
      <c r="AK54" s="649" t="str">
        <f t="shared" si="5"/>
        <v/>
      </c>
      <c r="AL54" s="650"/>
      <c r="AM54" s="651"/>
      <c r="AN54" s="652"/>
      <c r="AO54" s="652"/>
      <c r="AP54" s="182" t="s">
        <v>74</v>
      </c>
      <c r="AQ54" s="652"/>
      <c r="AR54" s="652"/>
      <c r="AS54" s="665"/>
      <c r="AT54" s="666" t="str">
        <f t="shared" si="3"/>
        <v/>
      </c>
      <c r="AU54" s="667"/>
      <c r="AV54" s="668"/>
      <c r="AW54" s="669"/>
      <c r="AX54" s="670"/>
      <c r="AY54" s="671"/>
      <c r="AZ54" s="672" t="str">
        <f t="shared" si="4"/>
        <v/>
      </c>
      <c r="BA54" s="673"/>
      <c r="BB54" s="673"/>
      <c r="BC54" s="674"/>
    </row>
    <row r="55" spans="1:55" s="28" customFormat="1" ht="30" customHeight="1" x14ac:dyDescent="0.2">
      <c r="A55" s="640"/>
      <c r="B55" s="641"/>
      <c r="C55" s="641"/>
      <c r="D55" s="642"/>
      <c r="E55" s="643"/>
      <c r="F55" s="644"/>
      <c r="G55" s="644"/>
      <c r="H55" s="644"/>
      <c r="I55" s="645"/>
      <c r="J55" s="646"/>
      <c r="K55" s="647"/>
      <c r="L55" s="647"/>
      <c r="M55" s="647"/>
      <c r="N55" s="647"/>
      <c r="O55" s="647"/>
      <c r="P55" s="647"/>
      <c r="Q55" s="647"/>
      <c r="R55" s="648"/>
      <c r="S55" s="646"/>
      <c r="T55" s="647"/>
      <c r="U55" s="647"/>
      <c r="V55" s="647"/>
      <c r="W55" s="647"/>
      <c r="X55" s="647"/>
      <c r="Y55" s="647"/>
      <c r="Z55" s="647"/>
      <c r="AA55" s="647"/>
      <c r="AB55" s="647"/>
      <c r="AC55" s="647"/>
      <c r="AD55" s="647"/>
      <c r="AE55" s="647"/>
      <c r="AF55" s="647"/>
      <c r="AG55" s="647"/>
      <c r="AH55" s="647"/>
      <c r="AI55" s="647"/>
      <c r="AJ55" s="648"/>
      <c r="AK55" s="649" t="str">
        <f t="shared" si="5"/>
        <v/>
      </c>
      <c r="AL55" s="650"/>
      <c r="AM55" s="651"/>
      <c r="AN55" s="652"/>
      <c r="AO55" s="652"/>
      <c r="AP55" s="182" t="s">
        <v>74</v>
      </c>
      <c r="AQ55" s="652"/>
      <c r="AR55" s="652"/>
      <c r="AS55" s="665"/>
      <c r="AT55" s="666" t="str">
        <f t="shared" si="3"/>
        <v/>
      </c>
      <c r="AU55" s="667"/>
      <c r="AV55" s="668"/>
      <c r="AW55" s="669"/>
      <c r="AX55" s="670"/>
      <c r="AY55" s="671"/>
      <c r="AZ55" s="672" t="str">
        <f t="shared" si="4"/>
        <v/>
      </c>
      <c r="BA55" s="673"/>
      <c r="BB55" s="673"/>
      <c r="BC55" s="674"/>
    </row>
    <row r="56" spans="1:55" s="28" customFormat="1" ht="30" customHeight="1" x14ac:dyDescent="0.2">
      <c r="A56" s="696"/>
      <c r="B56" s="697"/>
      <c r="C56" s="697"/>
      <c r="D56" s="698"/>
      <c r="E56" s="643"/>
      <c r="F56" s="644"/>
      <c r="G56" s="644"/>
      <c r="H56" s="644"/>
      <c r="I56" s="645"/>
      <c r="J56" s="699"/>
      <c r="K56" s="700"/>
      <c r="L56" s="700"/>
      <c r="M56" s="700"/>
      <c r="N56" s="700"/>
      <c r="O56" s="700"/>
      <c r="P56" s="700"/>
      <c r="Q56" s="700"/>
      <c r="R56" s="701"/>
      <c r="S56" s="699"/>
      <c r="T56" s="700"/>
      <c r="U56" s="700"/>
      <c r="V56" s="700"/>
      <c r="W56" s="700"/>
      <c r="X56" s="700"/>
      <c r="Y56" s="700"/>
      <c r="Z56" s="700"/>
      <c r="AA56" s="700"/>
      <c r="AB56" s="700"/>
      <c r="AC56" s="700"/>
      <c r="AD56" s="700"/>
      <c r="AE56" s="700"/>
      <c r="AF56" s="700"/>
      <c r="AG56" s="700"/>
      <c r="AH56" s="700"/>
      <c r="AI56" s="700"/>
      <c r="AJ56" s="701"/>
      <c r="AK56" s="702" t="str">
        <f t="shared" si="5"/>
        <v/>
      </c>
      <c r="AL56" s="703"/>
      <c r="AM56" s="704"/>
      <c r="AN56" s="705"/>
      <c r="AO56" s="705"/>
      <c r="AP56" s="183" t="s">
        <v>74</v>
      </c>
      <c r="AQ56" s="705"/>
      <c r="AR56" s="705"/>
      <c r="AS56" s="706"/>
      <c r="AT56" s="707" t="str">
        <f t="shared" si="3"/>
        <v/>
      </c>
      <c r="AU56" s="708"/>
      <c r="AV56" s="709"/>
      <c r="AW56" s="710"/>
      <c r="AX56" s="711"/>
      <c r="AY56" s="712"/>
      <c r="AZ56" s="675" t="str">
        <f t="shared" si="4"/>
        <v/>
      </c>
      <c r="BA56" s="676"/>
      <c r="BB56" s="676"/>
      <c r="BC56" s="677"/>
    </row>
    <row r="57" spans="1:55" s="28" customFormat="1" ht="30" customHeight="1" x14ac:dyDescent="0.2">
      <c r="A57" s="640"/>
      <c r="B57" s="641"/>
      <c r="C57" s="641"/>
      <c r="D57" s="642"/>
      <c r="E57" s="643"/>
      <c r="F57" s="644"/>
      <c r="G57" s="644"/>
      <c r="H57" s="644"/>
      <c r="I57" s="645"/>
      <c r="J57" s="646"/>
      <c r="K57" s="647"/>
      <c r="L57" s="647"/>
      <c r="M57" s="647"/>
      <c r="N57" s="647"/>
      <c r="O57" s="647"/>
      <c r="P57" s="647"/>
      <c r="Q57" s="647"/>
      <c r="R57" s="648"/>
      <c r="S57" s="646"/>
      <c r="T57" s="647"/>
      <c r="U57" s="647"/>
      <c r="V57" s="647"/>
      <c r="W57" s="647"/>
      <c r="X57" s="647"/>
      <c r="Y57" s="647"/>
      <c r="Z57" s="647"/>
      <c r="AA57" s="647"/>
      <c r="AB57" s="647"/>
      <c r="AC57" s="647"/>
      <c r="AD57" s="647"/>
      <c r="AE57" s="647"/>
      <c r="AF57" s="647"/>
      <c r="AG57" s="647"/>
      <c r="AH57" s="647"/>
      <c r="AI57" s="647"/>
      <c r="AJ57" s="648"/>
      <c r="AK57" s="649" t="str">
        <f t="shared" si="5"/>
        <v/>
      </c>
      <c r="AL57" s="650"/>
      <c r="AM57" s="651"/>
      <c r="AN57" s="652"/>
      <c r="AO57" s="652"/>
      <c r="AP57" s="182" t="s">
        <v>74</v>
      </c>
      <c r="AQ57" s="652"/>
      <c r="AR57" s="652"/>
      <c r="AS57" s="665"/>
      <c r="AT57" s="666" t="str">
        <f t="shared" si="3"/>
        <v/>
      </c>
      <c r="AU57" s="667"/>
      <c r="AV57" s="668"/>
      <c r="AW57" s="669"/>
      <c r="AX57" s="670"/>
      <c r="AY57" s="671"/>
      <c r="AZ57" s="672" t="str">
        <f t="shared" si="4"/>
        <v/>
      </c>
      <c r="BA57" s="673"/>
      <c r="BB57" s="673"/>
      <c r="BC57" s="674"/>
    </row>
    <row r="58" spans="1:55" s="28" customFormat="1" ht="30" customHeight="1" x14ac:dyDescent="0.2">
      <c r="A58" s="640"/>
      <c r="B58" s="641"/>
      <c r="C58" s="641"/>
      <c r="D58" s="642"/>
      <c r="E58" s="643"/>
      <c r="F58" s="644"/>
      <c r="G58" s="644"/>
      <c r="H58" s="644"/>
      <c r="I58" s="645"/>
      <c r="J58" s="646"/>
      <c r="K58" s="647"/>
      <c r="L58" s="647"/>
      <c r="M58" s="647"/>
      <c r="N58" s="647"/>
      <c r="O58" s="647"/>
      <c r="P58" s="647"/>
      <c r="Q58" s="647"/>
      <c r="R58" s="648"/>
      <c r="S58" s="646"/>
      <c r="T58" s="647"/>
      <c r="U58" s="647"/>
      <c r="V58" s="647"/>
      <c r="W58" s="647"/>
      <c r="X58" s="647"/>
      <c r="Y58" s="647"/>
      <c r="Z58" s="647"/>
      <c r="AA58" s="647"/>
      <c r="AB58" s="647"/>
      <c r="AC58" s="647"/>
      <c r="AD58" s="647"/>
      <c r="AE58" s="647"/>
      <c r="AF58" s="647"/>
      <c r="AG58" s="647"/>
      <c r="AH58" s="647"/>
      <c r="AI58" s="647"/>
      <c r="AJ58" s="648"/>
      <c r="AK58" s="649" t="str">
        <f t="shared" si="5"/>
        <v/>
      </c>
      <c r="AL58" s="650"/>
      <c r="AM58" s="651"/>
      <c r="AN58" s="652"/>
      <c r="AO58" s="652"/>
      <c r="AP58" s="182" t="s">
        <v>74</v>
      </c>
      <c r="AQ58" s="652"/>
      <c r="AR58" s="652"/>
      <c r="AS58" s="665"/>
      <c r="AT58" s="666" t="str">
        <f t="shared" si="3"/>
        <v/>
      </c>
      <c r="AU58" s="667"/>
      <c r="AV58" s="668"/>
      <c r="AW58" s="669"/>
      <c r="AX58" s="670"/>
      <c r="AY58" s="671"/>
      <c r="AZ58" s="672" t="str">
        <f t="shared" si="4"/>
        <v/>
      </c>
      <c r="BA58" s="673"/>
      <c r="BB58" s="673"/>
      <c r="BC58" s="674"/>
    </row>
    <row r="59" spans="1:55" s="28" customFormat="1" ht="30" customHeight="1" x14ac:dyDescent="0.2">
      <c r="A59" s="640"/>
      <c r="B59" s="641"/>
      <c r="C59" s="641"/>
      <c r="D59" s="642"/>
      <c r="E59" s="643"/>
      <c r="F59" s="644"/>
      <c r="G59" s="644"/>
      <c r="H59" s="644"/>
      <c r="I59" s="645"/>
      <c r="J59" s="646"/>
      <c r="K59" s="647"/>
      <c r="L59" s="647"/>
      <c r="M59" s="647"/>
      <c r="N59" s="647"/>
      <c r="O59" s="647"/>
      <c r="P59" s="647"/>
      <c r="Q59" s="647"/>
      <c r="R59" s="648"/>
      <c r="S59" s="646"/>
      <c r="T59" s="647"/>
      <c r="U59" s="647"/>
      <c r="V59" s="647"/>
      <c r="W59" s="647"/>
      <c r="X59" s="647"/>
      <c r="Y59" s="647"/>
      <c r="Z59" s="647"/>
      <c r="AA59" s="647"/>
      <c r="AB59" s="647"/>
      <c r="AC59" s="647"/>
      <c r="AD59" s="647"/>
      <c r="AE59" s="647"/>
      <c r="AF59" s="647"/>
      <c r="AG59" s="647"/>
      <c r="AH59" s="647"/>
      <c r="AI59" s="647"/>
      <c r="AJ59" s="648"/>
      <c r="AK59" s="649" t="str">
        <f t="shared" si="5"/>
        <v/>
      </c>
      <c r="AL59" s="650"/>
      <c r="AM59" s="651"/>
      <c r="AN59" s="652"/>
      <c r="AO59" s="652"/>
      <c r="AP59" s="182" t="s">
        <v>74</v>
      </c>
      <c r="AQ59" s="652"/>
      <c r="AR59" s="652"/>
      <c r="AS59" s="665"/>
      <c r="AT59" s="666" t="str">
        <f t="shared" si="3"/>
        <v/>
      </c>
      <c r="AU59" s="667"/>
      <c r="AV59" s="668"/>
      <c r="AW59" s="669"/>
      <c r="AX59" s="670"/>
      <c r="AY59" s="671"/>
      <c r="AZ59" s="672" t="str">
        <f t="shared" si="4"/>
        <v/>
      </c>
      <c r="BA59" s="673"/>
      <c r="BB59" s="673"/>
      <c r="BC59" s="674"/>
    </row>
    <row r="60" spans="1:55" s="28" customFormat="1" ht="30" customHeight="1" x14ac:dyDescent="0.2">
      <c r="A60" s="640"/>
      <c r="B60" s="641"/>
      <c r="C60" s="641"/>
      <c r="D60" s="642"/>
      <c r="E60" s="643"/>
      <c r="F60" s="644"/>
      <c r="G60" s="644"/>
      <c r="H60" s="644"/>
      <c r="I60" s="645"/>
      <c r="J60" s="646"/>
      <c r="K60" s="647"/>
      <c r="L60" s="647"/>
      <c r="M60" s="647"/>
      <c r="N60" s="647"/>
      <c r="O60" s="647"/>
      <c r="P60" s="647"/>
      <c r="Q60" s="647"/>
      <c r="R60" s="648"/>
      <c r="S60" s="646"/>
      <c r="T60" s="647"/>
      <c r="U60" s="647"/>
      <c r="V60" s="647"/>
      <c r="W60" s="647"/>
      <c r="X60" s="647"/>
      <c r="Y60" s="647"/>
      <c r="Z60" s="647"/>
      <c r="AA60" s="647"/>
      <c r="AB60" s="647"/>
      <c r="AC60" s="647"/>
      <c r="AD60" s="647"/>
      <c r="AE60" s="647"/>
      <c r="AF60" s="647"/>
      <c r="AG60" s="647"/>
      <c r="AH60" s="647"/>
      <c r="AI60" s="647"/>
      <c r="AJ60" s="648"/>
      <c r="AK60" s="649" t="str">
        <f t="shared" si="5"/>
        <v/>
      </c>
      <c r="AL60" s="650"/>
      <c r="AM60" s="651"/>
      <c r="AN60" s="652"/>
      <c r="AO60" s="652"/>
      <c r="AP60" s="182" t="s">
        <v>74</v>
      </c>
      <c r="AQ60" s="652"/>
      <c r="AR60" s="652"/>
      <c r="AS60" s="665"/>
      <c r="AT60" s="666" t="str">
        <f t="shared" si="3"/>
        <v/>
      </c>
      <c r="AU60" s="667"/>
      <c r="AV60" s="668"/>
      <c r="AW60" s="669"/>
      <c r="AX60" s="670"/>
      <c r="AY60" s="671"/>
      <c r="AZ60" s="672" t="str">
        <f t="shared" si="4"/>
        <v/>
      </c>
      <c r="BA60" s="673"/>
      <c r="BB60" s="673"/>
      <c r="BC60" s="674"/>
    </row>
    <row r="61" spans="1:55" s="28" customFormat="1" ht="30" customHeight="1" thickBot="1" x14ac:dyDescent="0.25">
      <c r="A61" s="640"/>
      <c r="B61" s="641"/>
      <c r="C61" s="641"/>
      <c r="D61" s="642"/>
      <c r="E61" s="643"/>
      <c r="F61" s="644"/>
      <c r="G61" s="644"/>
      <c r="H61" s="644"/>
      <c r="I61" s="645"/>
      <c r="J61" s="646"/>
      <c r="K61" s="647"/>
      <c r="L61" s="647"/>
      <c r="M61" s="647"/>
      <c r="N61" s="647"/>
      <c r="O61" s="647"/>
      <c r="P61" s="647"/>
      <c r="Q61" s="647"/>
      <c r="R61" s="648"/>
      <c r="S61" s="646"/>
      <c r="T61" s="647"/>
      <c r="U61" s="647"/>
      <c r="V61" s="647"/>
      <c r="W61" s="647"/>
      <c r="X61" s="647"/>
      <c r="Y61" s="647"/>
      <c r="Z61" s="647"/>
      <c r="AA61" s="647"/>
      <c r="AB61" s="647"/>
      <c r="AC61" s="647"/>
      <c r="AD61" s="647"/>
      <c r="AE61" s="647"/>
      <c r="AF61" s="647"/>
      <c r="AG61" s="647"/>
      <c r="AH61" s="647"/>
      <c r="AI61" s="647"/>
      <c r="AJ61" s="648"/>
      <c r="AK61" s="649" t="str">
        <f t="shared" si="5"/>
        <v/>
      </c>
      <c r="AL61" s="650"/>
      <c r="AM61" s="651"/>
      <c r="AN61" s="652"/>
      <c r="AO61" s="652"/>
      <c r="AP61" s="182" t="s">
        <v>74</v>
      </c>
      <c r="AQ61" s="652"/>
      <c r="AR61" s="652"/>
      <c r="AS61" s="665"/>
      <c r="AT61" s="666" t="str">
        <f t="shared" si="3"/>
        <v/>
      </c>
      <c r="AU61" s="667"/>
      <c r="AV61" s="668"/>
      <c r="AW61" s="669"/>
      <c r="AX61" s="670"/>
      <c r="AY61" s="671"/>
      <c r="AZ61" s="672" t="str">
        <f t="shared" si="4"/>
        <v/>
      </c>
      <c r="BA61" s="673"/>
      <c r="BB61" s="673"/>
      <c r="BC61" s="674"/>
    </row>
    <row r="62" spans="1:55" ht="30" customHeight="1" thickTop="1" thickBot="1" x14ac:dyDescent="0.25">
      <c r="A62" s="678" t="s">
        <v>9</v>
      </c>
      <c r="B62" s="679"/>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80"/>
      <c r="AW62" s="681">
        <f>SUM(AW47:AY61)</f>
        <v>0</v>
      </c>
      <c r="AX62" s="682"/>
      <c r="AY62" s="683"/>
      <c r="AZ62" s="684">
        <f>SUM(AZ47:BC61)</f>
        <v>0</v>
      </c>
      <c r="BA62" s="685"/>
      <c r="BB62" s="685"/>
      <c r="BC62" s="686"/>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83</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748" t="s">
        <v>72</v>
      </c>
      <c r="B66" s="749"/>
      <c r="C66" s="749"/>
      <c r="D66" s="750"/>
      <c r="E66" s="751" t="s">
        <v>68</v>
      </c>
      <c r="F66" s="749"/>
      <c r="G66" s="749"/>
      <c r="H66" s="750"/>
      <c r="I66" s="713" t="s">
        <v>79</v>
      </c>
      <c r="J66" s="714"/>
      <c r="K66" s="714"/>
      <c r="L66" s="714"/>
      <c r="M66" s="714"/>
      <c r="N66" s="714"/>
      <c r="O66" s="714"/>
      <c r="P66" s="752"/>
      <c r="Q66" s="753" t="s">
        <v>70</v>
      </c>
      <c r="R66" s="754"/>
      <c r="S66" s="753" t="s">
        <v>78</v>
      </c>
      <c r="T66" s="755"/>
      <c r="U66" s="755"/>
      <c r="V66" s="755"/>
      <c r="W66" s="755"/>
      <c r="X66" s="755"/>
      <c r="Y66" s="756"/>
      <c r="Z66" s="713" t="s">
        <v>86</v>
      </c>
      <c r="AA66" s="714"/>
      <c r="AB66" s="714"/>
      <c r="AC66" s="714"/>
      <c r="AD66" s="714"/>
      <c r="AE66" s="714"/>
      <c r="AF66" s="714"/>
      <c r="AG66" s="714"/>
      <c r="AH66" s="714"/>
      <c r="AI66" s="714"/>
      <c r="AJ66" s="714"/>
      <c r="AK66" s="714"/>
      <c r="AL66" s="714"/>
      <c r="AM66" s="714"/>
      <c r="AN66" s="757"/>
      <c r="AO66" s="713" t="s">
        <v>87</v>
      </c>
      <c r="AP66" s="714"/>
      <c r="AQ66" s="714"/>
      <c r="AR66" s="714"/>
      <c r="AS66" s="714"/>
      <c r="AT66" s="714"/>
      <c r="AU66" s="714"/>
      <c r="AV66" s="714"/>
      <c r="AW66" s="714"/>
      <c r="AX66" s="714"/>
      <c r="AY66" s="714"/>
      <c r="AZ66" s="714"/>
      <c r="BA66" s="714"/>
      <c r="BB66" s="714"/>
      <c r="BC66" s="715"/>
    </row>
    <row r="67" spans="1:55" ht="33.75" customHeight="1" thickTop="1" x14ac:dyDescent="0.2">
      <c r="A67" s="716" t="s">
        <v>113</v>
      </c>
      <c r="B67" s="717"/>
      <c r="C67" s="717"/>
      <c r="D67" s="718"/>
      <c r="E67" s="725" t="s">
        <v>180</v>
      </c>
      <c r="F67" s="726"/>
      <c r="G67" s="726"/>
      <c r="H67" s="727"/>
      <c r="I67" s="728" t="str">
        <f>IF($AZ$39=0,"",SUMIF($AK$15:$AL$38,$E67,$AZ$15:$BC$38))</f>
        <v/>
      </c>
      <c r="J67" s="729"/>
      <c r="K67" s="729"/>
      <c r="L67" s="729"/>
      <c r="M67" s="729"/>
      <c r="N67" s="729"/>
      <c r="O67" s="729"/>
      <c r="P67" s="219" t="s">
        <v>69</v>
      </c>
      <c r="Q67" s="730" t="s">
        <v>70</v>
      </c>
      <c r="R67" s="731"/>
      <c r="S67" s="732">
        <v>60000</v>
      </c>
      <c r="T67" s="733"/>
      <c r="U67" s="733"/>
      <c r="V67" s="733"/>
      <c r="W67" s="733"/>
      <c r="X67" s="733"/>
      <c r="Y67" s="220" t="s">
        <v>0</v>
      </c>
      <c r="Z67" s="734" t="str">
        <f>IF(I67="","",I67*S67)</f>
        <v/>
      </c>
      <c r="AA67" s="735"/>
      <c r="AB67" s="735"/>
      <c r="AC67" s="735"/>
      <c r="AD67" s="735"/>
      <c r="AE67" s="735"/>
      <c r="AF67" s="735"/>
      <c r="AG67" s="735"/>
      <c r="AH67" s="735"/>
      <c r="AI67" s="735"/>
      <c r="AJ67" s="735"/>
      <c r="AK67" s="735"/>
      <c r="AL67" s="735"/>
      <c r="AM67" s="735"/>
      <c r="AN67" s="221" t="s">
        <v>0</v>
      </c>
      <c r="AO67" s="736">
        <f>SUM(Z67:AM70)</f>
        <v>0</v>
      </c>
      <c r="AP67" s="737"/>
      <c r="AQ67" s="737"/>
      <c r="AR67" s="737"/>
      <c r="AS67" s="737"/>
      <c r="AT67" s="737"/>
      <c r="AU67" s="737"/>
      <c r="AV67" s="737"/>
      <c r="AW67" s="737"/>
      <c r="AX67" s="737"/>
      <c r="AY67" s="737"/>
      <c r="AZ67" s="737"/>
      <c r="BA67" s="737"/>
      <c r="BB67" s="737"/>
      <c r="BC67" s="742" t="s">
        <v>0</v>
      </c>
    </row>
    <row r="68" spans="1:55" ht="33.75" customHeight="1" x14ac:dyDescent="0.2">
      <c r="A68" s="719"/>
      <c r="B68" s="720"/>
      <c r="C68" s="720"/>
      <c r="D68" s="721"/>
      <c r="E68" s="745" t="s">
        <v>181</v>
      </c>
      <c r="F68" s="746"/>
      <c r="G68" s="746"/>
      <c r="H68" s="747"/>
      <c r="I68" s="758" t="str">
        <f>IF($AZ$39=0,"",SUMIF($AK$15:$AL$38,$E68,$AZ$15:$BC$38))</f>
        <v/>
      </c>
      <c r="J68" s="759"/>
      <c r="K68" s="759"/>
      <c r="L68" s="759"/>
      <c r="M68" s="759"/>
      <c r="N68" s="759"/>
      <c r="O68" s="759"/>
      <c r="P68" s="222" t="s">
        <v>69</v>
      </c>
      <c r="Q68" s="760" t="s">
        <v>70</v>
      </c>
      <c r="R68" s="761"/>
      <c r="S68" s="762">
        <v>55000</v>
      </c>
      <c r="T68" s="763"/>
      <c r="U68" s="763"/>
      <c r="V68" s="763"/>
      <c r="W68" s="763"/>
      <c r="X68" s="763"/>
      <c r="Y68" s="223" t="s">
        <v>0</v>
      </c>
      <c r="Z68" s="764" t="str">
        <f>IF(I68="","",I68*S68)</f>
        <v/>
      </c>
      <c r="AA68" s="765"/>
      <c r="AB68" s="765"/>
      <c r="AC68" s="765"/>
      <c r="AD68" s="765"/>
      <c r="AE68" s="765"/>
      <c r="AF68" s="765"/>
      <c r="AG68" s="765"/>
      <c r="AH68" s="765"/>
      <c r="AI68" s="765"/>
      <c r="AJ68" s="765"/>
      <c r="AK68" s="765"/>
      <c r="AL68" s="765"/>
      <c r="AM68" s="765"/>
      <c r="AN68" s="223" t="s">
        <v>0</v>
      </c>
      <c r="AO68" s="738"/>
      <c r="AP68" s="739"/>
      <c r="AQ68" s="739"/>
      <c r="AR68" s="739"/>
      <c r="AS68" s="739"/>
      <c r="AT68" s="739"/>
      <c r="AU68" s="739"/>
      <c r="AV68" s="739"/>
      <c r="AW68" s="739"/>
      <c r="AX68" s="739"/>
      <c r="AY68" s="739"/>
      <c r="AZ68" s="739"/>
      <c r="BA68" s="739"/>
      <c r="BB68" s="739"/>
      <c r="BC68" s="743"/>
    </row>
    <row r="69" spans="1:55" ht="33.75" customHeight="1" x14ac:dyDescent="0.2">
      <c r="A69" s="719"/>
      <c r="B69" s="720"/>
      <c r="C69" s="720"/>
      <c r="D69" s="721"/>
      <c r="E69" s="745" t="s">
        <v>182</v>
      </c>
      <c r="F69" s="746"/>
      <c r="G69" s="746"/>
      <c r="H69" s="747"/>
      <c r="I69" s="758" t="str">
        <f>IF($AZ$39=0,"",SUMIF($AK$15:$AL$38,$E69,$AZ$15:$BC$38))</f>
        <v/>
      </c>
      <c r="J69" s="759"/>
      <c r="K69" s="759"/>
      <c r="L69" s="759"/>
      <c r="M69" s="759"/>
      <c r="N69" s="759"/>
      <c r="O69" s="759"/>
      <c r="P69" s="219" t="s">
        <v>69</v>
      </c>
      <c r="Q69" s="760" t="s">
        <v>70</v>
      </c>
      <c r="R69" s="761"/>
      <c r="S69" s="762">
        <v>50000</v>
      </c>
      <c r="T69" s="763"/>
      <c r="U69" s="763"/>
      <c r="V69" s="763"/>
      <c r="W69" s="763"/>
      <c r="X69" s="763"/>
      <c r="Y69" s="220" t="s">
        <v>0</v>
      </c>
      <c r="Z69" s="766" t="str">
        <f>IF(I69="","",I69*S69)</f>
        <v/>
      </c>
      <c r="AA69" s="767"/>
      <c r="AB69" s="767"/>
      <c r="AC69" s="767"/>
      <c r="AD69" s="767"/>
      <c r="AE69" s="767"/>
      <c r="AF69" s="767"/>
      <c r="AG69" s="767"/>
      <c r="AH69" s="767"/>
      <c r="AI69" s="767"/>
      <c r="AJ69" s="767"/>
      <c r="AK69" s="767"/>
      <c r="AL69" s="767"/>
      <c r="AM69" s="767"/>
      <c r="AN69" s="224" t="s">
        <v>0</v>
      </c>
      <c r="AO69" s="738"/>
      <c r="AP69" s="739"/>
      <c r="AQ69" s="739"/>
      <c r="AR69" s="739"/>
      <c r="AS69" s="739"/>
      <c r="AT69" s="739"/>
      <c r="AU69" s="739"/>
      <c r="AV69" s="739"/>
      <c r="AW69" s="739"/>
      <c r="AX69" s="739"/>
      <c r="AY69" s="739"/>
      <c r="AZ69" s="739"/>
      <c r="BA69" s="739"/>
      <c r="BB69" s="739"/>
      <c r="BC69" s="743"/>
    </row>
    <row r="70" spans="1:55" ht="33.75" customHeight="1" x14ac:dyDescent="0.2">
      <c r="A70" s="722"/>
      <c r="B70" s="723"/>
      <c r="C70" s="723"/>
      <c r="D70" s="724"/>
      <c r="E70" s="776" t="s">
        <v>183</v>
      </c>
      <c r="F70" s="777"/>
      <c r="G70" s="777"/>
      <c r="H70" s="778"/>
      <c r="I70" s="779" t="str">
        <f>IF($AZ$39=0,"",SUMIF($AK$15:$AL$38,$E70,$AZ$15:$BC$38))</f>
        <v/>
      </c>
      <c r="J70" s="780"/>
      <c r="K70" s="780"/>
      <c r="L70" s="780"/>
      <c r="M70" s="780"/>
      <c r="N70" s="780"/>
      <c r="O70" s="780"/>
      <c r="P70" s="225" t="s">
        <v>69</v>
      </c>
      <c r="Q70" s="781" t="s">
        <v>70</v>
      </c>
      <c r="R70" s="782"/>
      <c r="S70" s="783">
        <v>40000</v>
      </c>
      <c r="T70" s="784"/>
      <c r="U70" s="784"/>
      <c r="V70" s="784"/>
      <c r="W70" s="784"/>
      <c r="X70" s="784"/>
      <c r="Y70" s="226" t="s">
        <v>0</v>
      </c>
      <c r="Z70" s="785" t="str">
        <f>IF(I70="","",I70*S70)</f>
        <v/>
      </c>
      <c r="AA70" s="786"/>
      <c r="AB70" s="786"/>
      <c r="AC70" s="786"/>
      <c r="AD70" s="786"/>
      <c r="AE70" s="786"/>
      <c r="AF70" s="786"/>
      <c r="AG70" s="786"/>
      <c r="AH70" s="786"/>
      <c r="AI70" s="786"/>
      <c r="AJ70" s="786"/>
      <c r="AK70" s="786"/>
      <c r="AL70" s="786"/>
      <c r="AM70" s="786"/>
      <c r="AN70" s="226" t="s">
        <v>0</v>
      </c>
      <c r="AO70" s="740"/>
      <c r="AP70" s="741"/>
      <c r="AQ70" s="741"/>
      <c r="AR70" s="741"/>
      <c r="AS70" s="741"/>
      <c r="AT70" s="741"/>
      <c r="AU70" s="741"/>
      <c r="AV70" s="741"/>
      <c r="AW70" s="741"/>
      <c r="AX70" s="741"/>
      <c r="AY70" s="741"/>
      <c r="AZ70" s="741"/>
      <c r="BA70" s="741"/>
      <c r="BB70" s="741"/>
      <c r="BC70" s="744"/>
    </row>
    <row r="71" spans="1:55" ht="33.75" customHeight="1" thickBot="1" x14ac:dyDescent="0.25">
      <c r="A71" s="787" t="s">
        <v>75</v>
      </c>
      <c r="B71" s="788"/>
      <c r="C71" s="788"/>
      <c r="D71" s="789"/>
      <c r="E71" s="790" t="s">
        <v>184</v>
      </c>
      <c r="F71" s="791"/>
      <c r="G71" s="791"/>
      <c r="H71" s="792"/>
      <c r="I71" s="793" t="str">
        <f>IF($AZ$62=0,"",SUMIF($AK$47:$AL$61,$E71,AZ47:BC61))</f>
        <v/>
      </c>
      <c r="J71" s="794"/>
      <c r="K71" s="794"/>
      <c r="L71" s="794"/>
      <c r="M71" s="794"/>
      <c r="N71" s="794"/>
      <c r="O71" s="794"/>
      <c r="P71" s="227" t="s">
        <v>69</v>
      </c>
      <c r="Q71" s="795" t="s">
        <v>70</v>
      </c>
      <c r="R71" s="796"/>
      <c r="S71" s="797">
        <v>30000</v>
      </c>
      <c r="T71" s="798"/>
      <c r="U71" s="798"/>
      <c r="V71" s="798"/>
      <c r="W71" s="798"/>
      <c r="X71" s="798"/>
      <c r="Y71" s="130" t="s">
        <v>0</v>
      </c>
      <c r="Z71" s="768" t="str">
        <f>IF(I71="","",I71*S71)</f>
        <v/>
      </c>
      <c r="AA71" s="769"/>
      <c r="AB71" s="769"/>
      <c r="AC71" s="769"/>
      <c r="AD71" s="769"/>
      <c r="AE71" s="769"/>
      <c r="AF71" s="769"/>
      <c r="AG71" s="769"/>
      <c r="AH71" s="769"/>
      <c r="AI71" s="769"/>
      <c r="AJ71" s="769"/>
      <c r="AK71" s="769"/>
      <c r="AL71" s="769"/>
      <c r="AM71" s="769"/>
      <c r="AN71" s="130" t="s">
        <v>0</v>
      </c>
      <c r="AO71" s="770" t="str">
        <f>Z71</f>
        <v/>
      </c>
      <c r="AP71" s="771"/>
      <c r="AQ71" s="771"/>
      <c r="AR71" s="771"/>
      <c r="AS71" s="771"/>
      <c r="AT71" s="771"/>
      <c r="AU71" s="771"/>
      <c r="AV71" s="771"/>
      <c r="AW71" s="771"/>
      <c r="AX71" s="771"/>
      <c r="AY71" s="771"/>
      <c r="AZ71" s="771"/>
      <c r="BA71" s="771"/>
      <c r="BB71" s="771"/>
      <c r="BC71" s="228" t="s">
        <v>0</v>
      </c>
    </row>
    <row r="72" spans="1:55" ht="33.75" customHeight="1" thickTop="1" thickBot="1" x14ac:dyDescent="0.25">
      <c r="A72" s="772" t="s">
        <v>95</v>
      </c>
      <c r="B72" s="773"/>
      <c r="C72" s="773"/>
      <c r="D72" s="773"/>
      <c r="E72" s="773"/>
      <c r="F72" s="773"/>
      <c r="G72" s="773"/>
      <c r="H72" s="773"/>
      <c r="I72" s="773"/>
      <c r="J72" s="773"/>
      <c r="K72" s="773"/>
      <c r="L72" s="773"/>
      <c r="M72" s="773"/>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3"/>
      <c r="AO72" s="774">
        <f>SUM(AO67:BB71)</f>
        <v>0</v>
      </c>
      <c r="AP72" s="775"/>
      <c r="AQ72" s="775"/>
      <c r="AR72" s="775"/>
      <c r="AS72" s="775"/>
      <c r="AT72" s="775"/>
      <c r="AU72" s="775"/>
      <c r="AV72" s="775"/>
      <c r="AW72" s="775"/>
      <c r="AX72" s="775"/>
      <c r="AY72" s="775"/>
      <c r="AZ72" s="775"/>
      <c r="BA72" s="775"/>
      <c r="BB72" s="775"/>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jhESX6CYYCtt3qWMqoJ1G1WpvZxrDvrnD5ZT8vYklnVhN5qKuiq+mCXI2moY7VJsHQWNU6oNVpHK/okz8Vf8w==" saltValue="dh3Pr73m147EnbL27oz6Tw==" spinCount="100000" sheet="1" objects="1" scenarios="1"/>
  <mergeCells count="473">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5"/>
  <conditionalFormatting sqref="E47:E61">
    <cfRule type="expression" dxfId="6" priority="2" stopIfTrue="1">
      <formula>AND($AK47&lt;&gt;"",$AK47&lt;&gt;"M5")</formula>
    </cfRule>
  </conditionalFormatting>
  <conditionalFormatting sqref="E15:I38">
    <cfRule type="expression" dxfId="5" priority="3" stopIfTrue="1">
      <formula>AND($AK15&lt;&gt;"",$AK15&lt;&gt;"M1",$AK15&lt;&gt;"M2",$AK15&lt;&gt;"M3",$AK15&lt;&gt;"M4")</formula>
    </cfRule>
  </conditionalFormatting>
  <conditionalFormatting sqref="AM11:AS11">
    <cfRule type="expression" dxfId="4" priority="4" stopIfTrue="1">
      <formula>AND(COUNTA($E$15:$I$38)&gt;0,$AM$11="□")</formula>
    </cfRule>
  </conditionalFormatting>
  <conditionalFormatting sqref="AM43:AS43">
    <cfRule type="expression" dxfId="3" priority="1">
      <formula>AND(COUNTA($E$47:$I$61),$AM$43="□")</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5" ht="18.75" customHeight="1" x14ac:dyDescent="0.2">
      <c r="A1" s="36" t="s">
        <v>133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486">
        <f>'様式第1｜交付申請書'!$CA$2</f>
        <v>0</v>
      </c>
      <c r="AX1" s="486"/>
      <c r="AY1" s="486"/>
      <c r="AZ1" s="486"/>
      <c r="BA1" s="486"/>
      <c r="BB1" s="486"/>
      <c r="BC1" s="47"/>
    </row>
    <row r="2" spans="1:55" ht="18.75" customHeight="1" x14ac:dyDescent="0.2">
      <c r="AN2" s="3"/>
      <c r="AV2" s="195" t="str">
        <f>'様式第1｜交付申請書'!$BR$3</f>
        <v>申請者名</v>
      </c>
      <c r="AW2" s="486" t="str">
        <f>'様式第1｜交付申請書'!$CA$3</f>
        <v/>
      </c>
      <c r="AX2" s="486"/>
      <c r="AY2" s="486"/>
      <c r="AZ2" s="486"/>
      <c r="BA2" s="486"/>
      <c r="BB2" s="486"/>
      <c r="BC2" s="197"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568" t="s">
        <v>157</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5"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45" customHeight="1" x14ac:dyDescent="0.2">
      <c r="A5" s="243"/>
      <c r="B5" s="244"/>
      <c r="C5" s="192" t="s">
        <v>129</v>
      </c>
      <c r="D5" s="24"/>
      <c r="E5" s="24"/>
      <c r="F5" s="24"/>
      <c r="G5" s="235"/>
      <c r="H5" s="236"/>
      <c r="I5" s="192" t="s">
        <v>90</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05"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44"/>
      <c r="AW6" s="844"/>
      <c r="AX6" s="22"/>
      <c r="AY6" s="844"/>
      <c r="AZ6" s="844"/>
      <c r="BA6" s="528"/>
      <c r="BB6" s="528"/>
      <c r="BC6" s="528"/>
    </row>
    <row r="7" spans="1:55" ht="40.5" customHeight="1" thickBot="1" x14ac:dyDescent="0.25">
      <c r="A7" s="212" t="s">
        <v>168</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22" t="s">
        <v>72</v>
      </c>
      <c r="B8" s="823"/>
      <c r="C8" s="823"/>
      <c r="D8" s="823"/>
      <c r="E8" s="805" t="s">
        <v>151</v>
      </c>
      <c r="F8" s="805"/>
      <c r="G8" s="805"/>
      <c r="H8" s="805"/>
      <c r="I8" s="805"/>
      <c r="J8" s="805"/>
      <c r="K8" s="805"/>
      <c r="L8" s="805"/>
      <c r="M8" s="805"/>
      <c r="N8" s="806"/>
      <c r="O8" s="126"/>
      <c r="P8" s="36"/>
      <c r="Q8" s="126"/>
      <c r="R8" s="126"/>
      <c r="S8" s="845" t="s">
        <v>169</v>
      </c>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7"/>
      <c r="AT8" s="610" t="s">
        <v>2</v>
      </c>
      <c r="AU8" s="611"/>
      <c r="AV8" s="611"/>
      <c r="AW8" s="611"/>
      <c r="AX8" s="611"/>
      <c r="AY8" s="611"/>
      <c r="AZ8" s="611"/>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16" t="s">
        <v>170</v>
      </c>
      <c r="B10" s="817"/>
      <c r="C10" s="817"/>
      <c r="D10" s="817"/>
      <c r="E10" s="817"/>
      <c r="F10" s="817"/>
      <c r="G10" s="817"/>
      <c r="H10" s="817"/>
      <c r="I10" s="817"/>
      <c r="J10" s="818"/>
      <c r="K10" s="809" t="s">
        <v>171</v>
      </c>
      <c r="L10" s="810"/>
      <c r="M10" s="810"/>
      <c r="N10" s="810"/>
      <c r="O10" s="810"/>
      <c r="P10" s="810"/>
      <c r="Q10" s="810"/>
      <c r="R10" s="810"/>
      <c r="S10" s="810"/>
      <c r="T10" s="810"/>
      <c r="U10" s="810"/>
      <c r="V10" s="810"/>
      <c r="W10" s="810"/>
      <c r="X10" s="852" t="s">
        <v>173</v>
      </c>
      <c r="Y10" s="810"/>
      <c r="Z10" s="810"/>
      <c r="AA10" s="810"/>
      <c r="AB10" s="810"/>
      <c r="AC10" s="810"/>
      <c r="AD10" s="810"/>
      <c r="AE10" s="852" t="s">
        <v>174</v>
      </c>
      <c r="AF10" s="810"/>
      <c r="AG10" s="810"/>
      <c r="AH10" s="810"/>
      <c r="AI10" s="810"/>
      <c r="AJ10" s="811"/>
      <c r="AK10" s="809" t="s">
        <v>175</v>
      </c>
      <c r="AL10" s="810"/>
      <c r="AM10" s="810"/>
      <c r="AN10" s="810"/>
      <c r="AO10" s="811"/>
      <c r="AP10" s="809" t="s">
        <v>172</v>
      </c>
      <c r="AQ10" s="810"/>
      <c r="AR10" s="810"/>
      <c r="AS10" s="811"/>
      <c r="AT10" s="809" t="s">
        <v>177</v>
      </c>
      <c r="AU10" s="810"/>
      <c r="AV10" s="810"/>
      <c r="AW10" s="810"/>
      <c r="AX10" s="810"/>
      <c r="AY10" s="810"/>
      <c r="AZ10" s="810"/>
      <c r="BA10" s="810"/>
      <c r="BB10" s="810"/>
      <c r="BC10" s="812"/>
    </row>
    <row r="11" spans="1:55" s="28" customFormat="1" ht="37.5" customHeight="1" thickTop="1" x14ac:dyDescent="0.2">
      <c r="A11" s="653"/>
      <c r="B11" s="654"/>
      <c r="C11" s="654"/>
      <c r="D11" s="654"/>
      <c r="E11" s="654"/>
      <c r="F11" s="654"/>
      <c r="G11" s="654"/>
      <c r="H11" s="654"/>
      <c r="I11" s="654"/>
      <c r="J11" s="654"/>
      <c r="K11" s="656"/>
      <c r="L11" s="657"/>
      <c r="M11" s="657"/>
      <c r="N11" s="657"/>
      <c r="O11" s="657"/>
      <c r="P11" s="657"/>
      <c r="Q11" s="657"/>
      <c r="R11" s="657"/>
      <c r="S11" s="657"/>
      <c r="T11" s="657"/>
      <c r="U11" s="657"/>
      <c r="V11" s="657"/>
      <c r="W11" s="657"/>
      <c r="X11" s="853"/>
      <c r="Y11" s="820"/>
      <c r="Z11" s="820"/>
      <c r="AA11" s="820"/>
      <c r="AB11" s="820"/>
      <c r="AC11" s="820"/>
      <c r="AD11" s="820"/>
      <c r="AE11" s="853"/>
      <c r="AF11" s="820"/>
      <c r="AG11" s="820"/>
      <c r="AH11" s="820"/>
      <c r="AI11" s="820"/>
      <c r="AJ11" s="821"/>
      <c r="AK11" s="819"/>
      <c r="AL11" s="820"/>
      <c r="AM11" s="820"/>
      <c r="AN11" s="820"/>
      <c r="AO11" s="821"/>
      <c r="AP11" s="807"/>
      <c r="AQ11" s="807"/>
      <c r="AR11" s="807"/>
      <c r="AS11" s="808"/>
      <c r="AT11" s="813"/>
      <c r="AU11" s="814"/>
      <c r="AV11" s="814"/>
      <c r="AW11" s="814"/>
      <c r="AX11" s="814"/>
      <c r="AY11" s="814"/>
      <c r="AZ11" s="814"/>
      <c r="BA11" s="814"/>
      <c r="BB11" s="814"/>
      <c r="BC11" s="815"/>
    </row>
    <row r="12" spans="1:55" s="28" customFormat="1" ht="37.5" customHeight="1" x14ac:dyDescent="0.2">
      <c r="A12" s="640"/>
      <c r="B12" s="641"/>
      <c r="C12" s="641"/>
      <c r="D12" s="641"/>
      <c r="E12" s="641"/>
      <c r="F12" s="641"/>
      <c r="G12" s="641"/>
      <c r="H12" s="641"/>
      <c r="I12" s="641"/>
      <c r="J12" s="641"/>
      <c r="K12" s="643"/>
      <c r="L12" s="644"/>
      <c r="M12" s="644"/>
      <c r="N12" s="644"/>
      <c r="O12" s="644"/>
      <c r="P12" s="644"/>
      <c r="Q12" s="644"/>
      <c r="R12" s="644"/>
      <c r="S12" s="644"/>
      <c r="T12" s="644"/>
      <c r="U12" s="644"/>
      <c r="V12" s="644"/>
      <c r="W12" s="644"/>
      <c r="X12" s="854"/>
      <c r="Y12" s="849"/>
      <c r="Z12" s="849"/>
      <c r="AA12" s="849"/>
      <c r="AB12" s="849"/>
      <c r="AC12" s="849"/>
      <c r="AD12" s="849"/>
      <c r="AE12" s="854"/>
      <c r="AF12" s="849"/>
      <c r="AG12" s="849"/>
      <c r="AH12" s="849"/>
      <c r="AI12" s="849"/>
      <c r="AJ12" s="850"/>
      <c r="AK12" s="848"/>
      <c r="AL12" s="849"/>
      <c r="AM12" s="849"/>
      <c r="AN12" s="849"/>
      <c r="AO12" s="850"/>
      <c r="AP12" s="802"/>
      <c r="AQ12" s="803"/>
      <c r="AR12" s="803"/>
      <c r="AS12" s="804"/>
      <c r="AT12" s="799"/>
      <c r="AU12" s="800"/>
      <c r="AV12" s="800"/>
      <c r="AW12" s="800"/>
      <c r="AX12" s="800"/>
      <c r="AY12" s="800"/>
      <c r="AZ12" s="800"/>
      <c r="BA12" s="800"/>
      <c r="BB12" s="800"/>
      <c r="BC12" s="801"/>
    </row>
    <row r="13" spans="1:55" s="28" customFormat="1" ht="37.5" customHeight="1" thickBot="1" x14ac:dyDescent="0.25">
      <c r="A13" s="839"/>
      <c r="B13" s="840"/>
      <c r="C13" s="840"/>
      <c r="D13" s="840"/>
      <c r="E13" s="840"/>
      <c r="F13" s="840"/>
      <c r="G13" s="840"/>
      <c r="H13" s="840"/>
      <c r="I13" s="840"/>
      <c r="J13" s="840"/>
      <c r="K13" s="687"/>
      <c r="L13" s="688"/>
      <c r="M13" s="688"/>
      <c r="N13" s="688"/>
      <c r="O13" s="688"/>
      <c r="P13" s="688"/>
      <c r="Q13" s="688"/>
      <c r="R13" s="688"/>
      <c r="S13" s="688"/>
      <c r="T13" s="688"/>
      <c r="U13" s="688"/>
      <c r="V13" s="688"/>
      <c r="W13" s="688"/>
      <c r="X13" s="841"/>
      <c r="Y13" s="842"/>
      <c r="Z13" s="842"/>
      <c r="AA13" s="842"/>
      <c r="AB13" s="842"/>
      <c r="AC13" s="842"/>
      <c r="AD13" s="842"/>
      <c r="AE13" s="841"/>
      <c r="AF13" s="842"/>
      <c r="AG13" s="842"/>
      <c r="AH13" s="842"/>
      <c r="AI13" s="842"/>
      <c r="AJ13" s="843"/>
      <c r="AK13" s="851"/>
      <c r="AL13" s="842"/>
      <c r="AM13" s="842"/>
      <c r="AN13" s="842"/>
      <c r="AO13" s="843"/>
      <c r="AP13" s="828"/>
      <c r="AQ13" s="829"/>
      <c r="AR13" s="829"/>
      <c r="AS13" s="830"/>
      <c r="AT13" s="831"/>
      <c r="AU13" s="832"/>
      <c r="AV13" s="832"/>
      <c r="AW13" s="832"/>
      <c r="AX13" s="832"/>
      <c r="AY13" s="832"/>
      <c r="AZ13" s="832"/>
      <c r="BA13" s="832"/>
      <c r="BB13" s="832"/>
      <c r="BC13" s="833"/>
    </row>
    <row r="14" spans="1:55" ht="37.5" customHeight="1" thickTop="1" thickBot="1" x14ac:dyDescent="0.25">
      <c r="A14" s="834" t="s">
        <v>71</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6"/>
      <c r="AT14" s="837">
        <f>SUM(AT11:BC13)</f>
        <v>0</v>
      </c>
      <c r="AU14" s="837"/>
      <c r="AV14" s="837"/>
      <c r="AW14" s="837"/>
      <c r="AX14" s="837"/>
      <c r="AY14" s="837"/>
      <c r="AZ14" s="837"/>
      <c r="BA14" s="837"/>
      <c r="BB14" s="837"/>
      <c r="BC14" s="838"/>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83</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27"/>
      <c r="AC18" s="827"/>
      <c r="AD18" s="827"/>
      <c r="AE18" s="827"/>
      <c r="AF18" s="827"/>
      <c r="AG18" s="827"/>
      <c r="AH18" s="827"/>
      <c r="AI18" s="827"/>
      <c r="AJ18" s="827"/>
      <c r="AK18" s="827"/>
      <c r="AL18" s="827"/>
      <c r="AM18" s="827"/>
      <c r="AN18" s="827"/>
      <c r="AO18" s="824" t="s">
        <v>176</v>
      </c>
      <c r="AP18" s="714"/>
      <c r="AQ18" s="714"/>
      <c r="AR18" s="714"/>
      <c r="AS18" s="714"/>
      <c r="AT18" s="714"/>
      <c r="AU18" s="714"/>
      <c r="AV18" s="714"/>
      <c r="AW18" s="714"/>
      <c r="AX18" s="714"/>
      <c r="AY18" s="714"/>
      <c r="AZ18" s="714"/>
      <c r="BA18" s="714"/>
      <c r="BB18" s="714"/>
      <c r="BC18" s="715"/>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25"/>
      <c r="AC19" s="825"/>
      <c r="AD19" s="825"/>
      <c r="AE19" s="825"/>
      <c r="AF19" s="825"/>
      <c r="AG19" s="825"/>
      <c r="AH19" s="825"/>
      <c r="AI19" s="825"/>
      <c r="AJ19" s="825"/>
      <c r="AK19" s="825"/>
      <c r="AL19" s="825"/>
      <c r="AM19" s="825"/>
      <c r="AN19" s="128"/>
      <c r="AO19" s="826">
        <f>IF(AT14="", "", MIN(AT14,150000))</f>
        <v>0</v>
      </c>
      <c r="AP19" s="775"/>
      <c r="AQ19" s="775"/>
      <c r="AR19" s="775"/>
      <c r="AS19" s="775"/>
      <c r="AT19" s="775"/>
      <c r="AU19" s="775"/>
      <c r="AV19" s="775"/>
      <c r="AW19" s="775"/>
      <c r="AX19" s="775"/>
      <c r="AY19" s="775"/>
      <c r="AZ19" s="775"/>
      <c r="BA19" s="775"/>
      <c r="BB19" s="775"/>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ubU6gupXqWLrjIK7NVpXx4h73xgNOEZ2jXPiiTO3L1upCoW9qhESC4Rj5605ZZvllFCP/668f+AShjmABXQx+A==" saltValue="iSpfElcD63WlvAmq9TQ7lw==" spinCount="100000" sheet="1" objects="1" scenarios="1"/>
  <mergeCells count="44">
    <mergeCell ref="S8:AS8"/>
    <mergeCell ref="K12:W12"/>
    <mergeCell ref="K13:W13"/>
    <mergeCell ref="AK12:AO12"/>
    <mergeCell ref="AK13:AO13"/>
    <mergeCell ref="X10:AD10"/>
    <mergeCell ref="X11:AD11"/>
    <mergeCell ref="X12:AD12"/>
    <mergeCell ref="X13:AD13"/>
    <mergeCell ref="AE10:AJ10"/>
    <mergeCell ref="AE11:AJ11"/>
    <mergeCell ref="AE12:AJ12"/>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E13:A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5"/>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8" orientation="landscape"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7"/>
  <sheetViews>
    <sheetView showGridLines="0" showZeros="0" view="pageBreakPreview" topLeftCell="A28" zoomScale="55" zoomScaleNormal="100" zoomScaleSheetLayoutView="55" workbookViewId="0">
      <selection activeCell="E17" sqref="E17:P17"/>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9" ht="18.75" customHeight="1" x14ac:dyDescent="0.2">
      <c r="A1" s="36" t="s">
        <v>133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486">
        <f>'様式第1｜交付申請書'!$CA$2</f>
        <v>0</v>
      </c>
      <c r="AX1" s="486"/>
      <c r="AY1" s="486"/>
      <c r="AZ1" s="486"/>
      <c r="BA1" s="486"/>
      <c r="BB1" s="486"/>
      <c r="BC1" s="47"/>
    </row>
    <row r="2" spans="1:59" ht="18.75" customHeight="1" x14ac:dyDescent="0.2">
      <c r="AN2" s="3"/>
      <c r="AV2" s="195" t="str">
        <f>'様式第1｜交付申請書'!$BR$3</f>
        <v>申請者名</v>
      </c>
      <c r="AW2" s="486" t="str">
        <f>'様式第1｜交付申請書'!$CA$3</f>
        <v/>
      </c>
      <c r="AX2" s="486"/>
      <c r="AY2" s="486"/>
      <c r="AZ2" s="486"/>
      <c r="BA2" s="486"/>
      <c r="BB2" s="486"/>
      <c r="BC2" s="197"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568" t="s">
        <v>156</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9"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49999999999997" customHeight="1" x14ac:dyDescent="0.2">
      <c r="A5" s="199" t="s">
        <v>77</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25">
      <c r="A6" s="243"/>
      <c r="B6" s="244"/>
      <c r="C6" s="192" t="s">
        <v>129</v>
      </c>
      <c r="D6" s="24"/>
      <c r="E6" s="24"/>
      <c r="F6" s="24"/>
      <c r="G6" s="235"/>
      <c r="H6" s="236"/>
      <c r="I6" s="192" t="s">
        <v>90</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4" x14ac:dyDescent="0.2">
      <c r="A8" s="40" t="s">
        <v>84</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22" t="s">
        <v>72</v>
      </c>
      <c r="B10" s="823"/>
      <c r="C10" s="823"/>
      <c r="D10" s="823"/>
      <c r="E10" s="805" t="s">
        <v>96</v>
      </c>
      <c r="F10" s="805"/>
      <c r="G10" s="805"/>
      <c r="H10" s="805"/>
      <c r="I10" s="805"/>
      <c r="J10" s="805"/>
      <c r="K10" s="805"/>
      <c r="L10" s="805"/>
      <c r="M10" s="805"/>
      <c r="N10" s="806"/>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1.95"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238"/>
      <c r="B12" s="239"/>
      <c r="C12" s="240"/>
      <c r="D12" s="240"/>
      <c r="E12" s="240"/>
      <c r="F12" s="240"/>
      <c r="G12" s="240"/>
      <c r="H12" s="240"/>
      <c r="I12" s="240"/>
      <c r="J12" s="240"/>
      <c r="K12" s="240"/>
      <c r="L12" s="240"/>
      <c r="M12" s="240"/>
      <c r="N12" s="240"/>
      <c r="O12" s="240"/>
      <c r="P12" s="240"/>
      <c r="Q12" s="241"/>
      <c r="R12" s="241"/>
      <c r="S12" s="241"/>
      <c r="T12" s="241"/>
      <c r="U12" s="240"/>
      <c r="V12" s="240"/>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row>
    <row r="13" spans="1:59" ht="1.95" customHeight="1" x14ac:dyDescent="0.2">
      <c r="A13" s="898"/>
      <c r="B13" s="898"/>
      <c r="C13" s="898"/>
      <c r="D13" s="898"/>
      <c r="E13" s="898"/>
      <c r="F13" s="898"/>
      <c r="G13" s="898"/>
      <c r="H13" s="898"/>
      <c r="I13" s="898"/>
      <c r="J13" s="242"/>
      <c r="K13" s="895"/>
      <c r="L13" s="895"/>
      <c r="M13" s="895"/>
      <c r="N13" s="895"/>
      <c r="O13" s="895"/>
      <c r="P13" s="242"/>
      <c r="Q13" s="895"/>
      <c r="R13" s="895"/>
      <c r="S13" s="895"/>
      <c r="T13" s="895"/>
      <c r="U13" s="895"/>
      <c r="V13" s="242"/>
      <c r="W13" s="895"/>
      <c r="X13" s="895"/>
      <c r="Y13" s="895"/>
      <c r="Z13" s="895"/>
      <c r="AA13" s="895"/>
      <c r="AB13" s="242"/>
      <c r="AC13" s="895"/>
      <c r="AD13" s="895"/>
      <c r="AE13" s="895"/>
      <c r="AF13" s="895"/>
      <c r="AG13" s="895"/>
      <c r="AH13" s="242"/>
      <c r="AI13" s="895"/>
      <c r="AJ13" s="895"/>
      <c r="AK13" s="895"/>
      <c r="AL13" s="895"/>
      <c r="AM13" s="895"/>
      <c r="AN13" s="242"/>
      <c r="AO13" s="895"/>
      <c r="AP13" s="895"/>
      <c r="AQ13" s="895"/>
      <c r="AR13" s="895"/>
      <c r="AS13" s="895"/>
      <c r="AT13" s="241"/>
      <c r="AU13" s="241"/>
      <c r="AV13" s="241"/>
      <c r="AW13" s="241"/>
      <c r="AX13" s="241"/>
      <c r="AY13" s="241"/>
      <c r="AZ13" s="241"/>
      <c r="BA13" s="241"/>
      <c r="BB13" s="241"/>
      <c r="BC13" s="241"/>
    </row>
    <row r="14" spans="1:59" ht="1.95" customHeight="1" x14ac:dyDescent="0.2">
      <c r="A14" s="896"/>
      <c r="B14" s="896"/>
      <c r="C14" s="896"/>
      <c r="D14" s="896"/>
      <c r="E14" s="896"/>
      <c r="F14" s="896"/>
      <c r="G14" s="896"/>
      <c r="H14" s="896"/>
      <c r="I14" s="896"/>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241"/>
      <c r="AU14" s="241"/>
      <c r="AV14" s="241"/>
      <c r="AW14" s="241"/>
      <c r="AX14" s="241"/>
      <c r="AY14" s="241"/>
      <c r="AZ14" s="241"/>
      <c r="BA14" s="241"/>
      <c r="BB14" s="241"/>
      <c r="BC14" s="241"/>
    </row>
    <row r="15" spans="1:59" ht="23.55" customHeight="1" thickBot="1" x14ac:dyDescent="0.25">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85" t="s">
        <v>98</v>
      </c>
      <c r="AU15" s="885"/>
      <c r="AV15" s="885"/>
      <c r="AW15" s="885"/>
      <c r="AX15" s="885"/>
      <c r="AY15" s="885"/>
      <c r="AZ15" s="885"/>
      <c r="BA15" s="885"/>
      <c r="BB15" s="885"/>
      <c r="BC15" s="885"/>
    </row>
    <row r="16" spans="1:59" ht="46.5" customHeight="1" thickBot="1" x14ac:dyDescent="0.25">
      <c r="A16" s="886" t="s">
        <v>59</v>
      </c>
      <c r="B16" s="755"/>
      <c r="C16" s="755"/>
      <c r="D16" s="756"/>
      <c r="E16" s="887" t="s">
        <v>57</v>
      </c>
      <c r="F16" s="888"/>
      <c r="G16" s="888"/>
      <c r="H16" s="888"/>
      <c r="I16" s="888"/>
      <c r="J16" s="888"/>
      <c r="K16" s="888"/>
      <c r="L16" s="888"/>
      <c r="M16" s="888"/>
      <c r="N16" s="888"/>
      <c r="O16" s="888"/>
      <c r="P16" s="889"/>
      <c r="Q16" s="890" t="s">
        <v>12</v>
      </c>
      <c r="R16" s="888"/>
      <c r="S16" s="888"/>
      <c r="T16" s="888"/>
      <c r="U16" s="888"/>
      <c r="V16" s="888"/>
      <c r="W16" s="888"/>
      <c r="X16" s="888"/>
      <c r="Y16" s="888"/>
      <c r="Z16" s="888"/>
      <c r="AA16" s="889"/>
      <c r="AB16" s="959" t="s">
        <v>244</v>
      </c>
      <c r="AC16" s="960"/>
      <c r="AD16" s="960"/>
      <c r="AE16" s="960"/>
      <c r="AF16" s="961"/>
      <c r="AG16" s="962" t="s">
        <v>97</v>
      </c>
      <c r="AH16" s="963"/>
      <c r="AI16" s="963"/>
      <c r="AJ16" s="963"/>
      <c r="AK16" s="963"/>
      <c r="AL16" s="963"/>
      <c r="AM16" s="963"/>
      <c r="AN16" s="963"/>
      <c r="AO16" s="963"/>
      <c r="AP16" s="964"/>
      <c r="AQ16" s="890" t="s">
        <v>58</v>
      </c>
      <c r="AR16" s="888"/>
      <c r="AS16" s="889"/>
      <c r="AT16" s="890" t="s">
        <v>158</v>
      </c>
      <c r="AU16" s="888"/>
      <c r="AV16" s="888"/>
      <c r="AW16" s="888"/>
      <c r="AX16" s="888"/>
      <c r="AY16" s="888"/>
      <c r="AZ16" s="888"/>
      <c r="BA16" s="888"/>
      <c r="BB16" s="888"/>
      <c r="BC16" s="894"/>
      <c r="BG16" s="167"/>
    </row>
    <row r="17" spans="1:55" s="28" customFormat="1" ht="37.5" customHeight="1" thickTop="1" thickBot="1" x14ac:dyDescent="0.25">
      <c r="A17" s="948" t="s">
        <v>61</v>
      </c>
      <c r="B17" s="949"/>
      <c r="C17" s="949"/>
      <c r="D17" s="950"/>
      <c r="E17" s="951"/>
      <c r="F17" s="952"/>
      <c r="G17" s="952"/>
      <c r="H17" s="952"/>
      <c r="I17" s="952"/>
      <c r="J17" s="952"/>
      <c r="K17" s="952"/>
      <c r="L17" s="952"/>
      <c r="M17" s="952"/>
      <c r="N17" s="952"/>
      <c r="O17" s="952"/>
      <c r="P17" s="952"/>
      <c r="Q17" s="952"/>
      <c r="R17" s="952"/>
      <c r="S17" s="952"/>
      <c r="T17" s="952"/>
      <c r="U17" s="952"/>
      <c r="V17" s="952"/>
      <c r="W17" s="952"/>
      <c r="X17" s="952"/>
      <c r="Y17" s="952"/>
      <c r="Z17" s="952"/>
      <c r="AA17" s="952"/>
      <c r="AB17" s="953"/>
      <c r="AC17" s="953"/>
      <c r="AD17" s="954"/>
      <c r="AE17" s="172" t="s">
        <v>62</v>
      </c>
      <c r="AF17" s="173"/>
      <c r="AG17" s="955" t="str">
        <f>IF(AB17="","",AB17*141000)</f>
        <v/>
      </c>
      <c r="AH17" s="956"/>
      <c r="AI17" s="956"/>
      <c r="AJ17" s="956"/>
      <c r="AK17" s="956"/>
      <c r="AL17" s="956"/>
      <c r="AM17" s="956"/>
      <c r="AN17" s="956"/>
      <c r="AO17" s="956"/>
      <c r="AP17" s="957"/>
      <c r="AQ17" s="958"/>
      <c r="AR17" s="958"/>
      <c r="AS17" s="958"/>
      <c r="AT17" s="945"/>
      <c r="AU17" s="946"/>
      <c r="AV17" s="946"/>
      <c r="AW17" s="946"/>
      <c r="AX17" s="946"/>
      <c r="AY17" s="946"/>
      <c r="AZ17" s="946"/>
      <c r="BA17" s="946"/>
      <c r="BB17" s="946"/>
      <c r="BC17" s="947"/>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83</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24" t="s">
        <v>159</v>
      </c>
      <c r="AC21" s="855"/>
      <c r="AD21" s="855"/>
      <c r="AE21" s="855"/>
      <c r="AF21" s="855"/>
      <c r="AG21" s="855"/>
      <c r="AH21" s="855"/>
      <c r="AI21" s="855"/>
      <c r="AJ21" s="855"/>
      <c r="AK21" s="855"/>
      <c r="AL21" s="855"/>
      <c r="AM21" s="855"/>
      <c r="AN21" s="856"/>
      <c r="AO21" s="857" t="s">
        <v>160</v>
      </c>
      <c r="AP21" s="714"/>
      <c r="AQ21" s="714"/>
      <c r="AR21" s="714"/>
      <c r="AS21" s="714"/>
      <c r="AT21" s="714"/>
      <c r="AU21" s="714"/>
      <c r="AV21" s="714"/>
      <c r="AW21" s="714"/>
      <c r="AX21" s="714"/>
      <c r="AY21" s="714"/>
      <c r="AZ21" s="714"/>
      <c r="BA21" s="714"/>
      <c r="BB21" s="714"/>
      <c r="BC21" s="715"/>
    </row>
    <row r="22" spans="1:55" ht="41.25" customHeight="1" thickTop="1" thickBot="1" x14ac:dyDescent="0.25">
      <c r="A22" s="30"/>
      <c r="B22" s="30"/>
      <c r="C22" s="30"/>
      <c r="D22" s="30"/>
      <c r="E22" s="30"/>
      <c r="F22" s="30"/>
      <c r="G22" s="30"/>
      <c r="H22" s="30"/>
      <c r="I22" s="30"/>
      <c r="J22" s="30"/>
      <c r="K22" s="30"/>
      <c r="L22" s="30"/>
      <c r="M22" s="30"/>
      <c r="N22" s="30"/>
      <c r="O22" s="30"/>
      <c r="P22" s="30"/>
      <c r="AB22" s="858">
        <f>ROUNDDOWN(AT17/3,-3)</f>
        <v>0</v>
      </c>
      <c r="AC22" s="859"/>
      <c r="AD22" s="859"/>
      <c r="AE22" s="859"/>
      <c r="AF22" s="859"/>
      <c r="AG22" s="859"/>
      <c r="AH22" s="859"/>
      <c r="AI22" s="859"/>
      <c r="AJ22" s="859"/>
      <c r="AK22" s="859"/>
      <c r="AL22" s="859"/>
      <c r="AM22" s="859"/>
      <c r="AN22" s="130" t="s">
        <v>49</v>
      </c>
      <c r="AO22" s="774">
        <f>MIN(AB22,200000)</f>
        <v>0</v>
      </c>
      <c r="AP22" s="775"/>
      <c r="AQ22" s="775"/>
      <c r="AR22" s="775"/>
      <c r="AS22" s="775"/>
      <c r="AT22" s="775"/>
      <c r="AU22" s="775"/>
      <c r="AV22" s="775"/>
      <c r="AW22" s="775"/>
      <c r="AX22" s="775"/>
      <c r="AY22" s="775"/>
      <c r="AZ22" s="775"/>
      <c r="BA22" s="775"/>
      <c r="BB22" s="775"/>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4" x14ac:dyDescent="0.2">
      <c r="A24" s="40" t="s">
        <v>84</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22" t="s">
        <v>72</v>
      </c>
      <c r="B26" s="823"/>
      <c r="C26" s="823"/>
      <c r="D26" s="823"/>
      <c r="E26" s="805" t="s">
        <v>89</v>
      </c>
      <c r="F26" s="805"/>
      <c r="G26" s="805"/>
      <c r="H26" s="805"/>
      <c r="I26" s="805"/>
      <c r="J26" s="805"/>
      <c r="K26" s="805"/>
      <c r="L26" s="805"/>
      <c r="M26" s="805"/>
      <c r="N26" s="806"/>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86" t="s">
        <v>59</v>
      </c>
      <c r="B28" s="755"/>
      <c r="C28" s="755"/>
      <c r="D28" s="755"/>
      <c r="E28" s="899" t="s">
        <v>63</v>
      </c>
      <c r="F28" s="755"/>
      <c r="G28" s="755"/>
      <c r="H28" s="755"/>
      <c r="I28" s="755"/>
      <c r="J28" s="755"/>
      <c r="K28" s="756"/>
      <c r="L28" s="887" t="s">
        <v>66</v>
      </c>
      <c r="M28" s="888"/>
      <c r="N28" s="888"/>
      <c r="O28" s="888"/>
      <c r="P28" s="888"/>
      <c r="Q28" s="888"/>
      <c r="R28" s="888"/>
      <c r="S28" s="888"/>
      <c r="T28" s="888"/>
      <c r="U28" s="888"/>
      <c r="V28" s="888"/>
      <c r="W28" s="888"/>
      <c r="X28" s="888"/>
      <c r="Y28" s="888"/>
      <c r="Z28" s="889"/>
      <c r="AA28" s="890" t="s">
        <v>12</v>
      </c>
      <c r="AB28" s="888"/>
      <c r="AC28" s="888"/>
      <c r="AD28" s="888"/>
      <c r="AE28" s="888"/>
      <c r="AF28" s="888"/>
      <c r="AG28" s="888"/>
      <c r="AH28" s="888"/>
      <c r="AI28" s="888"/>
      <c r="AJ28" s="888"/>
      <c r="AK28" s="888"/>
      <c r="AL28" s="888"/>
      <c r="AM28" s="888"/>
      <c r="AN28" s="888"/>
      <c r="AO28" s="889"/>
      <c r="AP28" s="890" t="s">
        <v>58</v>
      </c>
      <c r="AQ28" s="888"/>
      <c r="AR28" s="888"/>
      <c r="AS28" s="889"/>
      <c r="AT28" s="890" t="s">
        <v>135</v>
      </c>
      <c r="AU28" s="888"/>
      <c r="AV28" s="888"/>
      <c r="AW28" s="888"/>
      <c r="AX28" s="888"/>
      <c r="AY28" s="888"/>
      <c r="AZ28" s="888"/>
      <c r="BA28" s="888"/>
      <c r="BB28" s="888"/>
      <c r="BC28" s="894"/>
    </row>
    <row r="29" spans="1:55" s="28" customFormat="1" ht="37.5" customHeight="1" thickTop="1" x14ac:dyDescent="0.2">
      <c r="A29" s="860" t="s">
        <v>61</v>
      </c>
      <c r="B29" s="861"/>
      <c r="C29" s="861"/>
      <c r="D29" s="862"/>
      <c r="E29" s="932" t="s">
        <v>64</v>
      </c>
      <c r="F29" s="933"/>
      <c r="G29" s="933"/>
      <c r="H29" s="933"/>
      <c r="I29" s="933"/>
      <c r="J29" s="933"/>
      <c r="K29" s="934"/>
      <c r="L29" s="935"/>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11"/>
      <c r="AQ29" s="911"/>
      <c r="AR29" s="911"/>
      <c r="AS29" s="912"/>
      <c r="AT29" s="813"/>
      <c r="AU29" s="814"/>
      <c r="AV29" s="814"/>
      <c r="AW29" s="814"/>
      <c r="AX29" s="814"/>
      <c r="AY29" s="814"/>
      <c r="AZ29" s="814"/>
      <c r="BA29" s="814"/>
      <c r="BB29" s="814"/>
      <c r="BC29" s="815"/>
    </row>
    <row r="30" spans="1:55" s="28" customFormat="1" ht="37.5" customHeight="1" x14ac:dyDescent="0.2">
      <c r="A30" s="908"/>
      <c r="B30" s="909"/>
      <c r="C30" s="909"/>
      <c r="D30" s="910"/>
      <c r="E30" s="937" t="s">
        <v>65</v>
      </c>
      <c r="F30" s="938"/>
      <c r="G30" s="938"/>
      <c r="H30" s="938"/>
      <c r="I30" s="938"/>
      <c r="J30" s="938"/>
      <c r="K30" s="939"/>
      <c r="L30" s="940"/>
      <c r="M30" s="941"/>
      <c r="N30" s="941"/>
      <c r="O30" s="941"/>
      <c r="P30" s="941"/>
      <c r="Q30" s="941"/>
      <c r="R30" s="941"/>
      <c r="S30" s="941"/>
      <c r="T30" s="941"/>
      <c r="U30" s="941"/>
      <c r="V30" s="941"/>
      <c r="W30" s="941"/>
      <c r="X30" s="941"/>
      <c r="Y30" s="941"/>
      <c r="Z30" s="941"/>
      <c r="AA30" s="941"/>
      <c r="AB30" s="941"/>
      <c r="AC30" s="941"/>
      <c r="AD30" s="941"/>
      <c r="AE30" s="941"/>
      <c r="AF30" s="941"/>
      <c r="AG30" s="941"/>
      <c r="AH30" s="941"/>
      <c r="AI30" s="941"/>
      <c r="AJ30" s="941"/>
      <c r="AK30" s="941"/>
      <c r="AL30" s="941"/>
      <c r="AM30" s="941"/>
      <c r="AN30" s="941"/>
      <c r="AO30" s="941"/>
      <c r="AP30" s="904"/>
      <c r="AQ30" s="905"/>
      <c r="AR30" s="905"/>
      <c r="AS30" s="906"/>
      <c r="AT30" s="942"/>
      <c r="AU30" s="943"/>
      <c r="AV30" s="943"/>
      <c r="AW30" s="943"/>
      <c r="AX30" s="943"/>
      <c r="AY30" s="943"/>
      <c r="AZ30" s="943"/>
      <c r="BA30" s="943"/>
      <c r="BB30" s="943"/>
      <c r="BC30" s="944"/>
    </row>
    <row r="31" spans="1:55" ht="37.5" customHeight="1" thickBot="1" x14ac:dyDescent="0.25">
      <c r="A31" s="922" t="s">
        <v>60</v>
      </c>
      <c r="B31" s="923"/>
      <c r="C31" s="923"/>
      <c r="D31" s="924"/>
      <c r="E31" s="925" t="s">
        <v>110</v>
      </c>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7"/>
      <c r="AT31" s="928"/>
      <c r="AU31" s="929"/>
      <c r="AV31" s="929"/>
      <c r="AW31" s="929"/>
      <c r="AX31" s="929"/>
      <c r="AY31" s="929"/>
      <c r="AZ31" s="929"/>
      <c r="BA31" s="929"/>
      <c r="BB31" s="929"/>
      <c r="BC31" s="930"/>
    </row>
    <row r="32" spans="1:55" ht="37.5" customHeight="1" thickTop="1" thickBot="1" x14ac:dyDescent="0.25">
      <c r="A32" s="772" t="s">
        <v>80</v>
      </c>
      <c r="B32" s="773"/>
      <c r="C32" s="773"/>
      <c r="D32" s="773"/>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773"/>
      <c r="AS32" s="931"/>
      <c r="AT32" s="837">
        <f>SUM(AT29,AT31)</f>
        <v>0</v>
      </c>
      <c r="AU32" s="837"/>
      <c r="AV32" s="837"/>
      <c r="AW32" s="837"/>
      <c r="AX32" s="837"/>
      <c r="AY32" s="837"/>
      <c r="AZ32" s="837"/>
      <c r="BA32" s="837"/>
      <c r="BB32" s="837"/>
      <c r="BC32" s="838"/>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83</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24" t="s">
        <v>136</v>
      </c>
      <c r="AC36" s="855"/>
      <c r="AD36" s="855"/>
      <c r="AE36" s="855"/>
      <c r="AF36" s="855"/>
      <c r="AG36" s="855"/>
      <c r="AH36" s="855"/>
      <c r="AI36" s="855"/>
      <c r="AJ36" s="855"/>
      <c r="AK36" s="855"/>
      <c r="AL36" s="855"/>
      <c r="AM36" s="855"/>
      <c r="AN36" s="856"/>
      <c r="AO36" s="857" t="s">
        <v>198</v>
      </c>
      <c r="AP36" s="714"/>
      <c r="AQ36" s="714"/>
      <c r="AR36" s="714"/>
      <c r="AS36" s="714"/>
      <c r="AT36" s="714"/>
      <c r="AU36" s="714"/>
      <c r="AV36" s="714"/>
      <c r="AW36" s="714"/>
      <c r="AX36" s="714"/>
      <c r="AY36" s="714"/>
      <c r="AZ36" s="714"/>
      <c r="BA36" s="714"/>
      <c r="BB36" s="714"/>
      <c r="BC36" s="715"/>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858">
        <f>ROUNDDOWN(AT32/3,-3)</f>
        <v>0</v>
      </c>
      <c r="AC37" s="859"/>
      <c r="AD37" s="859"/>
      <c r="AE37" s="859"/>
      <c r="AF37" s="859"/>
      <c r="AG37" s="859"/>
      <c r="AH37" s="859"/>
      <c r="AI37" s="859"/>
      <c r="AJ37" s="859"/>
      <c r="AK37" s="859"/>
      <c r="AL37" s="859"/>
      <c r="AM37" s="859"/>
      <c r="AN37" s="130" t="s">
        <v>49</v>
      </c>
      <c r="AO37" s="774">
        <f>MIN(AB37,200000)</f>
        <v>0</v>
      </c>
      <c r="AP37" s="775"/>
      <c r="AQ37" s="775"/>
      <c r="AR37" s="775"/>
      <c r="AS37" s="775"/>
      <c r="AT37" s="775"/>
      <c r="AU37" s="775"/>
      <c r="AV37" s="775"/>
      <c r="AW37" s="775"/>
      <c r="AX37" s="775"/>
      <c r="AY37" s="775"/>
      <c r="AZ37" s="775"/>
      <c r="BA37" s="775"/>
      <c r="BB37" s="775"/>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4" x14ac:dyDescent="0.2">
      <c r="A39" s="40" t="s">
        <v>84</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22" t="s">
        <v>72</v>
      </c>
      <c r="B41" s="823"/>
      <c r="C41" s="823"/>
      <c r="D41" s="823"/>
      <c r="E41" s="805" t="s">
        <v>137</v>
      </c>
      <c r="F41" s="805"/>
      <c r="G41" s="805"/>
      <c r="H41" s="805"/>
      <c r="I41" s="805"/>
      <c r="J41" s="805"/>
      <c r="K41" s="805"/>
      <c r="L41" s="805"/>
      <c r="M41" s="805"/>
      <c r="N41" s="806"/>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86" t="s">
        <v>59</v>
      </c>
      <c r="B43" s="755"/>
      <c r="C43" s="755"/>
      <c r="D43" s="755"/>
      <c r="E43" s="899" t="s">
        <v>63</v>
      </c>
      <c r="F43" s="755"/>
      <c r="G43" s="755"/>
      <c r="H43" s="755"/>
      <c r="I43" s="755"/>
      <c r="J43" s="900" t="s">
        <v>138</v>
      </c>
      <c r="K43" s="892"/>
      <c r="L43" s="892"/>
      <c r="M43" s="892"/>
      <c r="N43" s="892"/>
      <c r="O43" s="892"/>
      <c r="P43" s="892"/>
      <c r="Q43" s="892"/>
      <c r="R43" s="892"/>
      <c r="S43" s="892"/>
      <c r="T43" s="892"/>
      <c r="U43" s="892"/>
      <c r="V43" s="891" t="s">
        <v>6</v>
      </c>
      <c r="W43" s="892"/>
      <c r="X43" s="892"/>
      <c r="Y43" s="892"/>
      <c r="Z43" s="892"/>
      <c r="AA43" s="892"/>
      <c r="AB43" s="892"/>
      <c r="AC43" s="892"/>
      <c r="AD43" s="892"/>
      <c r="AE43" s="892"/>
      <c r="AF43" s="892"/>
      <c r="AG43" s="892"/>
      <c r="AH43" s="892"/>
      <c r="AI43" s="892"/>
      <c r="AJ43" s="892"/>
      <c r="AK43" s="892"/>
      <c r="AL43" s="893"/>
      <c r="AM43" s="809" t="s">
        <v>139</v>
      </c>
      <c r="AN43" s="810"/>
      <c r="AO43" s="811"/>
      <c r="AP43" s="891" t="s">
        <v>140</v>
      </c>
      <c r="AQ43" s="892"/>
      <c r="AR43" s="892"/>
      <c r="AS43" s="893"/>
      <c r="AT43" s="891" t="s">
        <v>161</v>
      </c>
      <c r="AU43" s="892"/>
      <c r="AV43" s="892"/>
      <c r="AW43" s="892"/>
      <c r="AX43" s="892"/>
      <c r="AY43" s="892"/>
      <c r="AZ43" s="892"/>
      <c r="BA43" s="892"/>
      <c r="BB43" s="892"/>
      <c r="BC43" s="907"/>
    </row>
    <row r="44" spans="1:55" s="28" customFormat="1" ht="37.5" customHeight="1" thickTop="1" x14ac:dyDescent="0.2">
      <c r="A44" s="860" t="s">
        <v>141</v>
      </c>
      <c r="B44" s="861"/>
      <c r="C44" s="861"/>
      <c r="D44" s="862"/>
      <c r="E44" s="901"/>
      <c r="F44" s="902"/>
      <c r="G44" s="902"/>
      <c r="H44" s="902"/>
      <c r="I44" s="902"/>
      <c r="J44" s="903"/>
      <c r="K44" s="657"/>
      <c r="L44" s="657"/>
      <c r="M44" s="657"/>
      <c r="N44" s="657"/>
      <c r="O44" s="657"/>
      <c r="P44" s="657"/>
      <c r="Q44" s="657"/>
      <c r="R44" s="657"/>
      <c r="S44" s="657"/>
      <c r="T44" s="657"/>
      <c r="U44" s="658"/>
      <c r="V44" s="819"/>
      <c r="W44" s="820"/>
      <c r="X44" s="820"/>
      <c r="Y44" s="820"/>
      <c r="Z44" s="820"/>
      <c r="AA44" s="820"/>
      <c r="AB44" s="820"/>
      <c r="AC44" s="820"/>
      <c r="AD44" s="820"/>
      <c r="AE44" s="820"/>
      <c r="AF44" s="820"/>
      <c r="AG44" s="820"/>
      <c r="AH44" s="820"/>
      <c r="AI44" s="820"/>
      <c r="AJ44" s="820"/>
      <c r="AK44" s="820"/>
      <c r="AL44" s="821"/>
      <c r="AM44" s="913"/>
      <c r="AN44" s="914"/>
      <c r="AO44" s="915"/>
      <c r="AP44" s="911"/>
      <c r="AQ44" s="911"/>
      <c r="AR44" s="911"/>
      <c r="AS44" s="912"/>
      <c r="AT44" s="813"/>
      <c r="AU44" s="814"/>
      <c r="AV44" s="814"/>
      <c r="AW44" s="814"/>
      <c r="AX44" s="814"/>
      <c r="AY44" s="814"/>
      <c r="AZ44" s="814"/>
      <c r="BA44" s="814"/>
      <c r="BB44" s="814"/>
      <c r="BC44" s="815"/>
    </row>
    <row r="45" spans="1:55" s="28" customFormat="1" ht="37.5" customHeight="1" thickBot="1" x14ac:dyDescent="0.25">
      <c r="A45" s="908"/>
      <c r="B45" s="909"/>
      <c r="C45" s="909"/>
      <c r="D45" s="910"/>
      <c r="E45" s="916"/>
      <c r="F45" s="917"/>
      <c r="G45" s="917"/>
      <c r="H45" s="917"/>
      <c r="I45" s="917"/>
      <c r="J45" s="918"/>
      <c r="K45" s="688"/>
      <c r="L45" s="688"/>
      <c r="M45" s="688"/>
      <c r="N45" s="688"/>
      <c r="O45" s="688"/>
      <c r="P45" s="688"/>
      <c r="Q45" s="688"/>
      <c r="R45" s="688"/>
      <c r="S45" s="688"/>
      <c r="T45" s="688"/>
      <c r="U45" s="689"/>
      <c r="V45" s="851"/>
      <c r="W45" s="842"/>
      <c r="X45" s="842"/>
      <c r="Y45" s="842"/>
      <c r="Z45" s="842"/>
      <c r="AA45" s="842"/>
      <c r="AB45" s="842"/>
      <c r="AC45" s="842"/>
      <c r="AD45" s="842"/>
      <c r="AE45" s="842"/>
      <c r="AF45" s="842"/>
      <c r="AG45" s="842"/>
      <c r="AH45" s="842"/>
      <c r="AI45" s="842"/>
      <c r="AJ45" s="842"/>
      <c r="AK45" s="842"/>
      <c r="AL45" s="843"/>
      <c r="AM45" s="919"/>
      <c r="AN45" s="920"/>
      <c r="AO45" s="921"/>
      <c r="AP45" s="904"/>
      <c r="AQ45" s="905"/>
      <c r="AR45" s="905"/>
      <c r="AS45" s="906"/>
      <c r="AT45" s="831"/>
      <c r="AU45" s="832"/>
      <c r="AV45" s="832"/>
      <c r="AW45" s="832"/>
      <c r="AX45" s="832"/>
      <c r="AY45" s="832"/>
      <c r="AZ45" s="832"/>
      <c r="BA45" s="832"/>
      <c r="BB45" s="832"/>
      <c r="BC45" s="833"/>
    </row>
    <row r="46" spans="1:55" ht="37.5" customHeight="1" thickTop="1" thickBot="1" x14ac:dyDescent="0.25">
      <c r="A46" s="834" t="s">
        <v>71</v>
      </c>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6"/>
      <c r="AT46" s="837">
        <f>SUM(AT44:BC45)</f>
        <v>0</v>
      </c>
      <c r="AU46" s="837"/>
      <c r="AV46" s="837"/>
      <c r="AW46" s="837"/>
      <c r="AX46" s="837"/>
      <c r="AY46" s="837"/>
      <c r="AZ46" s="837"/>
      <c r="BA46" s="837"/>
      <c r="BB46" s="837"/>
      <c r="BC46" s="838"/>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9"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83</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9"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24" t="s">
        <v>142</v>
      </c>
      <c r="AC50" s="855"/>
      <c r="AD50" s="855"/>
      <c r="AE50" s="855"/>
      <c r="AF50" s="855"/>
      <c r="AG50" s="855"/>
      <c r="AH50" s="855"/>
      <c r="AI50" s="855"/>
      <c r="AJ50" s="855"/>
      <c r="AK50" s="855"/>
      <c r="AL50" s="855"/>
      <c r="AM50" s="855"/>
      <c r="AN50" s="856"/>
      <c r="AO50" s="857" t="s">
        <v>143</v>
      </c>
      <c r="AP50" s="714"/>
      <c r="AQ50" s="714"/>
      <c r="AR50" s="714"/>
      <c r="AS50" s="714"/>
      <c r="AT50" s="714"/>
      <c r="AU50" s="714"/>
      <c r="AV50" s="714"/>
      <c r="AW50" s="714"/>
      <c r="AX50" s="714"/>
      <c r="AY50" s="714"/>
      <c r="AZ50" s="714"/>
      <c r="BA50" s="714"/>
      <c r="BB50" s="714"/>
      <c r="BC50" s="715"/>
    </row>
    <row r="51" spans="1:59"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858">
        <f>ROUNDDOWN(AT46/3,-3)</f>
        <v>0</v>
      </c>
      <c r="AC51" s="859"/>
      <c r="AD51" s="859"/>
      <c r="AE51" s="859"/>
      <c r="AF51" s="859"/>
      <c r="AG51" s="859"/>
      <c r="AH51" s="859"/>
      <c r="AI51" s="859"/>
      <c r="AJ51" s="859"/>
      <c r="AK51" s="859"/>
      <c r="AL51" s="859"/>
      <c r="AM51" s="859"/>
      <c r="AN51" s="130" t="s">
        <v>49</v>
      </c>
      <c r="AO51" s="774">
        <f>MIN(AB51,50000)</f>
        <v>0</v>
      </c>
      <c r="AP51" s="775"/>
      <c r="AQ51" s="775"/>
      <c r="AR51" s="775"/>
      <c r="AS51" s="775"/>
      <c r="AT51" s="775"/>
      <c r="AU51" s="775"/>
      <c r="AV51" s="775"/>
      <c r="AW51" s="775"/>
      <c r="AX51" s="775"/>
      <c r="AY51" s="775"/>
      <c r="AZ51" s="775"/>
      <c r="BA51" s="775"/>
      <c r="BB51" s="775"/>
      <c r="BC51" s="141" t="s">
        <v>49</v>
      </c>
    </row>
    <row r="52" spans="1:59" ht="36"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row>
    <row r="53" spans="1:59" ht="23.4" x14ac:dyDescent="0.2">
      <c r="A53" s="40" t="s">
        <v>84</v>
      </c>
      <c r="B53" s="37"/>
      <c r="C53" s="37"/>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S53" s="38"/>
      <c r="BB53" s="39"/>
      <c r="BC53" s="39"/>
    </row>
    <row r="54" spans="1:59" ht="12" customHeight="1" thickBot="1" x14ac:dyDescent="0.25">
      <c r="A54" s="36"/>
      <c r="B54" s="15"/>
      <c r="C54" s="16"/>
      <c r="D54" s="16"/>
      <c r="E54" s="16"/>
      <c r="F54" s="16"/>
      <c r="G54" s="16"/>
      <c r="H54" s="16"/>
      <c r="I54" s="16"/>
      <c r="J54" s="16"/>
      <c r="K54" s="16"/>
      <c r="L54" s="16"/>
      <c r="M54" s="16"/>
      <c r="N54" s="16"/>
      <c r="O54" s="16"/>
      <c r="P54" s="16"/>
      <c r="Q54" s="17"/>
      <c r="R54" s="17"/>
      <c r="S54" s="17"/>
      <c r="T54" s="17"/>
      <c r="U54" s="16"/>
      <c r="V54" s="16"/>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9" ht="28.5" customHeight="1" thickBot="1" x14ac:dyDescent="0.25">
      <c r="A55" s="822" t="s">
        <v>72</v>
      </c>
      <c r="B55" s="823"/>
      <c r="C55" s="823"/>
      <c r="D55" s="823"/>
      <c r="E55" s="805" t="s">
        <v>274</v>
      </c>
      <c r="F55" s="805"/>
      <c r="G55" s="805"/>
      <c r="H55" s="805"/>
      <c r="I55" s="805"/>
      <c r="J55" s="805"/>
      <c r="K55" s="805"/>
      <c r="L55" s="805"/>
      <c r="M55" s="805"/>
      <c r="N55" s="806"/>
      <c r="O55" s="126"/>
      <c r="P55" s="126"/>
      <c r="Q55" s="126"/>
      <c r="R55" s="126"/>
      <c r="S55" s="126"/>
      <c r="T55" s="126"/>
      <c r="U55" s="126"/>
      <c r="V55" s="126"/>
      <c r="W55" s="126"/>
      <c r="X55" s="126"/>
      <c r="Y55" s="126"/>
      <c r="Z55" s="126"/>
      <c r="AA55" s="126"/>
      <c r="AB55" s="4"/>
      <c r="AC55" s="4"/>
      <c r="AD55" s="4"/>
      <c r="AE55" s="4"/>
      <c r="AF55" s="4"/>
      <c r="AG55" s="4"/>
      <c r="AH55" s="4"/>
      <c r="AI55" s="4"/>
      <c r="AJ55" s="4"/>
      <c r="AK55" s="4"/>
      <c r="AL55" s="4"/>
      <c r="AM55" s="4"/>
      <c r="AN55" s="4"/>
      <c r="AO55" s="4"/>
      <c r="AP55" s="4"/>
      <c r="AQ55" s="4"/>
      <c r="AR55" s="4"/>
      <c r="AS55" s="18"/>
      <c r="AT55" s="4"/>
      <c r="AU55" s="4"/>
      <c r="AV55" s="4"/>
      <c r="AW55" s="4"/>
      <c r="AX55" s="4"/>
      <c r="AY55" s="4"/>
      <c r="AZ55" s="4"/>
      <c r="BA55" s="4"/>
      <c r="BB55" s="17"/>
      <c r="BC55" s="17"/>
    </row>
    <row r="56" spans="1:59" ht="1.95" customHeight="1" x14ac:dyDescent="0.2">
      <c r="A56" s="26"/>
      <c r="B56" s="26"/>
      <c r="C56" s="27"/>
      <c r="D56" s="27"/>
      <c r="E56" s="27"/>
      <c r="F56" s="27"/>
      <c r="G56" s="27"/>
      <c r="H56" s="27"/>
      <c r="I56" s="27"/>
      <c r="J56" s="27"/>
      <c r="K56" s="27"/>
      <c r="L56" s="27"/>
      <c r="M56" s="27"/>
      <c r="N56" s="27"/>
      <c r="O56" s="27"/>
      <c r="P56" s="27"/>
      <c r="Q56" s="4"/>
      <c r="R56" s="4"/>
      <c r="S56" s="4"/>
      <c r="T56" s="4"/>
      <c r="U56" s="27"/>
      <c r="V56" s="27"/>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9" ht="1.95" customHeight="1" x14ac:dyDescent="0.2">
      <c r="A57" s="238"/>
      <c r="B57" s="239"/>
      <c r="C57" s="240"/>
      <c r="D57" s="240"/>
      <c r="E57" s="240"/>
      <c r="F57" s="240"/>
      <c r="G57" s="240"/>
      <c r="H57" s="240"/>
      <c r="I57" s="240"/>
      <c r="J57" s="240"/>
      <c r="K57" s="240"/>
      <c r="L57" s="240"/>
      <c r="M57" s="240"/>
      <c r="N57" s="240"/>
      <c r="O57" s="240"/>
      <c r="P57" s="240"/>
      <c r="Q57" s="241"/>
      <c r="R57" s="241"/>
      <c r="S57" s="241"/>
      <c r="T57" s="241"/>
      <c r="U57" s="240"/>
      <c r="V57" s="240"/>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4"/>
      <c r="AU57" s="4"/>
      <c r="AV57" s="4"/>
      <c r="AW57" s="4"/>
      <c r="AX57" s="4"/>
    </row>
    <row r="58" spans="1:59" ht="1.95" customHeight="1" x14ac:dyDescent="0.2">
      <c r="A58" s="898"/>
      <c r="B58" s="898"/>
      <c r="C58" s="898"/>
      <c r="D58" s="898"/>
      <c r="E58" s="898"/>
      <c r="F58" s="898"/>
      <c r="G58" s="898"/>
      <c r="H58" s="898"/>
      <c r="I58" s="898"/>
      <c r="J58" s="242"/>
      <c r="K58" s="895"/>
      <c r="L58" s="895"/>
      <c r="M58" s="895"/>
      <c r="N58" s="895"/>
      <c r="O58" s="895"/>
      <c r="P58" s="242"/>
      <c r="Q58" s="895"/>
      <c r="R58" s="895"/>
      <c r="S58" s="895"/>
      <c r="T58" s="895"/>
      <c r="U58" s="895"/>
      <c r="V58" s="242"/>
      <c r="W58" s="895"/>
      <c r="X58" s="895"/>
      <c r="Y58" s="895"/>
      <c r="Z58" s="895"/>
      <c r="AA58" s="895"/>
      <c r="AB58" s="242"/>
      <c r="AC58" s="895"/>
      <c r="AD58" s="895"/>
      <c r="AE58" s="895"/>
      <c r="AF58" s="895"/>
      <c r="AG58" s="895"/>
      <c r="AH58" s="242"/>
      <c r="AI58" s="895"/>
      <c r="AJ58" s="895"/>
      <c r="AK58" s="895"/>
      <c r="AL58" s="895"/>
      <c r="AM58" s="895"/>
      <c r="AN58" s="242"/>
      <c r="AO58" s="895"/>
      <c r="AP58" s="895"/>
      <c r="AQ58" s="895"/>
      <c r="AR58" s="895"/>
      <c r="AS58" s="895"/>
      <c r="AT58" s="4"/>
      <c r="AU58" s="4"/>
      <c r="AV58" s="4"/>
      <c r="AW58" s="4"/>
      <c r="AX58" s="4"/>
    </row>
    <row r="59" spans="1:59" ht="1.95" customHeight="1" x14ac:dyDescent="0.2">
      <c r="A59" s="896"/>
      <c r="B59" s="896"/>
      <c r="C59" s="896"/>
      <c r="D59" s="896"/>
      <c r="E59" s="896"/>
      <c r="F59" s="896"/>
      <c r="G59" s="896"/>
      <c r="H59" s="896"/>
      <c r="I59" s="896"/>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c r="AN59" s="897"/>
      <c r="AO59" s="897"/>
      <c r="AP59" s="897"/>
      <c r="AQ59" s="897"/>
      <c r="AR59" s="897"/>
      <c r="AS59" s="897"/>
      <c r="AT59" s="4"/>
      <c r="AU59" s="4"/>
      <c r="AV59" s="4"/>
      <c r="AW59" s="4"/>
      <c r="AX59" s="4"/>
    </row>
    <row r="60" spans="1:59" ht="24" customHeight="1" thickBot="1" x14ac:dyDescent="0.25">
      <c r="A60" s="26"/>
      <c r="B60" s="26"/>
      <c r="C60" s="27"/>
      <c r="D60" s="27"/>
      <c r="E60" s="27"/>
      <c r="F60" s="27"/>
      <c r="G60" s="27"/>
      <c r="H60" s="27"/>
      <c r="I60" s="27"/>
      <c r="J60" s="27"/>
      <c r="K60" s="27"/>
      <c r="L60" s="27"/>
      <c r="M60" s="27"/>
      <c r="N60" s="27"/>
      <c r="O60" s="27"/>
      <c r="P60" s="27"/>
      <c r="Q60" s="4"/>
      <c r="R60" s="4"/>
      <c r="S60" s="4"/>
      <c r="T60" s="4"/>
      <c r="U60" s="27"/>
      <c r="V60" s="27"/>
      <c r="W60" s="4"/>
      <c r="X60" s="4"/>
      <c r="Y60" s="4"/>
      <c r="Z60" s="4"/>
      <c r="AA60" s="4"/>
      <c r="AB60" s="4"/>
      <c r="AC60" s="4"/>
      <c r="AD60" s="4"/>
      <c r="AE60" s="4"/>
      <c r="AF60" s="4"/>
      <c r="AG60" s="4"/>
      <c r="AH60" s="4"/>
      <c r="AI60" s="4"/>
      <c r="AJ60" s="4"/>
      <c r="AK60" s="4"/>
      <c r="AL60" s="4"/>
      <c r="AM60" s="4"/>
      <c r="AN60" s="4"/>
      <c r="AO60" s="4"/>
      <c r="AP60" s="4"/>
      <c r="AQ60" s="4"/>
      <c r="AR60" s="4"/>
      <c r="AS60" s="4"/>
      <c r="AT60" s="885"/>
      <c r="AU60" s="885"/>
      <c r="AV60" s="885"/>
      <c r="AW60" s="885"/>
      <c r="AX60" s="885"/>
      <c r="AY60" s="885"/>
      <c r="AZ60" s="885"/>
      <c r="BA60" s="885"/>
      <c r="BB60" s="885"/>
      <c r="BC60" s="885"/>
    </row>
    <row r="61" spans="1:59" ht="48.45" customHeight="1" thickBot="1" x14ac:dyDescent="0.25">
      <c r="A61" s="886" t="s">
        <v>59</v>
      </c>
      <c r="B61" s="755"/>
      <c r="C61" s="755"/>
      <c r="D61" s="756"/>
      <c r="E61" s="887" t="s">
        <v>263</v>
      </c>
      <c r="F61" s="888"/>
      <c r="G61" s="888"/>
      <c r="H61" s="888"/>
      <c r="I61" s="888"/>
      <c r="J61" s="888"/>
      <c r="K61" s="888"/>
      <c r="L61" s="888"/>
      <c r="M61" s="888"/>
      <c r="N61" s="888"/>
      <c r="O61" s="888"/>
      <c r="P61" s="888"/>
      <c r="Q61" s="888"/>
      <c r="R61" s="888"/>
      <c r="S61" s="888"/>
      <c r="T61" s="888"/>
      <c r="U61" s="889"/>
      <c r="V61" s="890" t="s">
        <v>6</v>
      </c>
      <c r="W61" s="888"/>
      <c r="X61" s="888"/>
      <c r="Y61" s="888"/>
      <c r="Z61" s="888"/>
      <c r="AA61" s="888"/>
      <c r="AB61" s="888"/>
      <c r="AC61" s="888"/>
      <c r="AD61" s="888"/>
      <c r="AE61" s="888"/>
      <c r="AF61" s="888"/>
      <c r="AG61" s="888"/>
      <c r="AH61" s="888"/>
      <c r="AI61" s="888"/>
      <c r="AJ61" s="888"/>
      <c r="AK61" s="888"/>
      <c r="AL61" s="888"/>
      <c r="AM61" s="888"/>
      <c r="AN61" s="888"/>
      <c r="AO61" s="889"/>
      <c r="AP61" s="891" t="s">
        <v>140</v>
      </c>
      <c r="AQ61" s="892"/>
      <c r="AR61" s="892"/>
      <c r="AS61" s="893"/>
      <c r="AT61" s="890" t="s">
        <v>264</v>
      </c>
      <c r="AU61" s="888"/>
      <c r="AV61" s="888"/>
      <c r="AW61" s="888"/>
      <c r="AX61" s="888"/>
      <c r="AY61" s="888"/>
      <c r="AZ61" s="888"/>
      <c r="BA61" s="888"/>
      <c r="BB61" s="888"/>
      <c r="BC61" s="894"/>
      <c r="BG61" s="167"/>
    </row>
    <row r="62" spans="1:59" s="28" customFormat="1" ht="42" customHeight="1" thickTop="1" x14ac:dyDescent="0.2">
      <c r="A62" s="860" t="s">
        <v>141</v>
      </c>
      <c r="B62" s="861"/>
      <c r="C62" s="861"/>
      <c r="D62" s="862"/>
      <c r="E62" s="866"/>
      <c r="F62" s="867"/>
      <c r="G62" s="867"/>
      <c r="H62" s="867"/>
      <c r="I62" s="867"/>
      <c r="J62" s="867"/>
      <c r="K62" s="867"/>
      <c r="L62" s="867"/>
      <c r="M62" s="867"/>
      <c r="N62" s="867"/>
      <c r="O62" s="867"/>
      <c r="P62" s="867"/>
      <c r="Q62" s="867"/>
      <c r="R62" s="867"/>
      <c r="S62" s="867"/>
      <c r="T62" s="867"/>
      <c r="U62" s="868"/>
      <c r="V62" s="869"/>
      <c r="W62" s="870"/>
      <c r="X62" s="870"/>
      <c r="Y62" s="870"/>
      <c r="Z62" s="870"/>
      <c r="AA62" s="870"/>
      <c r="AB62" s="870"/>
      <c r="AC62" s="870"/>
      <c r="AD62" s="870"/>
      <c r="AE62" s="870"/>
      <c r="AF62" s="870"/>
      <c r="AG62" s="870"/>
      <c r="AH62" s="870"/>
      <c r="AI62" s="870"/>
      <c r="AJ62" s="870"/>
      <c r="AK62" s="870"/>
      <c r="AL62" s="870"/>
      <c r="AM62" s="870"/>
      <c r="AN62" s="870"/>
      <c r="AO62" s="870"/>
      <c r="AP62" s="871"/>
      <c r="AQ62" s="872"/>
      <c r="AR62" s="872"/>
      <c r="AS62" s="873"/>
      <c r="AT62" s="874"/>
      <c r="AU62" s="875"/>
      <c r="AV62" s="875"/>
      <c r="AW62" s="875"/>
      <c r="AX62" s="875"/>
      <c r="AY62" s="875"/>
      <c r="AZ62" s="875"/>
      <c r="BA62" s="875"/>
      <c r="BB62" s="875"/>
      <c r="BC62" s="876"/>
    </row>
    <row r="63" spans="1:59" ht="41.55" customHeight="1" thickBot="1" x14ac:dyDescent="0.25">
      <c r="A63" s="863"/>
      <c r="B63" s="864"/>
      <c r="C63" s="864"/>
      <c r="D63" s="865"/>
      <c r="E63" s="841"/>
      <c r="F63" s="842"/>
      <c r="G63" s="842"/>
      <c r="H63" s="842"/>
      <c r="I63" s="842"/>
      <c r="J63" s="842"/>
      <c r="K63" s="842"/>
      <c r="L63" s="842"/>
      <c r="M63" s="842"/>
      <c r="N63" s="842"/>
      <c r="O63" s="842"/>
      <c r="P63" s="842"/>
      <c r="Q63" s="842"/>
      <c r="R63" s="842"/>
      <c r="S63" s="842"/>
      <c r="T63" s="842"/>
      <c r="U63" s="843"/>
      <c r="V63" s="877"/>
      <c r="W63" s="878"/>
      <c r="X63" s="878"/>
      <c r="Y63" s="878"/>
      <c r="Z63" s="878"/>
      <c r="AA63" s="878"/>
      <c r="AB63" s="878"/>
      <c r="AC63" s="878"/>
      <c r="AD63" s="878"/>
      <c r="AE63" s="878"/>
      <c r="AF63" s="878"/>
      <c r="AG63" s="878"/>
      <c r="AH63" s="878"/>
      <c r="AI63" s="878"/>
      <c r="AJ63" s="878"/>
      <c r="AK63" s="878"/>
      <c r="AL63" s="878"/>
      <c r="AM63" s="878"/>
      <c r="AN63" s="878"/>
      <c r="AO63" s="878"/>
      <c r="AP63" s="879"/>
      <c r="AQ63" s="880"/>
      <c r="AR63" s="880"/>
      <c r="AS63" s="881"/>
      <c r="AT63" s="882"/>
      <c r="AU63" s="883"/>
      <c r="AV63" s="883"/>
      <c r="AW63" s="883"/>
      <c r="AX63" s="883"/>
      <c r="AY63" s="883"/>
      <c r="AZ63" s="883"/>
      <c r="BA63" s="883"/>
      <c r="BB63" s="883"/>
      <c r="BC63" s="884"/>
    </row>
    <row r="64" spans="1:59" ht="41.55" customHeight="1" thickTop="1" thickBot="1" x14ac:dyDescent="0.25">
      <c r="A64" s="834" t="s">
        <v>71</v>
      </c>
      <c r="B64" s="835"/>
      <c r="C64" s="835"/>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6"/>
      <c r="AT64" s="837">
        <f>SUM(AT62,AT63)</f>
        <v>0</v>
      </c>
      <c r="AU64" s="837"/>
      <c r="AV64" s="837"/>
      <c r="AW64" s="837"/>
      <c r="AX64" s="837"/>
      <c r="AY64" s="837"/>
      <c r="AZ64" s="837"/>
      <c r="BA64" s="837"/>
      <c r="BB64" s="837"/>
      <c r="BC64" s="838"/>
    </row>
    <row r="65" spans="1:55" ht="37.5" customHeight="1" x14ac:dyDescent="0.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5"/>
      <c r="AU65" s="275"/>
      <c r="AV65" s="275"/>
      <c r="AW65" s="275"/>
      <c r="AX65" s="275"/>
      <c r="AY65" s="275"/>
      <c r="AZ65" s="275"/>
      <c r="BA65" s="275"/>
      <c r="BB65" s="275"/>
      <c r="BC65" s="275"/>
    </row>
    <row r="66" spans="1:55" ht="31.5" customHeight="1" thickBot="1" x14ac:dyDescent="0.25">
      <c r="A66" s="30"/>
      <c r="B66" s="30"/>
      <c r="C66" s="30"/>
      <c r="D66" s="30"/>
      <c r="E66" s="30"/>
      <c r="F66" s="30"/>
      <c r="G66" s="30"/>
      <c r="H66" s="30"/>
      <c r="I66" s="30"/>
      <c r="J66" s="30"/>
      <c r="K66" s="30"/>
      <c r="L66" s="30"/>
      <c r="M66" s="30"/>
      <c r="N66" s="30"/>
      <c r="O66" s="30"/>
      <c r="P66" s="30"/>
      <c r="AB66" s="40" t="s">
        <v>83</v>
      </c>
      <c r="AC66" s="19"/>
      <c r="AD66" s="19"/>
      <c r="AE66" s="19"/>
      <c r="AF66" s="19"/>
      <c r="AG66" s="19"/>
      <c r="AH66" s="19"/>
      <c r="AI66" s="19"/>
      <c r="AJ66" s="19"/>
      <c r="AK66" s="19"/>
      <c r="AL66" s="19"/>
      <c r="AO66" s="19"/>
      <c r="AP66" s="19"/>
      <c r="AQ66" s="19"/>
      <c r="AR66" s="128"/>
      <c r="AS66" s="128"/>
      <c r="AT66" s="128"/>
      <c r="AU66" s="128"/>
      <c r="AV66" s="128"/>
      <c r="AW66" s="128"/>
      <c r="AX66" s="128"/>
      <c r="AY66" s="128"/>
      <c r="AZ66" s="31"/>
      <c r="BA66" s="31"/>
      <c r="BB66" s="129"/>
      <c r="BC66" s="129"/>
    </row>
    <row r="67" spans="1:55" ht="63" customHeight="1" thickBot="1" x14ac:dyDescent="0.25">
      <c r="A67" s="30"/>
      <c r="B67" s="30"/>
      <c r="C67" s="30"/>
      <c r="D67" s="30"/>
      <c r="E67" s="30"/>
      <c r="F67" s="30"/>
      <c r="G67" s="30"/>
      <c r="H67" s="30"/>
      <c r="I67" s="30"/>
      <c r="J67" s="30"/>
      <c r="K67" s="30"/>
      <c r="L67" s="30"/>
      <c r="M67" s="30"/>
      <c r="N67" s="30"/>
      <c r="O67" s="30"/>
      <c r="P67" s="30"/>
      <c r="AB67" s="824" t="s">
        <v>265</v>
      </c>
      <c r="AC67" s="855"/>
      <c r="AD67" s="855"/>
      <c r="AE67" s="855"/>
      <c r="AF67" s="855"/>
      <c r="AG67" s="855"/>
      <c r="AH67" s="855"/>
      <c r="AI67" s="855"/>
      <c r="AJ67" s="855"/>
      <c r="AK67" s="855"/>
      <c r="AL67" s="855"/>
      <c r="AM67" s="855"/>
      <c r="AN67" s="856"/>
      <c r="AO67" s="857" t="s">
        <v>266</v>
      </c>
      <c r="AP67" s="714"/>
      <c r="AQ67" s="714"/>
      <c r="AR67" s="714"/>
      <c r="AS67" s="714"/>
      <c r="AT67" s="714"/>
      <c r="AU67" s="714"/>
      <c r="AV67" s="714"/>
      <c r="AW67" s="714"/>
      <c r="AX67" s="714"/>
      <c r="AY67" s="714"/>
      <c r="AZ67" s="714"/>
      <c r="BA67" s="714"/>
      <c r="BB67" s="714"/>
      <c r="BC67" s="715"/>
    </row>
    <row r="68" spans="1:55" ht="41.25" customHeight="1" thickTop="1" thickBot="1" x14ac:dyDescent="0.25">
      <c r="A68" s="30"/>
      <c r="B68" s="30"/>
      <c r="C68" s="30"/>
      <c r="D68" s="30"/>
      <c r="E68" s="30"/>
      <c r="F68" s="30"/>
      <c r="G68" s="30"/>
      <c r="H68" s="30"/>
      <c r="I68" s="30"/>
      <c r="J68" s="30"/>
      <c r="K68" s="30"/>
      <c r="L68" s="30"/>
      <c r="M68" s="30"/>
      <c r="N68" s="30"/>
      <c r="O68" s="30"/>
      <c r="P68" s="30"/>
      <c r="AB68" s="858">
        <f>ROUNDDOWN(AT64/3,-3)</f>
        <v>0</v>
      </c>
      <c r="AC68" s="859"/>
      <c r="AD68" s="859"/>
      <c r="AE68" s="859"/>
      <c r="AF68" s="859"/>
      <c r="AG68" s="859"/>
      <c r="AH68" s="859"/>
      <c r="AI68" s="859"/>
      <c r="AJ68" s="859"/>
      <c r="AK68" s="859"/>
      <c r="AL68" s="859"/>
      <c r="AM68" s="859"/>
      <c r="AN68" s="130" t="s">
        <v>0</v>
      </c>
      <c r="AO68" s="774">
        <f>MIN(AB68,50000)</f>
        <v>0</v>
      </c>
      <c r="AP68" s="775"/>
      <c r="AQ68" s="775"/>
      <c r="AR68" s="775"/>
      <c r="AS68" s="775"/>
      <c r="AT68" s="775"/>
      <c r="AU68" s="775"/>
      <c r="AV68" s="775"/>
      <c r="AW68" s="775"/>
      <c r="AX68" s="775"/>
      <c r="AY68" s="775"/>
      <c r="AZ68" s="775"/>
      <c r="BA68" s="775"/>
      <c r="BB68" s="775"/>
      <c r="BC68" s="141" t="s">
        <v>0</v>
      </c>
    </row>
    <row r="69" spans="1:55" x14ac:dyDescent="0.2">
      <c r="A69" s="198"/>
    </row>
    <row r="70" spans="1:55" x14ac:dyDescent="0.2">
      <c r="A70" s="198"/>
    </row>
    <row r="71" spans="1:55" x14ac:dyDescent="0.2">
      <c r="A71" s="198"/>
    </row>
    <row r="72" spans="1:55" x14ac:dyDescent="0.2">
      <c r="A72" s="198"/>
    </row>
    <row r="73" spans="1:55" x14ac:dyDescent="0.2">
      <c r="A73" s="198"/>
    </row>
    <row r="74" spans="1:55" x14ac:dyDescent="0.2">
      <c r="A74" s="198"/>
    </row>
    <row r="75" spans="1:55" x14ac:dyDescent="0.2">
      <c r="A75" s="198"/>
    </row>
    <row r="76" spans="1:55" x14ac:dyDescent="0.2">
      <c r="A76" s="198"/>
    </row>
    <row r="77" spans="1:55" x14ac:dyDescent="0.2">
      <c r="A77" s="198"/>
    </row>
    <row r="78" spans="1:55" x14ac:dyDescent="0.2">
      <c r="A78" s="198"/>
    </row>
    <row r="79" spans="1:55" x14ac:dyDescent="0.2">
      <c r="A79" s="198"/>
    </row>
    <row r="80" spans="1:55"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row r="157" spans="1:1" x14ac:dyDescent="0.2">
      <c r="A157" s="167">
        <f>SUM(AO68)</f>
        <v>0</v>
      </c>
    </row>
  </sheetData>
  <sheetProtection algorithmName="SHA-512" hashValue="5u7hymOUI303U22NpPpbCwctDv981oB/Fp8j9daCHDAjDQdds0Uh4nBWp6nfGgPnvST/EP9Gzs7HsOwws1n7MA==" saltValue="ByLEVuUu9CrKQwmLkCg/pg==" spinCount="100000" sheet="1" objects="1" scenarios="1"/>
  <mergeCells count="131">
    <mergeCell ref="AW1:BB1"/>
    <mergeCell ref="AW2:BB2"/>
    <mergeCell ref="A3:BC3"/>
    <mergeCell ref="A10:D10"/>
    <mergeCell ref="E10:N10"/>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O22:BB22"/>
    <mergeCell ref="AA28:AO28"/>
    <mergeCell ref="AP28:AS28"/>
    <mergeCell ref="AT28:BC28"/>
    <mergeCell ref="AB22:AM22"/>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T30:BC30"/>
    <mergeCell ref="AP43:AS43"/>
    <mergeCell ref="AB37:AM37"/>
    <mergeCell ref="AO37:BB37"/>
    <mergeCell ref="AB36:AN36"/>
    <mergeCell ref="AO36:BC36"/>
    <mergeCell ref="AT29:BC29"/>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E45:I45"/>
    <mergeCell ref="J45:U45"/>
    <mergeCell ref="V45:AL45"/>
    <mergeCell ref="AM45:AO45"/>
    <mergeCell ref="A55:D55"/>
    <mergeCell ref="E55:N55"/>
    <mergeCell ref="A58:I58"/>
    <mergeCell ref="K58:O58"/>
    <mergeCell ref="Q58:U58"/>
    <mergeCell ref="AB50:AN50"/>
    <mergeCell ref="AO50:BC50"/>
    <mergeCell ref="AB51:AM51"/>
    <mergeCell ref="AO51:BB51"/>
    <mergeCell ref="AT60:BC60"/>
    <mergeCell ref="A61:D61"/>
    <mergeCell ref="E61:U61"/>
    <mergeCell ref="V61:AO61"/>
    <mergeCell ref="AP61:AS61"/>
    <mergeCell ref="AT61:BC61"/>
    <mergeCell ref="W58:AA58"/>
    <mergeCell ref="AC58:AG58"/>
    <mergeCell ref="AI58:AM58"/>
    <mergeCell ref="AO58:AS58"/>
    <mergeCell ref="A59:I59"/>
    <mergeCell ref="J59:O59"/>
    <mergeCell ref="P59:U59"/>
    <mergeCell ref="V59:AA59"/>
    <mergeCell ref="AB59:AG59"/>
    <mergeCell ref="AH59:AM59"/>
    <mergeCell ref="AN59:AS59"/>
    <mergeCell ref="A64:AS64"/>
    <mergeCell ref="AT64:BC64"/>
    <mergeCell ref="AB67:AN67"/>
    <mergeCell ref="AO67:BC67"/>
    <mergeCell ref="AB68:AM68"/>
    <mergeCell ref="AO68:BB68"/>
    <mergeCell ref="A62:D63"/>
    <mergeCell ref="E62:U62"/>
    <mergeCell ref="V62:AO62"/>
    <mergeCell ref="AP62:AS62"/>
    <mergeCell ref="AT62:BC62"/>
    <mergeCell ref="E63:U63"/>
    <mergeCell ref="V63:AO63"/>
    <mergeCell ref="AP63:AS63"/>
    <mergeCell ref="AT63:BC63"/>
  </mergeCells>
  <phoneticPr fontId="55"/>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AT62:BC62" xr:uid="{59AB02FC-BFB2-46C4-BC2F-584F632629BA}">
      <formula1>AT17&lt;=AG17</formula1>
    </dataValidation>
    <dataValidation type="list" allowBlank="1" showInputMessage="1" showErrorMessage="1" sqref="J13 P13 V13 AB13 AH13 AN13 J58 P58 V58 AB58 AH58 AN58"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AT63:BC63" xr:uid="{8EAA8B29-D29E-4B09-A071-E36404CF70CD}"/>
    <dataValidation type="custom" imeMode="disabled" allowBlank="1" showInputMessage="1" showErrorMessage="1" errorTitle="入力エラー" error="小数点以下第一位を切り捨てで入力して下さい。" sqref="AT29:BC29 AT44: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AP62:AS63"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2" x14ac:dyDescent="0.2"/>
  <cols>
    <col min="1" max="16384" width="9" style="204"/>
  </cols>
  <sheetData/>
  <phoneticPr fontId="5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居間だけ（戸建）</vt:lpstr>
      <vt:lpstr>様式第1｜交付申請書</vt:lpstr>
      <vt:lpstr>定型様式1｜総括表</vt:lpstr>
      <vt:lpstr>定型様式2｜明細書【窓】</vt:lpstr>
      <vt:lpstr>定型様式2｜明細書【玄関ドア】</vt:lpstr>
      <vt:lpstr>定型様式2｜明細書【設備】</vt:lpstr>
      <vt:lpstr>串刺用【末尾】</vt:lpstr>
      <vt:lpstr>'居間だけ（戸建）'!Print_Area</vt:lpstr>
      <vt:lpstr>'定型様式1｜総括表'!Print_Area</vt:lpstr>
      <vt:lpstr>'定型様式2｜明細書【玄関ドア】'!Print_Area</vt:lpstr>
      <vt:lpstr>'定型様式2｜明細書【設備】'!Print_Area</vt:lpstr>
      <vt:lpstr>'定型様式2｜明細書【窓】'!Print_Area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2024-03-15T04:04:20Z</dcterms:modified>
</cp:coreProperties>
</file>