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showInkAnnotation="0" codeName="ThisWorkbook" defaultThemeVersion="124226"/>
  <xr:revisionPtr revIDLastSave="0" documentId="13_ncr:1_{AF25B198-84F7-401B-B89F-65A05AA3B9C4}" xr6:coauthVersionLast="47" xr6:coauthVersionMax="47" xr10:uidLastSave="{00000000-0000-0000-0000-000000000000}"/>
  <bookViews>
    <workbookView xWindow="-110" yWindow="-110" windowWidth="19420" windowHeight="11020"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玄関ドア】" sheetId="108" r:id="rId7"/>
    <sheet name="定型様式2｜明細書【設備】" sheetId="100" r:id="rId8"/>
    <sheet name="串刺用【末尾】" sheetId="107" state="hidden" r:id="rId9"/>
  </sheets>
  <definedNames>
    <definedName name="_xlnm.Print_Area" localSheetId="2">'定型様式1｜総括表'!$A$1:$BC$60</definedName>
    <definedName name="_xlnm.Print_Area" localSheetId="5">'定型様式2｜明細書【ガラス】'!$A$1:$BC$34</definedName>
    <definedName name="_xlnm.Print_Area" localSheetId="6">'定型様式2｜明細書【玄関ドア】'!$A$1:$BC$43</definedName>
    <definedName name="_xlnm.Print_Area" localSheetId="7">'定型様式2｜明細書【設備】'!$A$1:$BC$51</definedName>
    <definedName name="_xlnm.Print_Area" localSheetId="4">'定型様式2｜明細書【窓】'!$A$1:$BC$73</definedName>
    <definedName name="_xlnm.Print_Area" localSheetId="3">'定型様式2｜明細書【断熱材】'!$A$1:$BC$50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T14" i="108"/>
  <c r="AO19" i="108" s="1"/>
  <c r="BC2" i="108"/>
  <c r="AV2" i="108"/>
  <c r="AW1" i="108"/>
  <c r="AV1" i="108"/>
  <c r="AT32" i="100"/>
  <c r="BH17" i="88"/>
  <c r="A153" i="108" l="1"/>
  <c r="Y39" i="92" s="1"/>
  <c r="AT46" i="100"/>
  <c r="AB51" i="100" s="1"/>
  <c r="AO51" i="100" l="1"/>
  <c r="A156" i="100" s="1"/>
  <c r="AB22" i="100" l="1"/>
  <c r="AO22" i="100" s="1"/>
  <c r="A154" i="100" s="1"/>
  <c r="AB37" i="100" l="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<sst xmlns="http://schemas.openxmlformats.org/spreadsheetml/2006/main" count="651" uniqueCount="305">
  <si>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</si>
  <si>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</si>
  <si>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</si>
  <si>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</si>
  <si>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</si>
  <si>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</si>
  <si>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</si>
  <si>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</si>
  <si>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</si>
  <si>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</si>
  <si>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</si>
  <si>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</si>
  <si>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</si>
  <si>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</si>
  <si>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</si>
  <si>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</si>
  <si>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</si>
  <si>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</si>
  <si>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</si>
  <si>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</si>
  <si>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</si>
  <si>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</si>
  <si>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</si>
  <si>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</si>
  <si>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</si>
  <si>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</si>
  <si>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</si>
  <si>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</si>
  <si>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</si>
  <si>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</si>
  <si>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</si>
  <si>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</si>
  <si>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</si>
  <si>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</si>
  <si>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</si>
  <si>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</si>
  <si>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</si>
  <si>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</si>
  <si>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</si>
  <si>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</si>
  <si>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</si>
  <si>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</si>
  <si>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</si>
  <si>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</si>
  <si>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</si>
  <si>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</si>
  <si>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</si>
  <si>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</si>
  <si>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</si>
  <si>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</si>
  <si>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</si>
  <si>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</si>
  <si>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</si>
  <si>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</si>
  <si>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</si>
  <si>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</si>
  <si>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</si>
  <si>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</si>
  <si>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</si>
  <si>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</si>
  <si>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</si>
  <si>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</si>
  <si>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</si>
  <si>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</si>
  <si>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</si>
  <si>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</si>
  <si>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</si>
  <si>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</si>
  <si>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</si>
  <si>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</si>
  <si>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</si>
  <si>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</si>
  <si>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</si>
  <si>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</si>
  <si>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</si>
  <si>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</si>
  <si>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</si>
  <si>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</si>
  <si>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</si>
  <si>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</si>
  <si>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</si>
  <si>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</si>
  <si>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</si>
  <si>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</si>
  <si>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</si>
  <si>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</si>
  <si>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</si>
  <si>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</si>
  <si>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</si>
  <si>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</si>
  <si>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</si>
  <si>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</si>
  <si>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</si>
  <si>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</si>
  <si>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</si>
  <si>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</si>
  <si>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</si>
  <si>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</si>
  <si>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</si>
  <si>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</si>
  <si>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</si>
  <si>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</si>
  <si>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</si>
  <si>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</si>
  <si>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</si>
  <si>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</si>
  <si>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</si>
  <si>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</si>
  <si>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</si>
  <si>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</si>
  <si>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</si>
  <si>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</si>
  <si>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</si>
  <si>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</si>
  <si>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</si>
  <si>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</si>
  <si>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</si>
  <si>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</si>
  <si>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</si>
  <si>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</si>
  <si>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</si>
  <si>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</si>
  <si>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</si>
  <si>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6"/>
  </si>
  <si>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</si>
  <si>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</si>
  <si>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</si>
  <si>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</si>
  <si>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</si>
  <si>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t>
  </si>
  <si>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</si>
  <si>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</si>
  <si>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</si>
  <si>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</si>
  <si>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</si>
  <si>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</si>
  <si>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</si>
  <si>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</si>
  <si>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</si>
  <si>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</si>
  <si>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</si>
  <si>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</si>
  <si>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</si>
  <si>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</si>
  <si>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</si>
  <si>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</si>
  <si>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</si>
  <si>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</si>
  <si>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</si>
  <si>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</si>
  <si>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</si>
  <si>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</si>
  <si>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</si>
  <si>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</si>
  <si>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</si>
  <si>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</si>
  <si>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</si>
  <si>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</si>
  <si>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</si>
  <si>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</si>
  <si>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</si>
  <si>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</si>
  <si>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</si>
  <si>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</si>
  <si>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</si>
  <si>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</si>
  <si>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</si>
  <si>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</si>
  <si>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</si>
  <si>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</si>
  <si>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</si>
  <si>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</si>
  <si>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</si>
  <si>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</si>
  <si>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</si>
  <si>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</si>
  <si>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</si>
  <si>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</si>
  <si>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</si>
  <si>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</si>
  <si>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</si>
  <si>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</si>
  <si>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</si>
  <si>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</si>
  <si>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</si>
  <si>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</si>
  <si>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</si>
  <si>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</si>
  <si>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</si>
  <si>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</si>
  <si>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</si>
  <si>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</si>
  <si>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</si>
  <si>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</si>
  <si>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</si>
  <si>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</si>
  <si>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</si>
  <si>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</si>
  <si>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</si>
  <si>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</si>
  <si>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</si>
  <si>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</si>
  <si>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</si>
  <si>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</si>
  <si>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</si>
  <si>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</si>
  <si>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</si>
  <si>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</si>
  <si>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</si>
  <si>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</si>
  <si>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</si>
  <si>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</si>
  <si>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</si>
  <si>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</si>
  <si>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</si>
  <si>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</si>
  <si>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</si>
  <si>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</si>
  <si>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</si>
  <si>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</si>
  <si>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</si>
  <si>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</si>
  <si>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</si>
  <si>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</si>
  <si>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</si>
  <si>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</si>
  <si>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</si>
  <si>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</si>
  <si>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</si>
  <si>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</si>
  <si>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</si>
  <si>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</si>
  <si>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</si>
  <si>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</si>
  <si>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</si>
  <si>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</si>
  <si>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</si>
  <si>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</si>
  <si>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</si>
  <si>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</si>
  <si>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</si>
  <si>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</si>
  <si>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</si>
  <si>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</si>
  <si>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</si>
  <si>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</si>
  <si>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</si>
  <si>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</si>
  <si>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</si>
  <si>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登録番号</t>
    <rPh sb="0" eb="2">
      <t>トウロク</t>
    </rPh>
    <rPh sb="2" eb="4">
      <t>バンゴウ</t>
    </rPh>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</si>
  <si>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</si>
  <si>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</si>
  <si>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8"/>
  </si>
  <si>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8"/>
  </si>
  <si>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8"/>
  </si>
  <si>
    <t>令和</t>
    <rPh sb="0" eb="2">
      <t>レイワ</t>
    </rPh>
    <phoneticPr fontId="28"/>
  </si>
  <si>
    <t>令和</t>
    <rPh sb="0" eb="2">
      <t>レイワ</t>
    </rPh>
    <phoneticPr fontId="2"/>
  </si>
  <si>
    <t>所有予定</t>
    <rPh sb="0" eb="2">
      <t>ショユウ</t>
    </rPh>
    <rPh sb="2" eb="4">
      <t>ヨテイ</t>
    </rPh>
    <phoneticPr fontId="2"/>
  </si>
  <si>
    <t>賃貸</t>
    <rPh sb="0" eb="2">
      <t>チンタイ</t>
    </rPh>
    <phoneticPr fontId="28"/>
  </si>
  <si>
    <t>居住予定</t>
    <rPh sb="0" eb="4">
      <t>キョジュウヨテイ</t>
    </rPh>
    <phoneticPr fontId="28"/>
  </si>
  <si>
    <t>実績報告時に建物登記事項証明書を提出すること</t>
    <rPh sb="0" eb="5">
      <t>ジッセキホウコクジ</t>
    </rPh>
    <rPh sb="6" eb="15">
      <t>タテモノトウキジコウショウメイショ</t>
    </rPh>
    <rPh sb="16" eb="18">
      <t>テイシュツ</t>
    </rPh>
    <phoneticPr fontId="28"/>
  </si>
  <si>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</si>
  <si>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8"/>
  </si>
  <si>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</si>
  <si>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</si>
  <si>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</si>
  <si>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</si>
  <si>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</si>
  <si>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</si>
  <si>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</si>
  <si>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21"/>
  </si>
  <si>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</si>
  <si>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</si>
  <si>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</si>
  <si>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</si>
  <si>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</si>
  <si>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</si>
  <si>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</si>
  <si>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</si>
  <si>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</si>
  <si>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</si>
  <si>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</si>
  <si>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8"/>
  </si>
  <si>
    <t>※「明細書」を先に入力すること</t>
    <rPh sb="2" eb="5">
      <t>メイサイショ</t>
    </rPh>
    <rPh sb="7" eb="8">
      <t>サキ</t>
    </rPh>
    <rPh sb="9" eb="1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</si>
  <si>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</si>
  <si>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1"/>
  </si>
  <si>
    <t>・窓番号は平面図との整合性をとって入力すること。</t>
    <rPh sb="1" eb="2">
      <t>マド</t>
    </rPh>
    <rPh sb="2" eb="4">
      <t>バンゴウ</t>
    </rPh>
    <rPh sb="5" eb="8">
      <t>ヘイメンズ</t>
    </rPh>
    <rPh sb="10" eb="13">
      <t>セイゴウセイ</t>
    </rPh>
    <rPh sb="17" eb="19">
      <t>ニュウリョク</t>
    </rPh>
    <phoneticPr fontId="2"/>
  </si>
  <si>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</si>
  <si>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</si>
  <si>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8"/>
  </si>
  <si>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</si>
  <si>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</si>
  <si>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下記製品は、ランマ付きタイプ、袖付きタイプでないことを確認済み</t>
    <rPh sb="28" eb="31">
      <t>カクニンズ</t>
    </rPh>
    <phoneticPr fontId="58"/>
  </si>
  <si>
    <t>メーカー名</t>
    <rPh sb="4" eb="5">
      <t>メイ</t>
    </rPh>
    <phoneticPr fontId="58"/>
  </si>
  <si>
    <t>商品名（シリーズ名）</t>
    <rPh sb="0" eb="3">
      <t>ショウヒンメイ</t>
    </rPh>
    <rPh sb="8" eb="9">
      <t>メイ</t>
    </rPh>
    <phoneticPr fontId="58"/>
  </si>
  <si>
    <t>適合番号</t>
    <rPh sb="0" eb="4">
      <t>テキゴウバンゴウ</t>
    </rPh>
    <phoneticPr fontId="2"/>
  </si>
  <si>
    <t>開閉タイプ</t>
    <rPh sb="0" eb="2">
      <t>カイヘイ</t>
    </rPh>
    <phoneticPr fontId="58"/>
  </si>
  <si>
    <t>断熱仕様</t>
    <rPh sb="0" eb="4">
      <t>ダンネツシヨウ</t>
    </rPh>
    <phoneticPr fontId="58"/>
  </si>
  <si>
    <t>本体型番</t>
    <rPh sb="0" eb="4">
      <t>ホンタイカタバン</t>
    </rPh>
    <phoneticPr fontId="58"/>
  </si>
  <si>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6"/>
  </si>
  <si>
    <t>金額（円） [税抜]（①）]</t>
    <rPh sb="0" eb="2">
      <t>キンガク</t>
    </rPh>
    <rPh sb="3" eb="4">
      <t>エン</t>
    </rPh>
    <rPh sb="7" eb="9">
      <t>ゼイヌキ</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</si>
  <si>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6"/>
  </si>
  <si>
    <t>様式第１（令和４年９月公募 トータル断熱）</t>
    <phoneticPr fontId="2"/>
  </si>
  <si>
    <t>交付申請書（令和４年９月公募 トータル断熱）</t>
    <rPh sb="0" eb="2">
      <t>コウフ</t>
    </rPh>
    <rPh sb="2" eb="4">
      <t>シンセイ</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</si>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</sst>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 numFmtId="185" formatCode="0;[Red]0"/>
  </numFmts>
  <fonts count="7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4"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231">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52"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3" borderId="0" xfId="0" applyFont="1" applyFill="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3" fillId="0" borderId="3" xfId="0" applyFont="1" applyBorder="1" applyAlignment="1" applyProtection="1">
      <alignment vertical="center" wrapText="1"/>
      <protection hidden="1"/>
    </xf>
    <xf numFmtId="0" fontId="33" fillId="0" borderId="4" xfId="0" applyFont="1" applyBorder="1" applyAlignment="1" applyProtection="1">
      <alignment vertical="center" shrinkToFit="1"/>
      <protection hidden="1"/>
    </xf>
    <xf numFmtId="0" fontId="33" fillId="0" borderId="4" xfId="0" applyFont="1" applyBorder="1" applyAlignment="1" applyProtection="1">
      <alignment horizontal="center" vertical="center"/>
      <protection hidden="1"/>
    </xf>
    <xf numFmtId="0" fontId="33" fillId="0" borderId="4" xfId="0" applyFont="1" applyBorder="1" applyProtection="1">
      <alignment vertical="center"/>
      <protection hidden="1"/>
    </xf>
    <xf numFmtId="0" fontId="33" fillId="0" borderId="5" xfId="0" applyFont="1" applyBorder="1" applyProtection="1">
      <alignment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33" fillId="0" borderId="1"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27" fillId="0" borderId="1" xfId="0" applyFont="1" applyBorder="1" applyProtection="1">
      <alignment vertical="center"/>
      <protection hidden="1"/>
    </xf>
    <xf numFmtId="0" fontId="27" fillId="0" borderId="6" xfId="0" applyFont="1" applyBorder="1" applyProtection="1">
      <alignment vertical="center"/>
      <protection hidden="1"/>
    </xf>
    <xf numFmtId="0" fontId="27" fillId="0" borderId="2" xfId="0" applyFont="1" applyBorder="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38" fontId="15" fillId="0" borderId="0" xfId="6" applyFont="1" applyFill="1" applyAlignme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49" fontId="11" fillId="2" borderId="0" xfId="0" applyNumberFormat="1" applyFont="1" applyFill="1" applyAlignment="1" applyProtection="1">
      <alignment horizontal="lef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Border="1" applyProtection="1">
      <alignment vertical="center"/>
      <protection hidden="1"/>
    </xf>
    <xf numFmtId="0" fontId="11" fillId="0" borderId="3" xfId="0" applyFont="1" applyBorder="1" applyProtection="1">
      <alignment vertical="center"/>
      <protection hidden="1"/>
    </xf>
    <xf numFmtId="38" fontId="11" fillId="0" borderId="3" xfId="0" applyNumberFormat="1" applyFont="1" applyBorder="1" applyProtection="1">
      <alignment vertical="center"/>
      <protection hidden="1"/>
    </xf>
    <xf numFmtId="0" fontId="11" fillId="0" borderId="10" xfId="0" applyFont="1" applyBorder="1" applyProtection="1">
      <alignment vertical="center"/>
      <protection hidden="1"/>
    </xf>
    <xf numFmtId="0" fontId="11" fillId="0" borderId="8" xfId="0" applyFont="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Alignment="1" applyProtection="1">
      <alignment horizontal="left" vertical="center"/>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11" fillId="2" borderId="4" xfId="0" applyFont="1" applyFill="1" applyBorder="1" applyProtection="1">
      <alignment vertical="center"/>
      <protection hidden="1"/>
    </xf>
    <xf numFmtId="0" fontId="11" fillId="2" borderId="5" xfId="0" applyFont="1" applyFill="1" applyBorder="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locked="0"/>
    </xf>
    <xf numFmtId="0" fontId="17" fillId="2" borderId="0" xfId="0" applyFont="1" applyFill="1" applyAlignment="1" applyProtection="1">
      <alignment horizontal="distributed"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0" fontId="11" fillId="2" borderId="1" xfId="0" applyFont="1" applyFill="1" applyBorder="1" applyAlignment="1" applyProtection="1">
      <alignment horizontal="center" vertical="center"/>
      <protection locked="0"/>
    </xf>
    <xf numFmtId="177" fontId="11" fillId="0" borderId="3" xfId="0" applyNumberFormat="1" applyFont="1" applyBorder="1" applyProtection="1">
      <alignment vertical="center"/>
      <protection hidden="1"/>
    </xf>
    <xf numFmtId="0" fontId="11" fillId="0" borderId="3" xfId="0" applyFont="1" applyBorder="1" applyAlignment="1" applyProtection="1">
      <alignment vertical="center" shrinkToFit="1"/>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Protection="1">
      <alignment vertical="center"/>
      <protection hidden="1"/>
    </xf>
    <xf numFmtId="0" fontId="11" fillId="2" borderId="10" xfId="0" applyFont="1" applyFill="1" applyBorder="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29" fillId="0" borderId="22" xfId="0" applyFont="1" applyBorder="1" applyAlignment="1" applyProtection="1">
      <alignment vertical="center" shrinkToFit="1"/>
      <protection hidden="1"/>
    </xf>
    <xf numFmtId="0" fontId="29" fillId="0" borderId="12" xfId="0" applyFont="1" applyBorder="1" applyAlignment="1" applyProtection="1">
      <alignment vertical="center" shrinkToFit="1"/>
      <protection hidden="1"/>
    </xf>
    <xf numFmtId="0" fontId="29" fillId="0" borderId="8" xfId="0" applyFont="1" applyBorder="1" applyAlignment="1" applyProtection="1">
      <alignment vertical="center" shrinkToFit="1"/>
      <protection hidden="1"/>
    </xf>
    <xf numFmtId="0" fontId="29" fillId="0" borderId="3" xfId="0" applyFont="1" applyBorder="1" applyAlignment="1" applyProtection="1">
      <alignment vertical="center" shrinkToFit="1"/>
      <protection hidden="1"/>
    </xf>
    <xf numFmtId="0" fontId="29" fillId="0" borderId="10" xfId="0" applyFont="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27" fillId="0" borderId="4" xfId="0" applyFont="1" applyBorder="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9" fillId="0" borderId="3" xfId="0" applyFont="1" applyBorder="1" applyAlignment="1" applyProtection="1">
      <protection hidden="1"/>
    </xf>
    <xf numFmtId="0" fontId="61" fillId="2" borderId="0" xfId="0" applyFont="1" applyFill="1" applyProtection="1">
      <alignment vertical="center"/>
      <protection hidden="1"/>
    </xf>
    <xf numFmtId="0" fontId="12" fillId="0" borderId="125" xfId="0" applyFont="1" applyBorder="1" applyProtection="1">
      <alignment vertical="center"/>
      <protection hidden="1"/>
    </xf>
    <xf numFmtId="0" fontId="12" fillId="0" borderId="169" xfId="0" applyFont="1" applyBorder="1" applyProtection="1">
      <alignment vertical="center"/>
      <protection hidden="1"/>
    </xf>
    <xf numFmtId="0" fontId="62" fillId="2" borderId="0" xfId="0" applyFont="1" applyFill="1" applyProtection="1">
      <alignment vertical="center"/>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9" fillId="0" borderId="0" xfId="0" applyFont="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vertical="center" wrapText="1"/>
      <protection hidden="1"/>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67" fillId="2" borderId="176"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6"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51" fillId="0" borderId="0" xfId="0" applyFont="1" applyAlignment="1" applyProtection="1">
      <alignment horizontal="left"/>
      <protection hidden="1"/>
    </xf>
    <xf numFmtId="182"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183" fontId="0" fillId="8" borderId="0" xfId="0" applyNumberFormat="1" applyFill="1">
      <alignment vertical="center"/>
    </xf>
    <xf numFmtId="0" fontId="18" fillId="2" borderId="3" xfId="0" applyFont="1" applyFill="1" applyBorder="1" applyProtection="1">
      <alignment vertical="center"/>
      <protection locked="0"/>
    </xf>
    <xf numFmtId="0" fontId="11" fillId="2" borderId="3" xfId="0" applyFont="1" applyFill="1" applyBorder="1" applyProtection="1">
      <alignment vertical="center"/>
      <protection locked="0"/>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65" fillId="2" borderId="0" xfId="0" applyFont="1" applyFill="1" applyAlignment="1" applyProtection="1">
      <alignment horizontal="center" vertical="center"/>
      <protection locked="0"/>
    </xf>
    <xf numFmtId="184" fontId="4" fillId="0" borderId="0" xfId="0" applyNumberFormat="1" applyFo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38" fontId="18" fillId="0" borderId="0" xfId="79" applyNumberFormat="1" applyFont="1" applyFill="1" applyBorder="1" applyAlignment="1" applyProtection="1">
      <alignment vertical="center"/>
      <protection hidden="1"/>
    </xf>
    <xf numFmtId="0" fontId="19" fillId="2" borderId="0" xfId="0" applyFont="1" applyFill="1" applyAlignment="1" applyProtection="1">
      <alignment vertical="top"/>
      <protection hidden="1"/>
    </xf>
    <xf numFmtId="0" fontId="4" fillId="2" borderId="22" xfId="0" applyFont="1" applyFill="1" applyBorder="1" applyProtection="1">
      <alignment vertical="center"/>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0" fontId="11" fillId="3" borderId="0" xfId="0" applyFont="1" applyFill="1" applyProtection="1">
      <alignment vertical="center"/>
      <protection hidden="1"/>
    </xf>
    <xf numFmtId="0" fontId="20"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7" fillId="3" borderId="0" xfId="0" applyFont="1" applyFill="1" applyProtection="1">
      <alignment vertical="center"/>
      <protection locked="0"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6" fillId="0" borderId="0" xfId="0" applyFont="1" applyAlignment="1" applyProtection="1">
      <alignment horizontal="left" vertical="center" shrinkToFit="1"/>
      <protection locked="0"/>
    </xf>
    <xf numFmtId="49" fontId="33" fillId="0" borderId="6" xfId="0" applyNumberFormat="1" applyFont="1" applyBorder="1" applyAlignment="1" applyProtection="1">
      <alignment horizontal="center" vertical="center" shrinkToFit="1"/>
      <protection locked="0"/>
    </xf>
    <xf numFmtId="49" fontId="33" fillId="0" borderId="2"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3" fillId="0" borderId="3" xfId="0" applyFont="1" applyBorder="1" applyAlignment="1" applyProtection="1">
      <alignment horizontal="left" vertical="center" wrapText="1"/>
      <protection hidden="1"/>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left" vertical="center" shrinkToFit="1"/>
      <protection hidden="1"/>
    </xf>
    <xf numFmtId="0" fontId="29" fillId="0" borderId="1" xfId="0" applyFont="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64" fillId="0" borderId="164" xfId="0" applyNumberFormat="1" applyFont="1" applyBorder="1" applyAlignment="1" applyProtection="1">
      <alignment horizontal="center" vertical="center" shrinkToFit="1"/>
      <protection locked="0"/>
    </xf>
    <xf numFmtId="49" fontId="64" fillId="0" borderId="162" xfId="0" applyNumberFormat="1" applyFont="1" applyBorder="1" applyAlignment="1" applyProtection="1">
      <alignment horizontal="center" vertical="center" shrinkToFit="1"/>
      <protection locked="0"/>
    </xf>
    <xf numFmtId="49" fontId="64" fillId="0" borderId="165" xfId="0" applyNumberFormat="1" applyFont="1" applyBorder="1" applyAlignment="1" applyProtection="1">
      <alignment horizontal="center" vertical="center" shrinkToFit="1"/>
      <protection locked="0"/>
    </xf>
    <xf numFmtId="49" fontId="64" fillId="0" borderId="163" xfId="0" applyNumberFormat="1" applyFont="1" applyBorder="1" applyAlignment="1" applyProtection="1">
      <alignment horizontal="center" vertical="center" shrinkToFit="1"/>
      <protection locked="0"/>
    </xf>
    <xf numFmtId="0" fontId="15" fillId="2" borderId="0" xfId="0" applyFont="1" applyFill="1" applyAlignment="1" applyProtection="1">
      <alignment vertical="center" wrapText="1"/>
      <protection hidden="1"/>
    </xf>
    <xf numFmtId="0" fontId="33" fillId="0" borderId="3" xfId="0" applyFont="1" applyBorder="1" applyAlignment="1" applyProtection="1">
      <alignment horizontal="left" vertical="center" shrinkToFit="1"/>
      <protection hidden="1"/>
    </xf>
    <xf numFmtId="0" fontId="33" fillId="4" borderId="1" xfId="0" applyFont="1" applyFill="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0" fontId="33" fillId="0" borderId="0" xfId="0" applyFont="1" applyAlignment="1" applyProtection="1">
      <alignment vertical="center" wrapText="1"/>
      <protection hidden="1"/>
    </xf>
    <xf numFmtId="49" fontId="29" fillId="0" borderId="6" xfId="0" applyNumberFormat="1" applyFont="1" applyBorder="1" applyAlignment="1" applyProtection="1">
      <alignment horizontal="center" vertical="center" shrinkToFit="1"/>
      <protection hidden="1"/>
    </xf>
    <xf numFmtId="49" fontId="29" fillId="0" borderId="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protection locked="0"/>
    </xf>
    <xf numFmtId="0" fontId="33" fillId="0" borderId="6"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hidden="1"/>
    </xf>
    <xf numFmtId="49" fontId="29" fillId="0" borderId="4"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hidden="1"/>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0" fontId="33" fillId="0" borderId="4" xfId="0" applyFont="1" applyBorder="1" applyAlignment="1" applyProtection="1">
      <alignment horizontal="left" vertical="center" wrapText="1" shrinkToFit="1"/>
      <protection hidden="1"/>
    </xf>
    <xf numFmtId="0" fontId="33" fillId="0" borderId="7" xfId="0" applyFont="1" applyBorder="1" applyAlignment="1" applyProtection="1">
      <alignment horizontal="center" vertical="center" shrinkToFit="1"/>
      <protection locked="0"/>
    </xf>
    <xf numFmtId="0" fontId="33" fillId="0" borderId="4" xfId="0" applyFont="1" applyBorder="1" applyAlignment="1" applyProtection="1">
      <alignment horizontal="center" vertical="center" shrinkToFit="1"/>
      <protection locked="0"/>
    </xf>
    <xf numFmtId="0" fontId="33" fillId="0" borderId="5" xfId="0" applyFont="1" applyBorder="1" applyAlignment="1" applyProtection="1">
      <alignment horizontal="left" vertical="center" wrapText="1" shrinkToFit="1"/>
      <protection hidden="1"/>
    </xf>
    <xf numFmtId="0" fontId="29" fillId="0" borderId="177" xfId="0" applyFont="1" applyBorder="1" applyAlignment="1" applyProtection="1">
      <alignment horizontal="left" vertical="center" shrinkToFit="1"/>
      <protection hidden="1"/>
    </xf>
    <xf numFmtId="0" fontId="33" fillId="0" borderId="24" xfId="0" applyFont="1" applyBorder="1" applyAlignment="1" applyProtection="1">
      <alignment horizontal="left" vertical="center" shrinkToFit="1"/>
      <protection hidden="1"/>
    </xf>
    <xf numFmtId="0" fontId="33" fillId="0" borderId="166" xfId="0" applyFont="1" applyBorder="1" applyAlignment="1" applyProtection="1">
      <alignment horizontal="center" vertical="center" shrinkToFit="1"/>
      <protection locked="0"/>
    </xf>
    <xf numFmtId="0" fontId="33" fillId="0" borderId="167"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61" xfId="0" applyNumberFormat="1" applyFont="1" applyBorder="1" applyAlignment="1" applyProtection="1">
      <alignment horizontal="center" vertical="center" shrinkToFit="1"/>
      <protection locked="0"/>
    </xf>
    <xf numFmtId="49" fontId="42" fillId="0" borderId="6"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29" fillId="0" borderId="57" xfId="0" applyFont="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33" fillId="0" borderId="4" xfId="0" applyFont="1" applyBorder="1" applyAlignment="1" applyProtection="1">
      <alignment vertical="center" shrinkToFit="1"/>
      <protection hidden="1"/>
    </xf>
    <xf numFmtId="0" fontId="33" fillId="0" borderId="53" xfId="0" applyFont="1" applyBorder="1" applyAlignment="1" applyProtection="1">
      <alignment vertical="center" shrinkToFit="1"/>
      <protection hidden="1"/>
    </xf>
    <xf numFmtId="0" fontId="29" fillId="0" borderId="56" xfId="0" applyFont="1" applyBorder="1" applyAlignment="1" applyProtection="1">
      <alignment horizontal="center" vertical="center"/>
      <protection hidden="1"/>
    </xf>
    <xf numFmtId="0" fontId="29" fillId="0" borderId="34" xfId="0" applyFont="1" applyBorder="1" applyAlignment="1" applyProtection="1">
      <alignment horizontal="center" vertical="center"/>
      <protection hidden="1"/>
    </xf>
    <xf numFmtId="0" fontId="27" fillId="0" borderId="34" xfId="0" applyFont="1" applyBorder="1" applyAlignment="1" applyProtection="1">
      <alignment vertical="center" shrinkToFit="1"/>
      <protection locked="0"/>
    </xf>
    <xf numFmtId="0" fontId="27" fillId="0" borderId="58" xfId="0" applyFont="1" applyBorder="1" applyAlignment="1" applyProtection="1">
      <alignment vertical="center" shrinkToFit="1"/>
      <protection locked="0"/>
    </xf>
    <xf numFmtId="0" fontId="33" fillId="0" borderId="22"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27" fillId="0" borderId="60" xfId="0" applyFont="1" applyBorder="1" applyAlignment="1" applyProtection="1">
      <alignment vertical="center" shrinkToFit="1"/>
      <protection locked="0"/>
    </xf>
    <xf numFmtId="0" fontId="27" fillId="0" borderId="60" xfId="0" applyFont="1" applyBorder="1" applyAlignment="1" applyProtection="1">
      <alignment horizontal="center" vertical="center" wrapText="1"/>
      <protection hidden="1"/>
    </xf>
    <xf numFmtId="0" fontId="27" fillId="0" borderId="17" xfId="0" applyFont="1" applyBorder="1" applyAlignment="1" applyProtection="1">
      <alignment horizontal="center" vertical="center" wrapTex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2" fillId="0" borderId="1" xfId="0" applyNumberFormat="1"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33" fillId="4" borderId="2" xfId="0" applyFont="1" applyFill="1" applyBorder="1" applyAlignment="1" applyProtection="1">
      <alignment horizontal="center" vertical="center" wrapText="1" shrinkToFit="1"/>
      <protection hidden="1"/>
    </xf>
    <xf numFmtId="185" fontId="29" fillId="2" borderId="6" xfId="0" applyNumberFormat="1" applyFont="1" applyFill="1" applyBorder="1" applyAlignment="1" applyProtection="1">
      <alignment horizontal="center" vertical="center"/>
      <protection locked="0"/>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0" fontId="31" fillId="2" borderId="0" xfId="0" applyFont="1" applyFill="1" applyAlignment="1" applyProtection="1">
      <alignment horizontal="center" vertical="center"/>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0" borderId="6" xfId="0" applyNumberFormat="1" applyFont="1" applyBorder="1" applyAlignment="1" applyProtection="1">
      <alignment horizontal="center" vertical="center"/>
      <protection hidden="1"/>
    </xf>
    <xf numFmtId="0" fontId="33" fillId="0" borderId="12" xfId="0" applyFont="1" applyBorder="1" applyAlignment="1" applyProtection="1">
      <alignment horizontal="left" vertical="center" shrinkToFit="1"/>
      <protection hidden="1"/>
    </xf>
    <xf numFmtId="0" fontId="33" fillId="0" borderId="52" xfId="0" applyFont="1" applyBorder="1" applyAlignment="1" applyProtection="1">
      <alignment horizontal="left" vertical="top" wrapText="1" shrinkToFit="1"/>
      <protection locked="0"/>
    </xf>
    <xf numFmtId="0" fontId="33" fillId="0" borderId="6" xfId="0" applyFont="1" applyBorder="1" applyAlignment="1" applyProtection="1">
      <alignment horizontal="left" vertical="top" wrapText="1" shrinkToFit="1"/>
      <protection locked="0"/>
    </xf>
    <xf numFmtId="0" fontId="33" fillId="0" borderId="2" xfId="0" applyFont="1" applyBorder="1" applyAlignment="1" applyProtection="1">
      <alignment horizontal="left" vertical="top" wrapText="1" shrinkToFit="1"/>
      <protection locked="0"/>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0" fontId="35" fillId="0" borderId="177" xfId="0" applyFont="1" applyBorder="1" applyAlignment="1" applyProtection="1">
      <alignment horizontal="left" vertical="center" shrinkToFit="1"/>
      <protection hidden="1"/>
    </xf>
    <xf numFmtId="0" fontId="35" fillId="0" borderId="24" xfId="0" applyFont="1" applyBorder="1" applyAlignment="1" applyProtection="1">
      <alignment horizontal="left" vertical="center" shrinkToFit="1"/>
      <protection hidden="1"/>
    </xf>
    <xf numFmtId="0" fontId="35" fillId="0" borderId="61" xfId="0" applyFont="1" applyBorder="1" applyAlignment="1" applyProtection="1">
      <alignment horizontal="left" vertical="center" shrinkToFit="1"/>
      <protection hidden="1"/>
    </xf>
    <xf numFmtId="0" fontId="15" fillId="0" borderId="177" xfId="0" applyFont="1" applyBorder="1" applyAlignment="1" applyProtection="1">
      <alignment horizontal="left" vertical="center" shrinkToFit="1"/>
      <protection hidden="1"/>
    </xf>
    <xf numFmtId="0" fontId="15" fillId="0" borderId="24" xfId="0" applyFont="1" applyBorder="1" applyAlignment="1" applyProtection="1">
      <alignment horizontal="left" vertical="center" shrinkToFit="1"/>
      <protection hidden="1"/>
    </xf>
    <xf numFmtId="0" fontId="15" fillId="0" borderId="61" xfId="0" applyFont="1" applyBorder="1" applyAlignment="1" applyProtection="1">
      <alignment horizontal="left" vertical="center" shrinkToFit="1"/>
      <protection hidden="1"/>
    </xf>
    <xf numFmtId="0" fontId="27" fillId="0" borderId="58" xfId="0" applyFont="1" applyBorder="1" applyAlignment="1" applyProtection="1">
      <alignment horizontal="center" vertical="center" wrapText="1"/>
      <protection hidden="1"/>
    </xf>
    <xf numFmtId="0" fontId="27" fillId="0" borderId="14" xfId="0" applyFont="1" applyBorder="1" applyAlignment="1" applyProtection="1">
      <alignment horizontal="center" vertical="center" wrapText="1"/>
      <protection hidden="1"/>
    </xf>
    <xf numFmtId="0" fontId="27" fillId="0" borderId="34" xfId="0" applyFont="1" applyBorder="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33" fillId="0" borderId="6" xfId="0" applyFont="1" applyBorder="1" applyAlignment="1" applyProtection="1">
      <alignment vertical="center" shrinkToFit="1"/>
      <protection hidden="1"/>
    </xf>
    <xf numFmtId="0" fontId="53" fillId="0" borderId="6" xfId="0" applyFont="1" applyBorder="1" applyProtection="1">
      <alignment vertical="center"/>
      <protection hidden="1"/>
    </xf>
    <xf numFmtId="0" fontId="53" fillId="0" borderId="4" xfId="0" applyFont="1" applyBorder="1" applyProtection="1">
      <alignment vertical="center"/>
      <protection hidden="1"/>
    </xf>
    <xf numFmtId="0" fontId="53" fillId="0" borderId="5" xfId="0" applyFont="1" applyBorder="1" applyProtection="1">
      <alignment vertical="center"/>
      <protection hidden="1"/>
    </xf>
    <xf numFmtId="0" fontId="33" fillId="0" borderId="4" xfId="0" applyFont="1" applyBorder="1" applyAlignment="1" applyProtection="1">
      <alignment horizontal="left" vertical="center" shrinkToFit="1"/>
      <protection hidden="1"/>
    </xf>
    <xf numFmtId="0" fontId="33" fillId="0" borderId="52" xfId="0" applyFont="1" applyBorder="1" applyAlignment="1" applyProtection="1">
      <alignment horizontal="left" vertical="center" wrapText="1" shrinkToFit="1"/>
      <protection locked="0"/>
    </xf>
    <xf numFmtId="0" fontId="33" fillId="0" borderId="6" xfId="0" applyFont="1" applyBorder="1" applyAlignment="1" applyProtection="1">
      <alignment horizontal="left" vertical="center" wrapText="1" shrinkToFit="1"/>
      <protection locked="0"/>
    </xf>
    <xf numFmtId="0" fontId="33" fillId="0" borderId="2" xfId="0" applyFont="1" applyBorder="1" applyAlignment="1" applyProtection="1">
      <alignment horizontal="left" vertical="center" wrapText="1" shrinkToFit="1"/>
      <protection locked="0"/>
    </xf>
    <xf numFmtId="0" fontId="29" fillId="2" borderId="0" xfId="0" applyFont="1" applyFill="1" applyAlignment="1" applyProtection="1">
      <alignment horizontal="center" vertical="center"/>
      <protection hidden="1"/>
    </xf>
    <xf numFmtId="0" fontId="29" fillId="0" borderId="7" xfId="0" applyFont="1" applyBorder="1" applyAlignment="1" applyProtection="1">
      <alignment horizontal="center" vertical="center" wrapText="1" shrinkToFit="1"/>
      <protection hidden="1"/>
    </xf>
    <xf numFmtId="0" fontId="29" fillId="0" borderId="4" xfId="0" applyFont="1" applyBorder="1" applyAlignment="1" applyProtection="1">
      <alignment horizontal="center" vertical="center" shrinkToFit="1"/>
      <protection hidden="1"/>
    </xf>
    <xf numFmtId="0" fontId="29" fillId="0" borderId="53" xfId="0" applyFont="1" applyBorder="1" applyAlignment="1" applyProtection="1">
      <alignment horizontal="center" vertical="center" shrinkToFit="1"/>
      <protection hidden="1"/>
    </xf>
    <xf numFmtId="0" fontId="29" fillId="0" borderId="22" xfId="0" applyFont="1" applyBorder="1" applyAlignment="1" applyProtection="1">
      <alignment horizontal="center" vertical="center" shrinkToFit="1"/>
      <protection hidden="1"/>
    </xf>
    <xf numFmtId="0" fontId="29" fillId="0" borderId="0" xfId="0" applyFont="1" applyAlignment="1" applyProtection="1">
      <alignment horizontal="center" vertical="center" shrinkToFit="1"/>
      <protection hidden="1"/>
    </xf>
    <xf numFmtId="0" fontId="29" fillId="0" borderId="54" xfId="0" applyFont="1" applyBorder="1" applyAlignment="1" applyProtection="1">
      <alignment horizontal="center" vertical="center" shrinkToFit="1"/>
      <protection hidden="1"/>
    </xf>
    <xf numFmtId="0" fontId="29" fillId="0" borderId="8" xfId="0" applyFont="1" applyBorder="1" applyAlignment="1" applyProtection="1">
      <alignment horizontal="center" vertical="center" shrinkToFit="1"/>
      <protection hidden="1"/>
    </xf>
    <xf numFmtId="0" fontId="29" fillId="0" borderId="3" xfId="0" applyFont="1" applyBorder="1" applyAlignment="1" applyProtection="1">
      <alignment horizontal="center" vertical="center" shrinkToFit="1"/>
      <protection hidden="1"/>
    </xf>
    <xf numFmtId="0" fontId="29" fillId="0" borderId="55" xfId="0" applyFont="1" applyBorder="1" applyAlignment="1" applyProtection="1">
      <alignment horizontal="center" vertical="center" shrinkToFit="1"/>
      <protection hidden="1"/>
    </xf>
    <xf numFmtId="0" fontId="33" fillId="0" borderId="7" xfId="0" applyFont="1" applyBorder="1" applyAlignment="1" applyProtection="1">
      <alignment horizontal="center" vertical="center" shrinkToFit="1"/>
      <protection hidden="1"/>
    </xf>
    <xf numFmtId="0" fontId="33" fillId="0" borderId="4" xfId="0"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3" fillId="0" borderId="1" xfId="0" applyFont="1" applyBorder="1" applyAlignment="1" applyProtection="1">
      <alignment horizontal="center" vertical="center"/>
      <protection locked="0"/>
    </xf>
    <xf numFmtId="0" fontId="29" fillId="0" borderId="59" xfId="0" applyFont="1" applyBorder="1" applyAlignment="1" applyProtection="1">
      <alignment horizontal="center" vertical="center"/>
      <protection hidden="1"/>
    </xf>
    <xf numFmtId="0" fontId="29" fillId="0" borderId="60" xfId="0" applyFont="1" applyBorder="1" applyAlignment="1" applyProtection="1">
      <alignment horizontal="center" vertical="center"/>
      <protection hidden="1"/>
    </xf>
    <xf numFmtId="38" fontId="40" fillId="0" borderId="1" xfId="6" applyFont="1" applyFill="1" applyBorder="1" applyAlignment="1" applyProtection="1">
      <alignment horizontal="center" vertical="center" shrinkToFit="1"/>
      <protection hidden="1"/>
    </xf>
    <xf numFmtId="38" fontId="40" fillId="0" borderId="6" xfId="6" applyFont="1" applyFill="1" applyBorder="1" applyAlignment="1" applyProtection="1">
      <alignment horizontal="center" vertical="center" shrinkToFit="1"/>
      <protection hidden="1"/>
    </xf>
    <xf numFmtId="38" fontId="40" fillId="0" borderId="2" xfId="6" applyFont="1" applyFill="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hidden="1"/>
    </xf>
    <xf numFmtId="0" fontId="69" fillId="0" borderId="6" xfId="0" applyFont="1" applyBorder="1" applyProtection="1">
      <alignment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49" fontId="29" fillId="0" borderId="1" xfId="0" applyNumberFormat="1" applyFont="1" applyBorder="1" applyAlignment="1" applyProtection="1">
      <alignment horizontal="center" vertical="center" shrinkToFit="1"/>
      <protection locked="0"/>
    </xf>
    <xf numFmtId="49" fontId="33" fillId="0" borderId="1" xfId="0" applyNumberFormat="1" applyFont="1" applyBorder="1" applyAlignment="1" applyProtection="1">
      <alignment horizontal="center" vertical="center" shrinkToFit="1"/>
      <protection locked="0"/>
    </xf>
    <xf numFmtId="49" fontId="64" fillId="0" borderId="161" xfId="0" applyNumberFormat="1" applyFont="1" applyBorder="1" applyAlignment="1" applyProtection="1">
      <alignment horizontal="center" vertical="center" shrinkToFit="1"/>
      <protection locked="0"/>
    </xf>
    <xf numFmtId="185" fontId="29" fillId="2" borderId="0" xfId="0" applyNumberFormat="1" applyFont="1" applyFill="1" applyAlignment="1" applyProtection="1">
      <alignment horizontal="center" vertical="center"/>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0" fontId="15" fillId="0" borderId="0" xfId="0" applyFont="1" applyAlignment="1" applyProtection="1">
      <alignment horizontal="left" vertical="center" shrinkToFit="1"/>
      <protection locked="0"/>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49" fontId="63" fillId="0" borderId="0" xfId="0" applyNumberFormat="1" applyFont="1" applyAlignment="1" applyProtection="1">
      <alignment shrinkToFit="1"/>
      <protection locked="0"/>
    </xf>
    <xf numFmtId="49" fontId="63"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7" fillId="0" borderId="0" xfId="0" applyFont="1" applyAlignment="1" applyProtection="1">
      <alignment horizontal="center" vertical="center" shrinkToFit="1"/>
      <protection hidden="1"/>
    </xf>
    <xf numFmtId="0" fontId="29" fillId="0" borderId="0" xfId="0" applyFont="1" applyAlignment="1" applyProtection="1">
      <alignment horizontal="left" vertical="center"/>
      <protection hidden="1"/>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5" fillId="2" borderId="0" xfId="0" applyFont="1" applyFill="1" applyAlignment="1" applyProtection="1">
      <alignment horizontal="left" vertical="center" shrinkToFit="1"/>
      <protection hidden="1"/>
    </xf>
    <xf numFmtId="0" fontId="17" fillId="6" borderId="62" xfId="79" applyFont="1" applyBorder="1" applyAlignment="1" applyProtection="1">
      <alignment horizontal="left" vertical="center" indent="2"/>
      <protection hidden="1"/>
    </xf>
    <xf numFmtId="0" fontId="17" fillId="6" borderId="63"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2"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locked="0" hidden="1"/>
    </xf>
    <xf numFmtId="38" fontId="54" fillId="0" borderId="63" xfId="0" applyNumberFormat="1" applyFont="1" applyBorder="1" applyAlignment="1" applyProtection="1">
      <alignment horizontal="right" vertical="center"/>
      <protection locked="0" hidden="1"/>
    </xf>
    <xf numFmtId="0" fontId="7" fillId="0" borderId="63"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4" fillId="0" borderId="69"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1"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6" fillId="4" borderId="62" xfId="0" applyFont="1" applyFill="1" applyBorder="1" applyAlignment="1" applyProtection="1">
      <alignment horizontal="center" vertical="center" wrapText="1"/>
      <protection hidden="1"/>
    </xf>
    <xf numFmtId="0" fontId="6" fillId="4" borderId="63"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5" fillId="2" borderId="7" xfId="0" applyFont="1" applyFill="1" applyBorder="1" applyAlignment="1" applyProtection="1">
      <alignment horizontal="center" vertical="center"/>
      <protection locked="0"/>
    </xf>
    <xf numFmtId="0" fontId="65" fillId="2" borderId="4" xfId="0" applyFont="1" applyFill="1" applyBorder="1" applyAlignment="1" applyProtection="1">
      <alignment horizontal="center" vertical="center"/>
      <protection locked="0"/>
    </xf>
    <xf numFmtId="0" fontId="17" fillId="2" borderId="174" xfId="0" applyFont="1" applyFill="1" applyBorder="1" applyAlignment="1" applyProtection="1">
      <alignment vertical="center" wrapText="1"/>
      <protection hidden="1"/>
    </xf>
    <xf numFmtId="0" fontId="65" fillId="2" borderId="175" xfId="0" applyFont="1" applyFill="1" applyBorder="1" applyAlignment="1" applyProtection="1">
      <alignment horizontal="center" vertical="center"/>
      <protection locked="0"/>
    </xf>
    <xf numFmtId="0" fontId="65" fillId="2" borderId="173" xfId="0" applyFont="1" applyFill="1" applyBorder="1" applyAlignment="1" applyProtection="1">
      <alignment horizontal="center" vertical="center"/>
      <protection locked="0"/>
    </xf>
    <xf numFmtId="0" fontId="66" fillId="2" borderId="173" xfId="0" applyFont="1" applyFill="1" applyBorder="1" applyAlignment="1" applyProtection="1">
      <alignment vertical="center" wrapText="1"/>
      <protection hidden="1"/>
    </xf>
    <xf numFmtId="0" fontId="70" fillId="0" borderId="0" xfId="0" applyFont="1" applyProtection="1">
      <alignment vertical="center"/>
      <protection hidden="1"/>
    </xf>
    <xf numFmtId="0" fontId="70"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7" fillId="0" borderId="0" xfId="0" applyFont="1" applyAlignment="1" applyProtection="1">
      <alignment horizontal="center" vertical="center"/>
      <protection hidden="1"/>
    </xf>
    <xf numFmtId="0" fontId="17" fillId="2" borderId="6" xfId="0" applyFont="1" applyFill="1" applyBorder="1" applyProtection="1">
      <alignment vertical="center"/>
      <protection hidden="1"/>
    </xf>
    <xf numFmtId="0" fontId="17" fillId="2" borderId="2" xfId="0" applyFont="1" applyFill="1" applyBorder="1" applyProtection="1">
      <alignment vertical="center"/>
      <protection hidden="1"/>
    </xf>
    <xf numFmtId="0" fontId="17" fillId="2" borderId="4" xfId="0" applyFont="1" applyFill="1" applyBorder="1" applyProtection="1">
      <alignment vertical="center"/>
      <protection hidden="1"/>
    </xf>
    <xf numFmtId="0" fontId="17" fillId="2" borderId="5" xfId="0" applyFont="1" applyFill="1" applyBorder="1" applyProtection="1">
      <alignment vertical="center"/>
      <protection hidden="1"/>
    </xf>
    <xf numFmtId="0" fontId="43" fillId="2" borderId="0" xfId="0" applyFont="1" applyFill="1" applyProtection="1">
      <alignment vertical="center"/>
      <protection hidden="1"/>
    </xf>
    <xf numFmtId="0" fontId="43" fillId="2" borderId="12" xfId="0" applyFont="1" applyFill="1" applyBorder="1" applyProtection="1">
      <alignment vertical="center"/>
      <protection hidden="1"/>
    </xf>
    <xf numFmtId="0" fontId="17" fillId="6" borderId="64" xfId="79" applyFont="1" applyBorder="1" applyAlignment="1" applyProtection="1">
      <alignment horizontal="right" vertical="center" indent="1"/>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0" fontId="7" fillId="0" borderId="64"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7" xfId="0" applyNumberFormat="1" applyFont="1" applyBorder="1" applyAlignment="1" applyProtection="1">
      <alignment horizontal="right" vertical="center"/>
      <protection hidden="1"/>
    </xf>
    <xf numFmtId="38" fontId="54" fillId="0" borderId="65" xfId="0" applyNumberFormat="1" applyFont="1" applyBorder="1" applyAlignment="1" applyProtection="1">
      <alignment horizontal="right" vertical="center"/>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47" fillId="6" borderId="73" xfId="79" applyFont="1" applyBorder="1" applyAlignment="1" applyProtection="1">
      <alignment horizontal="center" vertical="center" wrapText="1"/>
      <protection hidden="1"/>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38" fontId="55" fillId="0" borderId="74" xfId="0" applyNumberFormat="1" applyFont="1" applyBorder="1" applyAlignment="1" applyProtection="1">
      <alignment vertical="center" wrapText="1"/>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5"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74"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4" fillId="0" borderId="178" xfId="0" applyNumberFormat="1" applyFont="1" applyBorder="1" applyAlignment="1" applyProtection="1">
      <alignment horizontal="right" vertical="center"/>
      <protection locked="0" hidden="1"/>
    </xf>
    <xf numFmtId="38" fontId="54" fillId="0" borderId="0" xfId="0" applyNumberFormat="1" applyFont="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69"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17" fillId="6" borderId="64" xfId="79" applyFont="1" applyBorder="1" applyAlignment="1" applyProtection="1">
      <alignment horizontal="left" vertical="center" indent="2"/>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38" fontId="54" fillId="0" borderId="67" xfId="0" applyNumberFormat="1" applyFont="1" applyBorder="1" applyAlignment="1" applyProtection="1">
      <alignment horizontal="right" vertical="center"/>
      <protection locked="0" hidden="1"/>
    </xf>
    <xf numFmtId="38" fontId="54" fillId="0" borderId="65" xfId="0" applyNumberFormat="1" applyFont="1" applyBorder="1" applyAlignment="1" applyProtection="1">
      <alignment horizontal="right" vertical="center"/>
      <protection locked="0" hidden="1"/>
    </xf>
    <xf numFmtId="0" fontId="17" fillId="2" borderId="0" xfId="0" applyFont="1" applyFill="1" applyAlignment="1" applyProtection="1">
      <alignment horizontal="distributed" vertical="center"/>
      <protection hidden="1"/>
    </xf>
    <xf numFmtId="0" fontId="18" fillId="0" borderId="3" xfId="72" quotePrefix="1" applyFont="1" applyBorder="1" applyAlignment="1" applyProtection="1">
      <alignment horizontal="center" vertical="center"/>
      <protection locked="0"/>
    </xf>
    <xf numFmtId="0" fontId="43" fillId="0" borderId="3" xfId="72" applyFont="1" applyBorder="1" applyAlignment="1" applyProtection="1">
      <alignment horizontal="center" vertical="center" wrapText="1"/>
      <protection hidden="1"/>
    </xf>
    <xf numFmtId="0" fontId="43" fillId="2" borderId="0" xfId="0" applyFont="1" applyFill="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Font="1" applyBorder="1" applyAlignment="1" applyProtection="1">
      <alignment horizontal="center" vertical="center" wrapText="1"/>
      <protection locked="0"/>
    </xf>
    <xf numFmtId="0" fontId="17" fillId="2" borderId="0" xfId="0" applyFont="1" applyFill="1" applyAlignment="1" applyProtection="1">
      <alignment horizontal="left" vertical="center" wrapText="1"/>
      <protection hidden="1"/>
    </xf>
    <xf numFmtId="0" fontId="11" fillId="2" borderId="0" xfId="0" applyFont="1" applyFill="1" applyAlignment="1" applyProtection="1">
      <alignment horizontal="righ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17" fillId="2" borderId="12" xfId="0" applyFont="1" applyFill="1" applyBorder="1" applyProtection="1">
      <alignment vertical="center"/>
      <protection hidden="1"/>
    </xf>
    <xf numFmtId="0" fontId="17" fillId="2" borderId="3" xfId="0" applyFont="1" applyFill="1" applyBorder="1" applyProtection="1">
      <alignment vertical="center"/>
      <protection hidden="1"/>
    </xf>
    <xf numFmtId="0" fontId="17" fillId="2" borderId="0" xfId="0" applyFont="1" applyFill="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18" fillId="2" borderId="3" xfId="0" applyFont="1" applyFill="1" applyBorder="1" applyAlignment="1" applyProtection="1">
      <alignment horizontal="center" vertical="center"/>
      <protection locked="0"/>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Alignment="1" applyProtection="1">
      <alignment horizontal="center" vertical="center" shrinkToFit="1"/>
      <protection locked="0"/>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6" borderId="116" xfId="79" applyFont="1" applyBorder="1" applyAlignment="1" applyProtection="1">
      <alignment horizontal="right" vertical="center"/>
      <protection hidden="1"/>
    </xf>
    <xf numFmtId="0" fontId="19" fillId="6" borderId="117" xfId="79" applyFont="1" applyBorder="1" applyAlignment="1" applyProtection="1">
      <alignment horizontal="right" vertical="center"/>
      <protection hidden="1"/>
    </xf>
    <xf numFmtId="38" fontId="44" fillId="0" borderId="118" xfId="0" applyNumberFormat="1" applyFont="1" applyBorder="1" applyProtection="1">
      <alignment vertical="center"/>
      <protection hidden="1"/>
    </xf>
    <xf numFmtId="38" fontId="44" fillId="0" borderId="117" xfId="0" applyNumberFormat="1" applyFont="1" applyBorder="1" applyProtection="1">
      <alignment vertical="center"/>
      <protection hidden="1"/>
    </xf>
    <xf numFmtId="0" fontId="19" fillId="6" borderId="119" xfId="79" applyFont="1" applyBorder="1" applyAlignment="1" applyProtection="1">
      <alignment horizontal="center" vertical="center"/>
      <protection hidden="1"/>
    </xf>
    <xf numFmtId="0" fontId="19" fillId="6" borderId="120" xfId="79" applyFont="1" applyBorder="1" applyAlignment="1" applyProtection="1">
      <alignment horizontal="center" vertical="center"/>
      <protection hidden="1"/>
    </xf>
    <xf numFmtId="0" fontId="19" fillId="0" borderId="120" xfId="0" applyFont="1" applyBorder="1" applyAlignment="1" applyProtection="1">
      <alignment horizontal="center" vertical="center"/>
      <protection hidden="1"/>
    </xf>
    <xf numFmtId="0" fontId="19" fillId="0" borderId="121" xfId="0" applyFont="1" applyBorder="1" applyAlignment="1" applyProtection="1">
      <alignment horizontal="center" vertical="center"/>
      <protection hidden="1"/>
    </xf>
    <xf numFmtId="38" fontId="44" fillId="0" borderId="22" xfId="0" applyNumberFormat="1" applyFont="1" applyBorder="1" applyProtection="1">
      <alignment vertical="center"/>
      <protection hidden="1"/>
    </xf>
    <xf numFmtId="38" fontId="44" fillId="0" borderId="0" xfId="0" applyNumberFormat="1" applyFont="1" applyProtection="1">
      <alignment vertical="center"/>
      <protection hidden="1"/>
    </xf>
    <xf numFmtId="38" fontId="44" fillId="0" borderId="8" xfId="0" applyNumberFormat="1" applyFont="1" applyBorder="1" applyProtection="1">
      <alignment vertical="center"/>
      <protection hidden="1"/>
    </xf>
    <xf numFmtId="38" fontId="44" fillId="0" borderId="3" xfId="0" applyNumberFormat="1" applyFont="1" applyBorder="1" applyProtection="1">
      <alignment vertical="center"/>
      <protection hidden="1"/>
    </xf>
    <xf numFmtId="0" fontId="17" fillId="0" borderId="109"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9"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9" xfId="0" applyFont="1" applyBorder="1" applyProtection="1">
      <alignment vertical="center"/>
      <protection hidden="1"/>
    </xf>
    <xf numFmtId="0" fontId="23" fillId="0" borderId="34" xfId="0" applyFont="1" applyBorder="1" applyProtection="1">
      <alignment vertical="center"/>
      <protection hidden="1"/>
    </xf>
    <xf numFmtId="0" fontId="12" fillId="0" borderId="1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0" fontId="12" fillId="0" borderId="122"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11"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4" fillId="0" borderId="109"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38" fontId="24" fillId="0" borderId="87" xfId="0" applyNumberFormat="1" applyFont="1" applyBorder="1" applyAlignment="1" applyProtection="1">
      <alignment horizontal="right" vertical="center"/>
      <protection hidden="1"/>
    </xf>
    <xf numFmtId="38" fontId="24" fillId="0" borderId="60" xfId="0" applyNumberFormat="1" applyFont="1" applyBorder="1" applyAlignment="1" applyProtection="1">
      <alignment horizontal="right" vertical="center"/>
      <protection hidden="1"/>
    </xf>
    <xf numFmtId="0" fontId="11" fillId="0" borderId="100"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7" fillId="0" borderId="111"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11"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112" xfId="0" applyFont="1" applyBorder="1" applyProtection="1">
      <alignment vertical="center"/>
      <protection hidden="1"/>
    </xf>
    <xf numFmtId="0" fontId="23" fillId="0" borderId="113" xfId="0" applyFont="1" applyBorder="1" applyProtection="1">
      <alignment vertical="center"/>
      <protection hidden="1"/>
    </xf>
    <xf numFmtId="0" fontId="23" fillId="0" borderId="88" xfId="0" applyFont="1" applyBorder="1" applyProtection="1">
      <alignment vertical="center"/>
      <protection hidden="1"/>
    </xf>
    <xf numFmtId="0" fontId="23" fillId="0" borderId="58" xfId="0" applyFont="1" applyBorder="1" applyProtection="1">
      <alignment vertical="center"/>
      <protection hidden="1"/>
    </xf>
    <xf numFmtId="0" fontId="12" fillId="0" borderId="84"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3" xfId="0" applyNumberFormat="1" applyFont="1" applyBorder="1" applyProtection="1">
      <alignment vertical="center"/>
      <protection hidden="1"/>
    </xf>
    <xf numFmtId="0" fontId="17" fillId="0" borderId="87" xfId="0" applyFont="1" applyBorder="1" applyAlignment="1" applyProtection="1">
      <alignment horizontal="center" vertical="center" shrinkToFit="1"/>
      <protection hidden="1"/>
    </xf>
    <xf numFmtId="0" fontId="17" fillId="0" borderId="60"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114" xfId="0" applyFont="1" applyBorder="1" applyAlignment="1" applyProtection="1">
      <alignment horizontal="center" vertical="center"/>
      <protection hidden="1"/>
    </xf>
    <xf numFmtId="0" fontId="23" fillId="0" borderId="115" xfId="0" applyFont="1" applyBorder="1" applyAlignment="1" applyProtection="1">
      <alignment horizontal="center" vertical="center"/>
      <protection hidden="1"/>
    </xf>
    <xf numFmtId="0" fontId="23" fillId="0" borderId="87" xfId="0" applyFont="1" applyBorder="1" applyProtection="1">
      <alignment vertical="center"/>
      <protection hidden="1"/>
    </xf>
    <xf numFmtId="0" fontId="23" fillId="0" borderId="60" xfId="0" applyFont="1" applyBorder="1" applyProtection="1">
      <alignment vertical="center"/>
      <protection hidden="1"/>
    </xf>
    <xf numFmtId="0" fontId="12" fillId="0" borderId="81"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38" fontId="24" fillId="0" borderId="88" xfId="0" applyNumberFormat="1" applyFont="1" applyBorder="1" applyAlignment="1" applyProtection="1">
      <alignment horizontal="right" vertical="center"/>
      <protection hidden="1"/>
    </xf>
    <xf numFmtId="38" fontId="24" fillId="0" borderId="58" xfId="0" applyNumberFormat="1" applyFont="1" applyBorder="1" applyAlignment="1" applyProtection="1">
      <alignment horizontal="right" vertical="center"/>
      <protection hidden="1"/>
    </xf>
    <xf numFmtId="0" fontId="17" fillId="0" borderId="88" xfId="0" applyFont="1" applyBorder="1" applyAlignment="1" applyProtection="1">
      <alignment horizontal="center" vertical="center" shrinkToFit="1"/>
      <protection hidden="1"/>
    </xf>
    <xf numFmtId="0" fontId="17" fillId="0" borderId="58"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38" fontId="23" fillId="0" borderId="58" xfId="0" applyNumberFormat="1" applyFont="1" applyBorder="1" applyProtection="1">
      <alignment vertical="center"/>
      <protection hidden="1"/>
    </xf>
    <xf numFmtId="0" fontId="23" fillId="0" borderId="87" xfId="0" applyFont="1" applyBorder="1" applyAlignment="1" applyProtection="1">
      <alignment horizontal="center" vertical="center"/>
      <protection hidden="1"/>
    </xf>
    <xf numFmtId="0" fontId="23" fillId="0" borderId="60"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0" fontId="17" fillId="0" borderId="95"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95"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95" xfId="0" applyFont="1" applyBorder="1" applyProtection="1">
      <alignment vertical="center"/>
      <protection hidden="1"/>
    </xf>
    <xf numFmtId="0" fontId="23" fillId="0" borderId="33" xfId="0" applyFont="1" applyBorder="1" applyProtection="1">
      <alignment vertical="center"/>
      <protection hidden="1"/>
    </xf>
    <xf numFmtId="0" fontId="12" fillId="0" borderId="83"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95"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4" borderId="91" xfId="0" applyFont="1" applyFill="1" applyBorder="1" applyAlignment="1" applyProtection="1">
      <alignment horizontal="center" vertical="center" wrapText="1"/>
      <protection hidden="1"/>
    </xf>
    <xf numFmtId="0" fontId="11" fillId="4" borderId="78" xfId="0" applyFont="1" applyFill="1" applyBorder="1" applyAlignment="1" applyProtection="1">
      <alignment horizontal="center" vertical="center" wrapText="1"/>
      <protection hidden="1"/>
    </xf>
    <xf numFmtId="0" fontId="11" fillId="4" borderId="90" xfId="0" applyFont="1" applyFill="1" applyBorder="1" applyAlignment="1" applyProtection="1">
      <alignment horizontal="center" vertical="center" wrapText="1"/>
      <protection hidden="1"/>
    </xf>
    <xf numFmtId="0" fontId="17" fillId="6" borderId="91" xfId="79" applyFont="1" applyBorder="1" applyAlignment="1" applyProtection="1">
      <alignment horizontal="center" vertical="center"/>
      <protection hidden="1"/>
    </xf>
    <xf numFmtId="0" fontId="17" fillId="6" borderId="78" xfId="79" applyFont="1" applyBorder="1" applyAlignment="1" applyProtection="1">
      <alignment horizontal="center" vertical="center"/>
      <protection hidden="1"/>
    </xf>
    <xf numFmtId="0" fontId="17" fillId="6" borderId="91"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protection hidden="1"/>
    </xf>
    <xf numFmtId="0" fontId="11" fillId="6" borderId="77" xfId="79" applyFont="1" applyBorder="1" applyAlignment="1" applyProtection="1">
      <alignment horizontal="center" vertical="center"/>
      <protection hidden="1"/>
    </xf>
    <xf numFmtId="0" fontId="11" fillId="6" borderId="79" xfId="79" applyFont="1" applyBorder="1" applyAlignment="1" applyProtection="1">
      <alignment horizontal="center" vertical="center"/>
      <protection hidden="1"/>
    </xf>
    <xf numFmtId="0" fontId="17" fillId="6" borderId="90" xfId="79" applyFont="1" applyBorder="1" applyAlignment="1" applyProtection="1">
      <alignment horizontal="center" vertical="center"/>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99"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100"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101"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102" xfId="0" applyNumberFormat="1" applyFont="1" applyBorder="1" applyAlignment="1" applyProtection="1">
      <alignment horizontal="center" vertical="center" shrinkToFit="1"/>
      <protection hidden="1"/>
    </xf>
    <xf numFmtId="49" fontId="11" fillId="0" borderId="93" xfId="0" applyNumberFormat="1" applyFont="1" applyBorder="1" applyAlignment="1" applyProtection="1">
      <alignment horizontal="center" vertical="center" shrinkToFit="1"/>
      <protection hidden="1"/>
    </xf>
    <xf numFmtId="49" fontId="11" fillId="0" borderId="94" xfId="0" applyNumberFormat="1" applyFont="1" applyBorder="1" applyAlignment="1" applyProtection="1">
      <alignment horizontal="center" vertical="center" shrinkToFit="1"/>
      <protection hidden="1"/>
    </xf>
    <xf numFmtId="49" fontId="11" fillId="0" borderId="92" xfId="0" applyNumberFormat="1" applyFont="1" applyBorder="1" applyAlignment="1" applyProtection="1">
      <alignment horizontal="center" vertical="center" shrinkToFit="1"/>
      <protection locked="0"/>
    </xf>
    <xf numFmtId="49" fontId="11" fillId="0" borderId="93" xfId="0" applyNumberFormat="1" applyFont="1" applyBorder="1" applyAlignment="1" applyProtection="1">
      <alignment horizontal="center" vertical="center" shrinkToFit="1"/>
      <protection locked="0"/>
    </xf>
    <xf numFmtId="49" fontId="11" fillId="0" borderId="94"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hidden="1"/>
    </xf>
    <xf numFmtId="49" fontId="11" fillId="0" borderId="60" xfId="0" applyNumberFormat="1" applyFont="1" applyBorder="1" applyAlignment="1" applyProtection="1">
      <alignment horizontal="center" vertical="center" shrinkToFit="1"/>
      <protection hidden="1"/>
    </xf>
    <xf numFmtId="49" fontId="11" fillId="0" borderId="82" xfId="0" applyNumberFormat="1" applyFont="1" applyBorder="1" applyAlignment="1" applyProtection="1">
      <alignment horizontal="center" vertical="center" shrinkToFit="1"/>
      <protection hidden="1"/>
    </xf>
    <xf numFmtId="49" fontId="11" fillId="0" borderId="81" xfId="0" applyNumberFormat="1" applyFont="1" applyBorder="1" applyAlignment="1" applyProtection="1">
      <alignment horizontal="center" vertical="center" shrinkToFit="1"/>
      <protection locked="0"/>
    </xf>
    <xf numFmtId="49" fontId="11" fillId="0" borderId="60" xfId="0" applyNumberFormat="1" applyFont="1" applyBorder="1" applyAlignment="1" applyProtection="1">
      <alignment horizontal="center" vertical="center" shrinkToFit="1"/>
      <protection locked="0"/>
    </xf>
    <xf numFmtId="49" fontId="11" fillId="0" borderId="82" xfId="0" applyNumberFormat="1" applyFont="1" applyBorder="1" applyAlignment="1" applyProtection="1">
      <alignment horizontal="center"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58"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84" xfId="0" applyNumberFormat="1" applyFont="1" applyBorder="1" applyAlignment="1" applyProtection="1">
      <alignment horizontal="center" vertical="center" shrinkToFit="1"/>
      <protection locked="0"/>
    </xf>
    <xf numFmtId="49" fontId="11" fillId="0" borderId="58"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180" fontId="17" fillId="0" borderId="85"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107"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81"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77" fontId="17" fillId="0" borderId="92" xfId="11" applyNumberFormat="1" applyFont="1" applyFill="1" applyBorder="1" applyAlignment="1" applyProtection="1">
      <alignment horizontal="right" vertical="center" shrinkToFit="1"/>
      <protection locked="0"/>
    </xf>
    <xf numFmtId="177" fontId="17" fillId="0" borderId="93" xfId="11" applyNumberFormat="1" applyFont="1" applyFill="1" applyBorder="1" applyAlignment="1" applyProtection="1">
      <alignment horizontal="right" vertical="center" shrinkToFit="1"/>
      <protection locked="0"/>
    </xf>
    <xf numFmtId="180" fontId="17" fillId="0" borderId="86"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49" fontId="11" fillId="0" borderId="84" xfId="0" applyNumberFormat="1" applyFont="1" applyBorder="1" applyAlignment="1" applyProtection="1">
      <alignment horizontal="left" vertical="center" shrinkToFit="1"/>
      <protection locked="0"/>
    </xf>
    <xf numFmtId="49" fontId="11" fillId="0" borderId="58"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180" fontId="17" fillId="0" borderId="92" xfId="0" applyNumberFormat="1" applyFont="1" applyBorder="1" applyAlignment="1" applyProtection="1">
      <alignment horizontal="right" vertical="center" shrinkToFit="1"/>
      <protection hidden="1"/>
    </xf>
    <xf numFmtId="180" fontId="17" fillId="0" borderId="93" xfId="0" applyNumberFormat="1" applyFont="1" applyBorder="1" applyAlignment="1" applyProtection="1">
      <alignment horizontal="right" vertical="center" shrinkToFit="1"/>
      <protection hidden="1"/>
    </xf>
    <xf numFmtId="180" fontId="17" fillId="0" borderId="94" xfId="0" applyNumberFormat="1" applyFont="1" applyBorder="1" applyAlignment="1" applyProtection="1">
      <alignment horizontal="right" vertical="center" shrinkToFit="1"/>
      <protection hidden="1"/>
    </xf>
    <xf numFmtId="177" fontId="17" fillId="0" borderId="84" xfId="11" applyNumberFormat="1" applyFont="1" applyFill="1" applyBorder="1" applyAlignment="1" applyProtection="1">
      <alignment horizontal="right" vertical="center" shrinkToFit="1"/>
      <protection locked="0"/>
    </xf>
    <xf numFmtId="177" fontId="17" fillId="0" borderId="58" xfId="11" applyNumberFormat="1" applyFont="1" applyFill="1" applyBorder="1" applyAlignment="1" applyProtection="1">
      <alignment horizontal="right" vertical="center" shrinkToFit="1"/>
      <protection locked="0"/>
    </xf>
    <xf numFmtId="179" fontId="17" fillId="0" borderId="92" xfId="0" applyNumberFormat="1" applyFont="1" applyBorder="1" applyAlignment="1" applyProtection="1">
      <alignment horizontal="right" vertical="center" shrinkToFit="1"/>
      <protection locked="0"/>
    </xf>
    <xf numFmtId="179" fontId="17" fillId="0" borderId="94" xfId="0" applyNumberFormat="1" applyFont="1" applyBorder="1" applyAlignment="1" applyProtection="1">
      <alignment horizontal="right" vertical="center" shrinkToFit="1"/>
      <protection locked="0"/>
    </xf>
    <xf numFmtId="180" fontId="17" fillId="0" borderId="81" xfId="0" applyNumberFormat="1" applyFont="1" applyBorder="1" applyAlignment="1" applyProtection="1">
      <alignment horizontal="right" vertical="center" shrinkToFit="1"/>
      <protection hidden="1"/>
    </xf>
    <xf numFmtId="180" fontId="17" fillId="0" borderId="60" xfId="0" applyNumberFormat="1" applyFont="1" applyBorder="1" applyAlignment="1" applyProtection="1">
      <alignment horizontal="right" vertical="center" shrinkToFit="1"/>
      <protection hidden="1"/>
    </xf>
    <xf numFmtId="180" fontId="17" fillId="0" borderId="82" xfId="0" applyNumberFormat="1" applyFont="1" applyBorder="1" applyAlignment="1" applyProtection="1">
      <alignment horizontal="right" vertical="center" shrinkToFit="1"/>
      <protection hidden="1"/>
    </xf>
    <xf numFmtId="180" fontId="17" fillId="0" borderId="71" xfId="0" applyNumberFormat="1" applyFont="1" applyBorder="1" applyAlignment="1" applyProtection="1">
      <alignment horizontal="center" vertical="center" shrinkToFit="1"/>
      <protection hidden="1"/>
    </xf>
    <xf numFmtId="180" fontId="17" fillId="0" borderId="72" xfId="0" applyNumberFormat="1" applyFont="1" applyBorder="1" applyAlignment="1" applyProtection="1">
      <alignment horizontal="center" vertical="center" shrinkToFit="1"/>
      <protection hidden="1"/>
    </xf>
    <xf numFmtId="180" fontId="17" fillId="0" borderId="108" xfId="0" applyNumberFormat="1" applyFont="1" applyBorder="1" applyAlignment="1" applyProtection="1">
      <alignment horizontal="center" vertical="center" shrinkToFit="1"/>
      <protection hidden="1"/>
    </xf>
    <xf numFmtId="0" fontId="11" fillId="0" borderId="96"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97"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2" fillId="0" borderId="103" xfId="0" applyFont="1" applyBorder="1" applyAlignment="1" applyProtection="1">
      <alignment horizontal="center" vertical="center"/>
      <protection hidden="1"/>
    </xf>
    <xf numFmtId="38" fontId="12" fillId="0" borderId="104" xfId="0" applyNumberFormat="1" applyFont="1" applyBorder="1" applyAlignment="1" applyProtection="1">
      <alignment horizontal="center" vertical="center"/>
      <protection hidden="1"/>
    </xf>
    <xf numFmtId="38" fontId="12" fillId="0" borderId="105"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106" xfId="0" applyNumberFormat="1" applyFont="1" applyBorder="1" applyAlignment="1" applyProtection="1">
      <alignment horizontal="center" vertical="center"/>
      <protection hidden="1"/>
    </xf>
    <xf numFmtId="0" fontId="17" fillId="6" borderId="80" xfId="79" applyFont="1" applyBorder="1" applyAlignment="1" applyProtection="1">
      <alignment horizontal="center" vertical="center"/>
      <protection hidden="1"/>
    </xf>
    <xf numFmtId="38" fontId="44" fillId="0" borderId="98" xfId="0" applyNumberFormat="1" applyFont="1" applyBorder="1" applyProtection="1">
      <alignment vertical="center"/>
      <protection hidden="1"/>
    </xf>
    <xf numFmtId="38" fontId="44" fillId="0" borderId="72" xfId="0" applyNumberFormat="1" applyFont="1" applyBorder="1" applyProtection="1">
      <alignment vertical="center"/>
      <protection hidden="1"/>
    </xf>
    <xf numFmtId="38" fontId="44" fillId="0" borderId="7" xfId="0" applyNumberFormat="1" applyFont="1" applyBorder="1" applyProtection="1">
      <alignment vertical="center"/>
      <protection hidden="1"/>
    </xf>
    <xf numFmtId="38" fontId="44" fillId="0" borderId="4" xfId="0" applyNumberFormat="1" applyFont="1" applyBorder="1" applyProtection="1">
      <alignment vertical="center"/>
      <protection hidden="1"/>
    </xf>
    <xf numFmtId="0" fontId="23" fillId="0" borderId="88" xfId="0" applyFont="1" applyBorder="1" applyAlignment="1" applyProtection="1">
      <alignment horizontal="center" vertical="center"/>
      <protection hidden="1"/>
    </xf>
    <xf numFmtId="0" fontId="23" fillId="0" borderId="58"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4" borderId="89" xfId="0" applyFont="1" applyFill="1" applyBorder="1" applyAlignment="1" applyProtection="1">
      <alignment horizontal="center" vertical="center"/>
      <protection hidden="1"/>
    </xf>
    <xf numFmtId="0" fontId="11" fillId="4" borderId="90" xfId="0" applyFont="1" applyFill="1" applyBorder="1" applyAlignment="1" applyProtection="1">
      <alignment horizontal="center" vertical="center"/>
      <protection hidden="1"/>
    </xf>
    <xf numFmtId="178" fontId="17" fillId="0" borderId="81" xfId="0" applyNumberFormat="1" applyFont="1" applyBorder="1" applyAlignment="1" applyProtection="1">
      <alignment horizontal="right" vertical="center" shrinkToFit="1"/>
      <protection locked="0"/>
    </xf>
    <xf numFmtId="178" fontId="17" fillId="0" borderId="60" xfId="0" applyNumberFormat="1" applyFont="1" applyBorder="1" applyAlignment="1" applyProtection="1">
      <alignment horizontal="right" vertical="center" shrinkToFit="1"/>
      <protection locked="0"/>
    </xf>
    <xf numFmtId="178" fontId="17" fillId="0" borderId="82" xfId="0" applyNumberFormat="1" applyFont="1" applyBorder="1" applyAlignment="1" applyProtection="1">
      <alignment horizontal="right" vertical="center" shrinkToFit="1"/>
      <protection locked="0"/>
    </xf>
    <xf numFmtId="0" fontId="11" fillId="0" borderId="96"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7"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8" xfId="0" applyFont="1" applyBorder="1" applyAlignment="1" applyProtection="1">
      <alignment horizontal="center" vertical="center" shrinkToFit="1"/>
      <protection locked="0"/>
    </xf>
    <xf numFmtId="0" fontId="17" fillId="0" borderId="72" xfId="0" applyFont="1" applyBorder="1" applyAlignment="1" applyProtection="1">
      <alignment horizontal="center"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1"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0" fontId="17" fillId="0" borderId="83"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7" fillId="0" borderId="81" xfId="11" applyNumberFormat="1" applyFont="1" applyFill="1" applyBorder="1" applyAlignment="1" applyProtection="1">
      <alignment horizontal="center" vertical="center" shrinkToFit="1"/>
      <protection hidden="1"/>
    </xf>
    <xf numFmtId="0" fontId="17" fillId="0" borderId="82" xfId="11" applyNumberFormat="1" applyFont="1" applyFill="1" applyBorder="1" applyAlignment="1" applyProtection="1">
      <alignment horizontal="center" vertical="center" shrinkToFit="1"/>
      <protection hidden="1"/>
    </xf>
    <xf numFmtId="0" fontId="11" fillId="0" borderId="97"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179" fontId="17" fillId="0" borderId="81" xfId="0" applyNumberFormat="1" applyFont="1" applyBorder="1" applyAlignment="1" applyProtection="1">
      <alignment horizontal="right" vertical="center" shrinkToFit="1"/>
      <protection locked="0"/>
    </xf>
    <xf numFmtId="179" fontId="17" fillId="0" borderId="82" xfId="0" applyNumberFormat="1" applyFont="1" applyBorder="1" applyAlignment="1" applyProtection="1">
      <alignment horizontal="right" vertical="center" shrinkToFit="1"/>
      <protection locked="0"/>
    </xf>
    <xf numFmtId="178" fontId="17" fillId="0" borderId="92" xfId="0" applyNumberFormat="1" applyFont="1" applyBorder="1" applyAlignment="1" applyProtection="1">
      <alignment horizontal="right" vertical="center" shrinkToFit="1"/>
      <protection locked="0"/>
    </xf>
    <xf numFmtId="178" fontId="17" fillId="0" borderId="93" xfId="0" applyNumberFormat="1" applyFont="1" applyBorder="1" applyAlignment="1" applyProtection="1">
      <alignment horizontal="right" vertical="center" shrinkToFit="1"/>
      <protection locked="0"/>
    </xf>
    <xf numFmtId="178" fontId="17" fillId="0" borderId="94" xfId="0" applyNumberFormat="1" applyFont="1" applyBorder="1" applyAlignment="1" applyProtection="1">
      <alignment horizontal="right" vertical="center" shrinkToFit="1"/>
      <protection locked="0"/>
    </xf>
    <xf numFmtId="178" fontId="17" fillId="0" borderId="84" xfId="0" applyNumberFormat="1" applyFont="1" applyBorder="1" applyAlignment="1" applyProtection="1">
      <alignment horizontal="right" vertical="center" shrinkToFit="1"/>
      <protection locked="0"/>
    </xf>
    <xf numFmtId="178" fontId="17" fillId="0" borderId="58"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49" fontId="11" fillId="0" borderId="92" xfId="0" applyNumberFormat="1" applyFont="1" applyBorder="1" applyAlignment="1" applyProtection="1">
      <alignment horizontal="left" vertical="center" shrinkToFit="1"/>
      <protection locked="0"/>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0" fontId="17" fillId="0" borderId="92" xfId="11" applyNumberFormat="1" applyFont="1" applyFill="1" applyBorder="1" applyAlignment="1" applyProtection="1">
      <alignment horizontal="center" vertical="center" shrinkToFit="1"/>
      <protection hidden="1"/>
    </xf>
    <xf numFmtId="0" fontId="17" fillId="0" borderId="94" xfId="11" applyNumberFormat="1" applyFont="1" applyFill="1" applyBorder="1" applyAlignment="1" applyProtection="1">
      <alignment horizontal="center" vertical="center" shrinkToFit="1"/>
      <protection hidden="1"/>
    </xf>
    <xf numFmtId="179" fontId="17" fillId="0" borderId="84"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84" xfId="0" applyNumberFormat="1" applyFont="1" applyBorder="1" applyAlignment="1" applyProtection="1">
      <alignment horizontal="right" vertical="center" shrinkToFit="1"/>
      <protection hidden="1"/>
    </xf>
    <xf numFmtId="180" fontId="17" fillId="0" borderId="58"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0" fontId="22" fillId="5" borderId="0" xfId="78" applyBorder="1">
      <alignment horizontal="center" vertical="center"/>
      <protection hidden="1"/>
    </xf>
    <xf numFmtId="0" fontId="11" fillId="7" borderId="91"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77" xfId="80" applyNumberFormat="1" applyFont="1" applyBorder="1" applyAlignment="1" applyProtection="1">
      <alignment horizontal="center" vertical="center" wrapText="1"/>
      <protection hidden="1"/>
    </xf>
    <xf numFmtId="0" fontId="11" fillId="7" borderId="90" xfId="80" applyNumberFormat="1" applyFont="1" applyBorder="1" applyAlignment="1" applyProtection="1">
      <alignment horizontal="center" vertical="center" wrapText="1"/>
      <protection hidden="1"/>
    </xf>
    <xf numFmtId="0" fontId="12" fillId="7" borderId="77" xfId="80" applyNumberFormat="1" applyFont="1" applyBorder="1" applyAlignment="1" applyProtection="1">
      <alignment horizontal="center" vertical="center" wrapText="1"/>
      <protection hidden="1"/>
    </xf>
    <xf numFmtId="0" fontId="12" fillId="7" borderId="79" xfId="80" applyNumberFormat="1" applyFont="1" applyBorder="1" applyAlignment="1" applyProtection="1">
      <alignment horizontal="center" vertical="center" wrapText="1"/>
      <protection hidden="1"/>
    </xf>
    <xf numFmtId="0" fontId="11" fillId="6" borderId="77" xfId="79" applyFont="1" applyBorder="1" applyAlignment="1" applyProtection="1">
      <alignment horizontal="center" vertical="center" shrinkToFit="1"/>
      <protection hidden="1"/>
    </xf>
    <xf numFmtId="0" fontId="11" fillId="6" borderId="79"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68" fillId="2" borderId="47" xfId="0" applyFont="1" applyFill="1" applyBorder="1" applyAlignment="1" applyProtection="1">
      <alignment horizontal="center" vertical="center"/>
      <protection hidden="1"/>
    </xf>
    <xf numFmtId="49" fontId="11" fillId="0" borderId="83"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178" fontId="17" fillId="0" borderId="83"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83"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95"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0" fontId="4" fillId="0" borderId="25" xfId="0" applyFont="1" applyBorder="1" applyAlignment="1" applyProtection="1">
      <alignment horizontal="center" vertical="center"/>
      <protection hidden="1"/>
    </xf>
    <xf numFmtId="0" fontId="7" fillId="6" borderId="77" xfId="79" applyFont="1" applyBorder="1" applyAlignment="1" applyProtection="1">
      <alignment horizontal="center" vertical="center" wrapText="1"/>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protection hidden="1"/>
    </xf>
    <xf numFmtId="0" fontId="11" fillId="7" borderId="80" xfId="80" applyNumberFormat="1" applyFont="1" applyBorder="1" applyAlignment="1" applyProtection="1">
      <alignment horizontal="center" vertical="center"/>
      <protection hidden="1"/>
    </xf>
    <xf numFmtId="0" fontId="7" fillId="7" borderId="77" xfId="80" applyNumberFormat="1" applyFont="1" applyBorder="1" applyAlignment="1" applyProtection="1">
      <alignment horizontal="center" vertical="center" wrapText="1"/>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57" fillId="2" borderId="0" xfId="0" applyFont="1" applyFill="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3"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80" fontId="17" fillId="0" borderId="83"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77" fontId="17" fillId="0" borderId="110"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4" xfId="10" applyNumberFormat="1" applyFont="1" applyFill="1" applyBorder="1" applyAlignment="1" applyProtection="1">
      <alignment horizontal="right" vertical="center" shrinkToFit="1"/>
      <protection hidden="1"/>
    </xf>
    <xf numFmtId="49" fontId="17" fillId="0" borderId="123"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0"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10"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7" fontId="17" fillId="0" borderId="110"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179" fontId="17" fillId="0" borderId="110"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49" fontId="11" fillId="0" borderId="130" xfId="0" applyNumberFormat="1" applyFont="1" applyBorder="1" applyAlignment="1" applyProtection="1">
      <alignment horizontal="center" vertical="center" shrinkToFit="1"/>
      <protection locked="0"/>
    </xf>
    <xf numFmtId="49" fontId="11" fillId="0" borderId="113" xfId="0" applyNumberFormat="1" applyFont="1" applyBorder="1" applyAlignment="1" applyProtection="1">
      <alignment horizontal="center" vertical="center" shrinkToFit="1"/>
      <protection locked="0"/>
    </xf>
    <xf numFmtId="49" fontId="11" fillId="0" borderId="142" xfId="0" applyNumberFormat="1" applyFont="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shrinkToFit="1"/>
      <protection hidden="1"/>
    </xf>
    <xf numFmtId="0" fontId="17" fillId="4" borderId="78" xfId="0" applyFont="1" applyFill="1" applyBorder="1" applyAlignment="1" applyProtection="1">
      <alignment horizontal="center"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77"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1" fillId="6" borderId="116" xfId="79" applyFont="1" applyBorder="1" applyAlignment="1" applyProtection="1">
      <alignment horizontal="right" vertical="center"/>
      <protection hidden="1"/>
    </xf>
    <xf numFmtId="0" fontId="11" fillId="6" borderId="117" xfId="79" applyFont="1" applyBorder="1" applyAlignment="1" applyProtection="1">
      <alignment horizontal="right" vertical="center"/>
      <protection hidden="1"/>
    </xf>
    <xf numFmtId="0" fontId="11" fillId="6" borderId="145" xfId="79" applyFont="1" applyBorder="1" applyAlignment="1" applyProtection="1">
      <alignment horizontal="right" vertical="center"/>
      <protection hidden="1"/>
    </xf>
    <xf numFmtId="0" fontId="17" fillId="4" borderId="78" xfId="0" applyFont="1" applyFill="1" applyBorder="1" applyAlignment="1" applyProtection="1">
      <alignment horizontal="center" vertical="center"/>
      <protection hidden="1"/>
    </xf>
    <xf numFmtId="0" fontId="17" fillId="4" borderId="90"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35" xfId="80" applyNumberFormat="1" applyFont="1" applyBorder="1" applyAlignment="1" applyProtection="1">
      <alignment horizontal="center" vertical="center" wrapText="1"/>
      <protection hidden="1"/>
    </xf>
    <xf numFmtId="0" fontId="11" fillId="7" borderId="103" xfId="80" applyNumberFormat="1" applyFont="1" applyBorder="1" applyAlignment="1" applyProtection="1">
      <alignment horizontal="center" vertical="center" wrapText="1"/>
      <protection hidden="1"/>
    </xf>
    <xf numFmtId="0" fontId="11" fillId="7" borderId="132" xfId="80" applyNumberFormat="1" applyFont="1" applyBorder="1" applyAlignment="1" applyProtection="1">
      <alignment horizontal="center" vertical="center" wrapText="1"/>
      <protection hidden="1"/>
    </xf>
    <xf numFmtId="0" fontId="11" fillId="7" borderId="136"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4" xfId="80" applyNumberFormat="1"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104" xfId="0" applyFont="1" applyBorder="1" applyAlignment="1" applyProtection="1">
      <alignment horizontal="center" vertical="center"/>
      <protection hidden="1"/>
    </xf>
    <xf numFmtId="0" fontId="12" fillId="0" borderId="105"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9"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10" xfId="0" applyNumberFormat="1" applyFont="1" applyBorder="1" applyProtection="1">
      <alignment vertical="center"/>
      <protection hidden="1"/>
    </xf>
    <xf numFmtId="176" fontId="23" fillId="0" borderId="95"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83"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8" xfId="0" applyNumberFormat="1" applyFont="1" applyBorder="1" applyProtection="1">
      <alignment vertical="center"/>
      <protection hidden="1"/>
    </xf>
    <xf numFmtId="176" fontId="23" fillId="0" borderId="58" xfId="0" applyNumberFormat="1" applyFont="1" applyBorder="1" applyProtection="1">
      <alignment vertical="center"/>
      <protection hidden="1"/>
    </xf>
    <xf numFmtId="38" fontId="23" fillId="0" borderId="84" xfId="0" applyNumberFormat="1" applyFont="1" applyBorder="1" applyProtection="1">
      <alignment vertical="center"/>
      <protection hidden="1"/>
    </xf>
    <xf numFmtId="38" fontId="44" fillId="0" borderId="146" xfId="0" applyNumberFormat="1" applyFont="1" applyBorder="1" applyAlignment="1" applyProtection="1">
      <alignment horizontal="right" vertical="center"/>
      <protection hidden="1"/>
    </xf>
    <xf numFmtId="38" fontId="44" fillId="0" borderId="147" xfId="0" applyNumberFormat="1" applyFont="1" applyBorder="1" applyAlignment="1" applyProtection="1">
      <alignment horizontal="right" vertical="center"/>
      <protection hidden="1"/>
    </xf>
    <xf numFmtId="38" fontId="44" fillId="0" borderId="118" xfId="0" applyNumberFormat="1" applyFont="1" applyBorder="1" applyAlignment="1" applyProtection="1">
      <alignment horizontal="right" vertical="center"/>
      <protection hidden="1"/>
    </xf>
    <xf numFmtId="38" fontId="44" fillId="0" borderId="117" xfId="0" applyNumberFormat="1" applyFont="1" applyBorder="1" applyAlignment="1" applyProtection="1">
      <alignment horizontal="right" vertical="center"/>
      <protection hidden="1"/>
    </xf>
    <xf numFmtId="0" fontId="11" fillId="0" borderId="148" xfId="0" applyFont="1" applyBorder="1" applyAlignment="1" applyProtection="1">
      <alignment horizontal="center" vertical="center" shrinkToFit="1"/>
      <protection hidden="1"/>
    </xf>
    <xf numFmtId="0" fontId="11" fillId="0" borderId="63"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70"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4" fillId="0" borderId="98" xfId="0" applyNumberFormat="1" applyFont="1" applyBorder="1" applyAlignment="1" applyProtection="1">
      <alignment horizontal="right" vertical="center"/>
      <protection hidden="1"/>
    </xf>
    <xf numFmtId="38" fontId="44" fillId="0" borderId="72" xfId="0" applyNumberFormat="1" applyFont="1" applyBorder="1" applyAlignment="1" applyProtection="1">
      <alignment horizontal="right" vertical="center"/>
      <protection hidden="1"/>
    </xf>
    <xf numFmtId="38" fontId="44" fillId="0" borderId="22" xfId="0" applyNumberFormat="1" applyFont="1" applyBorder="1" applyAlignment="1" applyProtection="1">
      <alignment horizontal="right" vertical="center"/>
      <protection hidden="1"/>
    </xf>
    <xf numFmtId="38" fontId="44" fillId="0" borderId="0" xfId="0" applyNumberFormat="1" applyFont="1" applyAlignment="1" applyProtection="1">
      <alignment horizontal="right" vertical="center"/>
      <protection hidden="1"/>
    </xf>
    <xf numFmtId="38" fontId="44" fillId="0" borderId="8" xfId="0" applyNumberFormat="1" applyFont="1" applyBorder="1" applyAlignment="1" applyProtection="1">
      <alignment horizontal="right" vertical="center"/>
      <protection hidden="1"/>
    </xf>
    <xf numFmtId="38" fontId="44" fillId="0" borderId="3" xfId="0" applyNumberFormat="1" applyFont="1" applyBorder="1" applyAlignment="1" applyProtection="1">
      <alignment horizontal="right" vertical="center"/>
      <protection hidden="1"/>
    </xf>
    <xf numFmtId="0" fontId="23" fillId="0" borderId="62" xfId="0" applyFont="1" applyBorder="1" applyAlignment="1" applyProtection="1">
      <alignment horizontal="center" vertical="center"/>
      <protection hidden="1"/>
    </xf>
    <xf numFmtId="0" fontId="23" fillId="0" borderId="63"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62" xfId="0" applyNumberFormat="1" applyFont="1" applyBorder="1" applyProtection="1">
      <alignment vertical="center"/>
      <protection hidden="1"/>
    </xf>
    <xf numFmtId="176" fontId="23" fillId="0" borderId="63" xfId="0" applyNumberFormat="1" applyFont="1" applyBorder="1" applyProtection="1">
      <alignment vertical="center"/>
      <protection hidden="1"/>
    </xf>
    <xf numFmtId="38" fontId="23" fillId="0" borderId="70"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4" fillId="0" borderId="146" xfId="0" applyNumberFormat="1" applyFont="1" applyBorder="1" applyAlignment="1" applyProtection="1">
      <alignment horizontal="right" vertical="center"/>
      <protection hidden="1"/>
    </xf>
    <xf numFmtId="38" fontId="24" fillId="0" borderId="147" xfId="0" applyNumberFormat="1" applyFont="1" applyBorder="1" applyAlignment="1" applyProtection="1">
      <alignment horizontal="right" vertical="center"/>
      <protection hidden="1"/>
    </xf>
    <xf numFmtId="0" fontId="11" fillId="0" borderId="96" xfId="0" applyFont="1" applyBorder="1" applyAlignment="1" applyProtection="1">
      <alignment horizontal="center" vertical="center" wrapText="1"/>
      <protection hidden="1"/>
    </xf>
    <xf numFmtId="0" fontId="11" fillId="0" borderId="72"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68" fillId="2" borderId="0" xfId="0" applyFont="1" applyFill="1" applyProtection="1">
      <alignment vertical="center"/>
      <protection hidden="1"/>
    </xf>
    <xf numFmtId="177" fontId="17" fillId="0" borderId="12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2"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49" fontId="17" fillId="0" borderId="144"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11" fillId="6" borderId="135" xfId="79" applyFont="1" applyBorder="1" applyAlignment="1" applyProtection="1">
      <alignment horizontal="center" vertical="center" shrinkToFit="1"/>
      <protection hidden="1"/>
    </xf>
    <xf numFmtId="0" fontId="11" fillId="6" borderId="132" xfId="79" applyFont="1" applyBorder="1" applyAlignment="1" applyProtection="1">
      <alignment horizontal="center" vertical="center" shrinkToFit="1"/>
      <protection hidden="1"/>
    </xf>
    <xf numFmtId="0" fontId="11" fillId="6" borderId="136" xfId="79" applyFont="1" applyBorder="1" applyAlignment="1" applyProtection="1">
      <alignment horizontal="center" vertical="center" shrinkToFit="1"/>
      <protection hidden="1"/>
    </xf>
    <xf numFmtId="0" fontId="11" fillId="6" borderId="134" xfId="79" applyFont="1" applyBorder="1" applyAlignment="1" applyProtection="1">
      <alignment horizontal="center" vertical="center" shrinkToFit="1"/>
      <protection hidden="1"/>
    </xf>
    <xf numFmtId="0" fontId="11" fillId="7" borderId="130" xfId="80" applyNumberFormat="1" applyFont="1" applyBorder="1" applyAlignment="1" applyProtection="1">
      <alignment horizontal="center" vertical="center"/>
      <protection hidden="1"/>
    </xf>
    <xf numFmtId="0" fontId="11" fillId="7" borderId="113" xfId="80" applyNumberFormat="1" applyFont="1" applyBorder="1" applyAlignment="1" applyProtection="1">
      <alignment horizontal="center" vertical="center"/>
      <protection hidden="1"/>
    </xf>
    <xf numFmtId="49" fontId="17" fillId="0" borderId="143"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3"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0" fontId="11" fillId="7" borderId="139" xfId="80" applyNumberFormat="1" applyFont="1" applyBorder="1" applyAlignment="1" applyProtection="1">
      <alignment horizontal="center" vertical="center"/>
      <protection hidden="1"/>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42" xfId="80" applyNumberFormat="1" applyFont="1" applyBorder="1" applyAlignment="1" applyProtection="1">
      <alignment horizontal="center" vertical="center"/>
      <protection hidden="1"/>
    </xf>
    <xf numFmtId="0" fontId="5" fillId="7" borderId="131" xfId="80" applyNumberFormat="1" applyFont="1" applyBorder="1" applyAlignment="1" applyProtection="1">
      <alignment horizontal="center" vertical="center" wrapText="1"/>
      <protection hidden="1"/>
    </xf>
    <xf numFmtId="0" fontId="5" fillId="7" borderId="103" xfId="80" applyNumberFormat="1" applyFont="1" applyBorder="1" applyAlignment="1" applyProtection="1">
      <alignment horizontal="center" vertical="center" wrapText="1"/>
      <protection hidden="1"/>
    </xf>
    <xf numFmtId="0" fontId="5" fillId="7" borderId="132"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179" fontId="17" fillId="2" borderId="33" xfId="10" applyNumberFormat="1" applyFont="1" applyFill="1" applyBorder="1" applyAlignment="1" applyProtection="1">
      <alignment vertical="center" shrinkToFit="1"/>
      <protection locked="0"/>
    </xf>
    <xf numFmtId="179" fontId="17" fillId="2" borderId="49" xfId="10" applyNumberFormat="1" applyFont="1" applyFill="1" applyBorder="1" applyAlignment="1" applyProtection="1">
      <alignment vertical="center" shrinkToFit="1"/>
      <protection locked="0"/>
    </xf>
    <xf numFmtId="0" fontId="7" fillId="6" borderId="135" xfId="79" applyFont="1" applyBorder="1" applyAlignment="1" applyProtection="1">
      <alignment horizontal="center" vertical="center" wrapText="1" shrinkToFit="1"/>
      <protection hidden="1"/>
    </xf>
    <xf numFmtId="0" fontId="7" fillId="6" borderId="103" xfId="79" applyFont="1" applyBorder="1" applyAlignment="1" applyProtection="1">
      <alignment horizontal="center" vertical="center" wrapText="1" shrinkToFit="1"/>
      <protection hidden="1"/>
    </xf>
    <xf numFmtId="0" fontId="7" fillId="6" borderId="132" xfId="79" applyFont="1" applyBorder="1" applyAlignment="1" applyProtection="1">
      <alignment horizontal="center" vertical="center" wrapText="1" shrinkToFit="1"/>
      <protection hidden="1"/>
    </xf>
    <xf numFmtId="0" fontId="7" fillId="6" borderId="136"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4" xfId="79" applyFont="1" applyBorder="1" applyAlignment="1" applyProtection="1">
      <alignment horizontal="center" vertical="center" wrapText="1" shrinkToFit="1"/>
      <protection hidden="1"/>
    </xf>
    <xf numFmtId="177" fontId="17" fillId="0" borderId="83"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179" fontId="17" fillId="0" borderId="83"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12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11" fillId="6" borderId="135" xfId="79" applyFont="1" applyBorder="1" applyAlignment="1" applyProtection="1">
      <alignment horizontal="center" vertical="center" wrapText="1"/>
      <protection hidden="1"/>
    </xf>
    <xf numFmtId="0" fontId="11" fillId="6" borderId="103"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177" fontId="17" fillId="0" borderId="83"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24" fillId="0" borderId="127"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9" fontId="17" fillId="2" borderId="83" xfId="10" applyNumberFormat="1" applyFont="1" applyFill="1" applyBorder="1" applyAlignment="1" applyProtection="1">
      <alignment vertical="center" shrinkToFit="1"/>
      <protection locked="0"/>
    </xf>
    <xf numFmtId="179" fontId="24" fillId="0" borderId="118" xfId="10" applyNumberFormat="1" applyFont="1" applyBorder="1" applyAlignment="1" applyProtection="1">
      <alignment vertical="center" shrinkToFit="1"/>
      <protection hidden="1"/>
    </xf>
    <xf numFmtId="179" fontId="24" fillId="0" borderId="117" xfId="10" applyNumberFormat="1" applyFont="1" applyBorder="1" applyAlignment="1" applyProtection="1">
      <alignment vertical="center" shrinkToFit="1"/>
      <protection hidden="1"/>
    </xf>
    <xf numFmtId="179" fontId="24" fillId="0" borderId="125" xfId="10" applyNumberFormat="1" applyFont="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9" fontId="17" fillId="0" borderId="12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122" xfId="10" applyNumberFormat="1" applyFont="1" applyFill="1" applyBorder="1" applyAlignment="1" applyProtection="1">
      <alignment vertical="center" shrinkToFit="1"/>
      <protection locked="0"/>
    </xf>
    <xf numFmtId="0" fontId="49" fillId="4" borderId="131" xfId="0" applyFont="1" applyFill="1" applyBorder="1" applyAlignment="1" applyProtection="1">
      <alignment horizontal="center" vertical="center"/>
      <protection hidden="1"/>
    </xf>
    <xf numFmtId="0" fontId="49" fillId="4" borderId="103" xfId="0" applyFont="1" applyFill="1" applyBorder="1" applyAlignment="1" applyProtection="1">
      <alignment horizontal="center" vertical="center"/>
      <protection hidden="1"/>
    </xf>
    <xf numFmtId="0" fontId="49" fillId="4" borderId="170" xfId="0" applyFont="1" applyFill="1" applyBorder="1" applyAlignment="1" applyProtection="1">
      <alignment horizontal="center" vertical="center"/>
      <protection hidden="1"/>
    </xf>
    <xf numFmtId="0" fontId="49" fillId="4" borderId="101"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1" xfId="0" applyFont="1" applyFill="1" applyBorder="1" applyAlignment="1" applyProtection="1">
      <alignment horizontal="center" vertical="center" wrapText="1"/>
      <protection hidden="1"/>
    </xf>
    <xf numFmtId="0" fontId="18" fillId="2" borderId="103" xfId="0" applyFont="1" applyFill="1" applyBorder="1" applyAlignment="1" applyProtection="1">
      <alignment horizontal="center" vertical="center"/>
      <protection hidden="1"/>
    </xf>
    <xf numFmtId="0" fontId="18" fillId="2" borderId="137" xfId="0" applyFont="1" applyFill="1" applyBorder="1" applyAlignment="1" applyProtection="1">
      <alignment horizontal="center" vertical="center"/>
      <protection hidden="1"/>
    </xf>
    <xf numFmtId="0" fontId="18" fillId="2" borderId="99"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protection hidden="1"/>
    </xf>
    <xf numFmtId="0" fontId="49" fillId="4" borderId="73" xfId="0" applyFont="1" applyFill="1" applyBorder="1" applyAlignment="1" applyProtection="1">
      <alignment horizontal="center" vertical="center"/>
      <protection hidden="1"/>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18" fillId="2" borderId="126" xfId="0" applyFont="1" applyFill="1" applyBorder="1" applyAlignment="1" applyProtection="1">
      <alignment horizontal="center" vertical="center"/>
      <protection hidden="1"/>
    </xf>
    <xf numFmtId="0" fontId="18" fillId="2" borderId="74"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0" fontId="6" fillId="4" borderId="73" xfId="0" applyFont="1" applyFill="1" applyBorder="1" applyAlignment="1" applyProtection="1">
      <alignment horizontal="center" vertical="center"/>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5" fillId="7" borderId="135" xfId="80" applyNumberFormat="1" applyFont="1" applyBorder="1" applyAlignment="1" applyProtection="1">
      <alignment horizontal="center" vertical="center" wrapText="1"/>
      <protection hidden="1"/>
    </xf>
    <xf numFmtId="0" fontId="5" fillId="7" borderId="136" xfId="80" applyNumberFormat="1" applyFont="1" applyBorder="1" applyAlignment="1" applyProtection="1">
      <alignment horizontal="center" vertical="center" wrapText="1"/>
      <protection hidden="1"/>
    </xf>
    <xf numFmtId="49" fontId="17" fillId="0" borderId="149" xfId="0" applyNumberFormat="1" applyFont="1" applyBorder="1" applyAlignment="1" applyProtection="1">
      <alignment horizontal="center" vertical="center" shrinkToFit="1"/>
      <protection locked="0"/>
    </xf>
    <xf numFmtId="49" fontId="17" fillId="0" borderId="150" xfId="0" applyNumberFormat="1" applyFont="1" applyBorder="1" applyAlignment="1" applyProtection="1">
      <alignment horizontal="center" vertical="center" shrinkToFit="1"/>
      <protection locked="0"/>
    </xf>
    <xf numFmtId="49" fontId="11" fillId="0" borderId="150"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1" xfId="0" applyNumberFormat="1" applyFont="1" applyBorder="1" applyAlignment="1" applyProtection="1">
      <alignment horizontal="center" vertical="center" shrinkToFit="1"/>
      <protection locked="0"/>
    </xf>
    <xf numFmtId="49" fontId="17" fillId="0" borderId="152" xfId="0" applyNumberFormat="1" applyFont="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49" fontId="11" fillId="0" borderId="130"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42" xfId="0" applyNumberFormat="1" applyFont="1" applyBorder="1" applyAlignment="1" applyProtection="1">
      <alignment horizontal="left" vertical="center" shrinkToFit="1"/>
      <protection locked="0"/>
    </xf>
    <xf numFmtId="38" fontId="24" fillId="0" borderId="98" xfId="0" applyNumberFormat="1" applyFont="1" applyBorder="1" applyAlignment="1" applyProtection="1">
      <alignment horizontal="right" vertical="center"/>
      <protection hidden="1"/>
    </xf>
    <xf numFmtId="38" fontId="24" fillId="0" borderId="72" xfId="0" applyNumberFormat="1" applyFont="1" applyBorder="1" applyAlignment="1" applyProtection="1">
      <alignment horizontal="right" vertical="center"/>
      <protection hidden="1"/>
    </xf>
    <xf numFmtId="0" fontId="44" fillId="0" borderId="72" xfId="0" applyFont="1" applyBorder="1" applyAlignment="1" applyProtection="1">
      <alignment horizontal="right" vertical="center"/>
      <protection hidden="1"/>
    </xf>
    <xf numFmtId="0" fontId="11" fillId="0" borderId="72"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18" fillId="0" borderId="72" xfId="0" applyFont="1" applyBorder="1" applyAlignment="1" applyProtection="1">
      <alignment horizontal="center" vertical="center"/>
      <protection hidden="1"/>
    </xf>
    <xf numFmtId="176" fontId="23" fillId="0" borderId="98" xfId="0" applyNumberFormat="1" applyFont="1" applyBorder="1" applyProtection="1">
      <alignment vertical="center"/>
      <protection hidden="1"/>
    </xf>
    <xf numFmtId="176" fontId="23" fillId="0" borderId="72" xfId="0" applyNumberFormat="1" applyFont="1" applyBorder="1" applyProtection="1">
      <alignment vertical="center"/>
      <protection hidden="1"/>
    </xf>
    <xf numFmtId="0" fontId="12" fillId="0" borderId="71" xfId="0" applyFont="1" applyBorder="1" applyAlignment="1" applyProtection="1">
      <alignment horizontal="center" vertical="center"/>
      <protection hidden="1"/>
    </xf>
    <xf numFmtId="0" fontId="12" fillId="0" borderId="108" xfId="0" applyFont="1" applyBorder="1" applyAlignment="1" applyProtection="1">
      <alignment horizontal="center" vertical="center"/>
      <protection hidden="1"/>
    </xf>
    <xf numFmtId="38" fontId="23" fillId="0" borderId="72" xfId="0" applyNumberFormat="1" applyFont="1" applyBorder="1" applyProtection="1">
      <alignment vertical="center"/>
      <protection hidden="1"/>
    </xf>
    <xf numFmtId="38" fontId="18" fillId="0" borderId="110"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24" xfId="10" applyFont="1" applyFill="1" applyBorder="1" applyAlignment="1" applyProtection="1">
      <alignment vertical="center" shrinkToFit="1"/>
      <protection locked="0"/>
    </xf>
    <xf numFmtId="179" fontId="18" fillId="0" borderId="110"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0" fontId="18" fillId="2" borderId="120"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0" fontId="11" fillId="7" borderId="77"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0" fontId="11" fillId="7" borderId="79"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38" fontId="18" fillId="0" borderId="83"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0" fontId="11" fillId="7" borderId="89" xfId="0" applyFont="1" applyFill="1" applyBorder="1" applyAlignment="1" applyProtection="1">
      <alignment horizontal="center" vertical="center"/>
      <protection hidden="1"/>
    </xf>
    <xf numFmtId="0" fontId="11" fillId="7" borderId="78" xfId="0" applyFont="1" applyFill="1" applyBorder="1" applyAlignment="1" applyProtection="1">
      <alignment horizontal="center" vertical="center"/>
      <protection hidden="1"/>
    </xf>
    <xf numFmtId="0" fontId="11" fillId="7" borderId="79" xfId="0" applyFont="1" applyFill="1" applyBorder="1" applyAlignment="1" applyProtection="1">
      <alignment horizontal="center" vertical="center"/>
      <protection hidden="1"/>
    </xf>
    <xf numFmtId="49" fontId="18" fillId="0" borderId="83"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0" fontId="6" fillId="4" borderId="119"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49" fontId="11" fillId="0" borderId="83"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0" fontId="17" fillId="6" borderId="89" xfId="79" applyFont="1" applyBorder="1" applyAlignment="1" applyProtection="1">
      <alignment horizontal="center" vertical="center" wrapText="1"/>
      <protection hidden="1"/>
    </xf>
    <xf numFmtId="38" fontId="23" fillId="0" borderId="0" xfId="0" applyNumberFormat="1" applyFont="1" applyAlignment="1" applyProtection="1">
      <alignment horizontal="right" vertical="center"/>
      <protection hidden="1"/>
    </xf>
    <xf numFmtId="38" fontId="44" fillId="0" borderId="116" xfId="0" applyNumberFormat="1" applyFont="1" applyBorder="1" applyAlignment="1" applyProtection="1">
      <alignment horizontal="right" vertical="center"/>
      <protection hidden="1"/>
    </xf>
    <xf numFmtId="0" fontId="17" fillId="0" borderId="0" xfId="79" applyFont="1" applyFill="1" applyBorder="1" applyAlignment="1" applyProtection="1">
      <alignment horizontal="center" vertical="center" wrapText="1"/>
      <protection hidden="1"/>
    </xf>
    <xf numFmtId="179" fontId="18" fillId="0" borderId="86"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38" fontId="18" fillId="0" borderId="179" xfId="10" applyFont="1" applyFill="1" applyBorder="1" applyAlignment="1" applyProtection="1">
      <alignment vertical="center" shrinkToFit="1"/>
      <protection locked="0"/>
    </xf>
    <xf numFmtId="38" fontId="18" fillId="0" borderId="115"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0" fontId="19" fillId="6" borderId="116" xfId="0" applyFont="1" applyFill="1" applyBorder="1" applyAlignment="1" applyProtection="1">
      <alignment horizontal="right" vertical="center"/>
      <protection hidden="1"/>
    </xf>
    <xf numFmtId="0" fontId="19" fillId="6" borderId="117" xfId="0" applyFont="1" applyFill="1" applyBorder="1" applyAlignment="1" applyProtection="1">
      <alignment horizontal="right" vertical="center"/>
      <protection hidden="1"/>
    </xf>
    <xf numFmtId="0" fontId="19" fillId="6" borderId="145" xfId="0" applyFont="1" applyFill="1" applyBorder="1" applyAlignment="1" applyProtection="1">
      <alignment horizontal="right" vertical="center"/>
      <protection hidden="1"/>
    </xf>
    <xf numFmtId="38" fontId="24" fillId="0" borderId="117"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49" fontId="17" fillId="0" borderId="180" xfId="0" applyNumberFormat="1" applyFont="1" applyBorder="1" applyAlignment="1" applyProtection="1">
      <alignment horizontal="center" vertical="center" shrinkToFit="1"/>
      <protection locked="0"/>
    </xf>
    <xf numFmtId="49" fontId="17" fillId="0" borderId="113" xfId="0" applyNumberFormat="1" applyFont="1" applyBorder="1" applyAlignment="1" applyProtection="1">
      <alignment horizontal="center" vertical="center" shrinkToFit="1"/>
      <protection locked="0"/>
    </xf>
    <xf numFmtId="0" fontId="12" fillId="0" borderId="0" xfId="80" applyNumberFormat="1" applyFont="1" applyFill="1" applyBorder="1" applyAlignment="1" applyProtection="1">
      <alignment horizontal="center" vertical="center"/>
      <protection locked="0"/>
    </xf>
    <xf numFmtId="49" fontId="11" fillId="0" borderId="110"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1" fillId="0" borderId="130"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hidden="1"/>
    </xf>
    <xf numFmtId="49" fontId="18" fillId="0" borderId="110"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8" fillId="0" borderId="130" xfId="0" applyNumberFormat="1" applyFont="1" applyBorder="1" applyAlignment="1" applyProtection="1">
      <alignment horizontal="center" vertical="center" shrinkToFit="1"/>
      <protection locked="0"/>
    </xf>
    <xf numFmtId="49" fontId="18" fillId="0" borderId="113" xfId="0" applyNumberFormat="1" applyFont="1" applyBorder="1" applyAlignment="1" applyProtection="1">
      <alignment horizontal="center" vertical="center" shrinkToFit="1"/>
      <protection locked="0"/>
    </xf>
    <xf numFmtId="49" fontId="18" fillId="0" borderId="142" xfId="0" applyNumberFormat="1" applyFont="1" applyBorder="1" applyAlignment="1" applyProtection="1">
      <alignment horizontal="center" vertical="center" shrinkToFit="1"/>
      <protection locked="0"/>
    </xf>
    <xf numFmtId="0" fontId="11" fillId="7" borderId="91" xfId="0" applyFont="1" applyFill="1" applyBorder="1" applyAlignment="1" applyProtection="1">
      <alignment horizontal="center" vertical="center" wrapText="1"/>
      <protection hidden="1"/>
    </xf>
    <xf numFmtId="49" fontId="18" fillId="0" borderId="95" xfId="0" applyNumberFormat="1" applyFont="1" applyBorder="1" applyAlignment="1" applyProtection="1">
      <alignment horizontal="center" vertical="center" shrinkToFit="1"/>
      <protection locked="0"/>
    </xf>
    <xf numFmtId="49" fontId="18" fillId="0" borderId="109" xfId="0" applyNumberFormat="1" applyFont="1" applyBorder="1" applyAlignment="1" applyProtection="1">
      <alignment horizontal="center" vertical="center" shrinkToFit="1"/>
      <protection locked="0"/>
    </xf>
    <xf numFmtId="49" fontId="18" fillId="0" borderId="112" xfId="0" applyNumberFormat="1" applyFont="1" applyBorder="1" applyAlignment="1" applyProtection="1">
      <alignment horizontal="center" vertical="center" shrinkToFit="1"/>
      <protection locked="0"/>
    </xf>
    <xf numFmtId="0" fontId="17" fillId="6" borderId="78" xfId="79" applyFont="1" applyBorder="1" applyAlignment="1" applyProtection="1">
      <alignment horizontal="center" vertical="center" wrapText="1"/>
      <protection hidden="1"/>
    </xf>
    <xf numFmtId="0" fontId="17" fillId="6" borderId="90" xfId="79" applyFont="1" applyBorder="1" applyAlignment="1" applyProtection="1">
      <alignment horizontal="center" vertical="center" wrapText="1"/>
      <protection hidden="1"/>
    </xf>
    <xf numFmtId="38" fontId="23" fillId="0" borderId="116" xfId="0" applyNumberFormat="1" applyFont="1" applyBorder="1" applyAlignment="1" applyProtection="1">
      <alignment horizontal="right" vertical="center"/>
      <protection hidden="1"/>
    </xf>
    <xf numFmtId="38" fontId="23" fillId="0" borderId="117" xfId="0" applyNumberFormat="1" applyFont="1" applyBorder="1" applyAlignment="1" applyProtection="1">
      <alignment horizontal="right" vertical="center"/>
      <protection hidden="1"/>
    </xf>
    <xf numFmtId="0" fontId="17" fillId="4" borderId="91" xfId="0" applyFont="1" applyFill="1" applyBorder="1" applyAlignment="1" applyProtection="1">
      <alignment horizontal="center" vertical="center"/>
      <protection hidden="1"/>
    </xf>
    <xf numFmtId="0" fontId="17" fillId="7" borderId="91" xfId="0" applyFont="1" applyFill="1" applyBorder="1" applyAlignment="1" applyProtection="1">
      <alignment horizontal="center" vertical="center" wrapText="1"/>
      <protection hidden="1"/>
    </xf>
    <xf numFmtId="0" fontId="17" fillId="7" borderId="78" xfId="0" applyFont="1" applyFill="1" applyBorder="1" applyAlignment="1" applyProtection="1">
      <alignment horizontal="center" vertical="center" wrapText="1"/>
      <protection hidden="1"/>
    </xf>
    <xf numFmtId="0" fontId="17" fillId="7" borderId="77"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49" fontId="11" fillId="0" borderId="95" xfId="0" applyNumberFormat="1" applyFont="1" applyBorder="1" applyAlignment="1" applyProtection="1">
      <alignment horizontal="center" vertical="center" shrinkToFit="1"/>
      <protection locked="0" hidden="1"/>
    </xf>
    <xf numFmtId="49" fontId="11" fillId="0" borderId="95" xfId="0" applyNumberFormat="1" applyFont="1" applyBorder="1" applyAlignment="1" applyProtection="1">
      <alignment horizontal="center" vertical="center" shrinkToFit="1"/>
      <protection locked="0"/>
    </xf>
    <xf numFmtId="179" fontId="18" fillId="0" borderId="84" xfId="10" applyNumberFormat="1" applyFont="1" applyFill="1" applyBorder="1" applyAlignment="1" applyProtection="1">
      <alignment vertical="center" shrinkToFit="1"/>
      <protection locked="0"/>
    </xf>
    <xf numFmtId="179" fontId="18" fillId="0" borderId="58"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80" xfId="0" applyFont="1" applyFill="1" applyBorder="1" applyAlignment="1" applyProtection="1">
      <alignment horizontal="center" vertical="center" wrapText="1"/>
      <protection hidden="1"/>
    </xf>
    <xf numFmtId="49" fontId="17" fillId="0" borderId="96" xfId="0" applyNumberFormat="1" applyFont="1" applyBorder="1" applyAlignment="1" applyProtection="1">
      <alignment horizontal="center" vertical="center" shrinkToFit="1"/>
      <protection hidden="1"/>
    </xf>
    <xf numFmtId="49" fontId="17" fillId="0" borderId="72"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7"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9" fontId="18" fillId="0" borderId="71" xfId="77" applyFont="1" applyBorder="1" applyAlignment="1" applyProtection="1">
      <alignment horizontal="center" vertical="center" shrinkToFit="1"/>
      <protection locked="0"/>
    </xf>
    <xf numFmtId="9" fontId="18" fillId="0" borderId="72" xfId="77" applyFont="1" applyBorder="1" applyAlignment="1" applyProtection="1">
      <alignment horizontal="center" vertical="center" shrinkToFit="1"/>
      <protection locked="0"/>
    </xf>
    <xf numFmtId="9" fontId="18" fillId="0" borderId="108" xfId="77" applyFont="1" applyBorder="1" applyAlignment="1" applyProtection="1">
      <alignment horizontal="center" vertical="center" shrinkToFit="1"/>
      <protection locked="0"/>
    </xf>
    <xf numFmtId="38" fontId="17" fillId="0" borderId="158" xfId="10" applyFont="1" applyFill="1" applyBorder="1" applyAlignment="1" applyProtection="1">
      <alignment vertical="center" shrinkToFit="1"/>
      <protection hidden="1"/>
    </xf>
    <xf numFmtId="38" fontId="17" fillId="0" borderId="159" xfId="10" applyFont="1" applyFill="1" applyBorder="1" applyAlignment="1" applyProtection="1">
      <alignment vertical="center" shrinkToFit="1"/>
      <protection hidden="1"/>
    </xf>
    <xf numFmtId="38" fontId="17" fillId="0" borderId="160" xfId="10" applyFont="1" applyFill="1" applyBorder="1" applyAlignment="1" applyProtection="1">
      <alignment vertical="center" shrinkToFit="1"/>
      <protection hidden="1"/>
    </xf>
    <xf numFmtId="0" fontId="17" fillId="7" borderId="77"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80" xfId="80" applyNumberFormat="1" applyFont="1" applyBorder="1" applyAlignment="1" applyProtection="1">
      <alignment horizontal="center" vertical="center" wrapText="1"/>
      <protection hidden="1"/>
    </xf>
    <xf numFmtId="49" fontId="11" fillId="0" borderId="112" xfId="0" applyNumberFormat="1" applyFont="1" applyBorder="1" applyAlignment="1" applyProtection="1">
      <alignment horizontal="center" vertical="center" shrinkToFit="1"/>
      <protection locked="0" hidden="1"/>
    </xf>
    <xf numFmtId="49" fontId="11" fillId="0" borderId="112" xfId="0" applyNumberFormat="1" applyFont="1" applyBorder="1" applyAlignment="1" applyProtection="1">
      <alignment horizontal="center" vertical="center" shrinkToFit="1"/>
      <protection locked="0"/>
    </xf>
    <xf numFmtId="9" fontId="18" fillId="0" borderId="130" xfId="77" applyFont="1" applyBorder="1" applyAlignment="1" applyProtection="1">
      <alignment horizontal="center" vertical="center" shrinkToFit="1"/>
      <protection locked="0"/>
    </xf>
    <xf numFmtId="9" fontId="18" fillId="0" borderId="113" xfId="77" applyFont="1" applyBorder="1" applyAlignment="1" applyProtection="1">
      <alignment horizontal="center" vertical="center" shrinkToFit="1"/>
      <protection locked="0"/>
    </xf>
    <xf numFmtId="9" fontId="18" fillId="0" borderId="142" xfId="77" applyFont="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protection hidden="1"/>
    </xf>
    <xf numFmtId="0" fontId="17" fillId="0" borderId="154" xfId="0" applyFont="1" applyBorder="1" applyAlignment="1" applyProtection="1">
      <alignment horizontal="center" vertical="center"/>
      <protection hidden="1"/>
    </xf>
    <xf numFmtId="0" fontId="17" fillId="0" borderId="147"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62" xfId="80" applyNumberFormat="1" applyFont="1" applyBorder="1" applyAlignment="1" applyProtection="1">
      <alignment horizontal="right" vertical="center"/>
      <protection hidden="1"/>
    </xf>
    <xf numFmtId="0" fontId="17" fillId="7" borderId="63"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0" xfId="10" applyFont="1" applyBorder="1" applyAlignment="1" applyProtection="1">
      <alignment vertical="center" shrinkToFit="1"/>
      <protection locked="0"/>
    </xf>
    <xf numFmtId="38" fontId="18" fillId="0" borderId="63"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45" xfId="79" applyFont="1" applyBorder="1" applyAlignment="1" applyProtection="1">
      <alignment horizontal="right" vertical="center"/>
      <protection hidden="1"/>
    </xf>
    <xf numFmtId="49" fontId="11" fillId="0" borderId="13" xfId="0" applyNumberFormat="1" applyFont="1" applyBorder="1" applyAlignment="1" applyProtection="1">
      <alignment horizontal="center" vertical="center" shrinkToFit="1"/>
      <protection hidden="1"/>
    </xf>
    <xf numFmtId="49" fontId="18" fillId="0" borderId="155" xfId="0" applyNumberFormat="1" applyFont="1" applyBorder="1" applyAlignment="1" applyProtection="1">
      <alignment horizontal="center" vertical="center" shrinkToFit="1"/>
      <protection locked="0"/>
    </xf>
    <xf numFmtId="49" fontId="18" fillId="0" borderId="156" xfId="0" applyNumberFormat="1" applyFont="1" applyBorder="1" applyAlignment="1" applyProtection="1">
      <alignment horizontal="center" vertical="center" shrinkToFit="1"/>
      <protection locked="0"/>
    </xf>
    <xf numFmtId="49" fontId="11" fillId="0" borderId="111"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7" xfId="0" applyNumberFormat="1" applyFont="1" applyBorder="1" applyAlignment="1" applyProtection="1">
      <alignment horizontal="center" vertical="center" shrinkToFit="1"/>
      <protection locked="0"/>
    </xf>
    <xf numFmtId="49" fontId="18" fillId="0" borderId="152" xfId="0" applyNumberFormat="1" applyFont="1" applyBorder="1" applyAlignment="1" applyProtection="1">
      <alignment horizontal="center" vertical="center" shrinkToFit="1"/>
      <protection locked="0"/>
    </xf>
    <xf numFmtId="0" fontId="17" fillId="7" borderId="91" xfId="80" applyNumberFormat="1" applyFont="1" applyBorder="1" applyAlignment="1" applyProtection="1">
      <alignment horizontal="center" vertical="center" wrapText="1"/>
      <protection hidden="1"/>
    </xf>
    <xf numFmtId="38" fontId="18" fillId="0" borderId="153" xfId="10" applyFont="1" applyFill="1" applyBorder="1" applyAlignment="1" applyProtection="1">
      <alignment horizontal="right" vertical="center" shrinkToFit="1"/>
      <protection locked="0"/>
    </xf>
    <xf numFmtId="38" fontId="18" fillId="0" borderId="117"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16" xfId="0" applyNumberFormat="1" applyFont="1" applyBorder="1" applyAlignment="1" applyProtection="1">
      <alignment horizontal="center" vertical="center" shrinkToFit="1"/>
      <protection hidden="1"/>
    </xf>
    <xf numFmtId="49" fontId="17" fillId="0" borderId="117" xfId="0" applyNumberFormat="1" applyFont="1" applyBorder="1" applyAlignment="1" applyProtection="1">
      <alignment horizontal="center" vertical="center" shrinkToFit="1"/>
      <protection hidden="1"/>
    </xf>
    <xf numFmtId="49" fontId="17" fillId="0" borderId="145" xfId="0" applyNumberFormat="1" applyFont="1" applyBorder="1" applyAlignment="1" applyProtection="1">
      <alignment horizontal="center" vertical="center" shrinkToFit="1"/>
      <protection hidden="1"/>
    </xf>
    <xf numFmtId="49" fontId="18" fillId="0" borderId="168" xfId="0" applyNumberFormat="1" applyFont="1" applyBorder="1" applyAlignment="1" applyProtection="1">
      <alignment horizontal="center" vertical="center" shrinkToFit="1"/>
      <protection locked="0"/>
    </xf>
    <xf numFmtId="49" fontId="18" fillId="0" borderId="169" xfId="0" applyNumberFormat="1" applyFont="1" applyBorder="1" applyAlignment="1" applyProtection="1">
      <alignment horizontal="center" vertical="center" shrinkToFit="1"/>
      <protection locked="0"/>
    </xf>
    <xf numFmtId="0" fontId="18" fillId="0" borderId="169" xfId="0" applyFont="1" applyBorder="1" applyAlignment="1" applyProtection="1">
      <alignment horizontal="center" vertical="center"/>
      <protection locked="0"/>
    </xf>
    <xf numFmtId="0" fontId="18" fillId="0" borderId="153" xfId="0" applyFont="1" applyBorder="1" applyAlignment="1" applyProtection="1">
      <alignment horizontal="center" vertical="center"/>
      <protection locked="0"/>
    </xf>
    <xf numFmtId="38" fontId="18" fillId="0" borderId="153" xfId="0" applyNumberFormat="1" applyFont="1" applyBorder="1" applyAlignment="1" applyProtection="1">
      <alignment horizontal="right" vertical="center"/>
      <protection hidden="1"/>
    </xf>
    <xf numFmtId="38" fontId="18" fillId="0" borderId="117" xfId="0" applyNumberFormat="1" applyFont="1" applyBorder="1" applyAlignment="1" applyProtection="1">
      <alignment horizontal="right" vertical="center"/>
      <protection hidden="1"/>
    </xf>
    <xf numFmtId="38" fontId="18" fillId="0" borderId="125" xfId="0" applyNumberFormat="1" applyFont="1" applyBorder="1" applyAlignment="1" applyProtection="1">
      <alignment horizontal="right" vertical="center"/>
      <protection hidden="1"/>
    </xf>
    <xf numFmtId="179" fontId="18" fillId="0" borderId="169" xfId="10" applyNumberFormat="1" applyFont="1" applyFill="1" applyBorder="1" applyAlignment="1" applyProtection="1">
      <alignment horizontal="center" vertical="center" shrinkToFit="1"/>
      <protection locked="0"/>
    </xf>
    <xf numFmtId="0" fontId="51" fillId="2" borderId="47" xfId="0" applyFont="1" applyFill="1" applyBorder="1" applyAlignment="1" applyProtection="1">
      <alignment horizontal="center"/>
      <protection hidden="1"/>
    </xf>
    <xf numFmtId="0" fontId="17" fillId="7" borderId="77" xfId="80" applyNumberFormat="1" applyFont="1" applyBorder="1" applyAlignment="1" applyProtection="1">
      <alignment horizontal="center" vertical="center" shrinkToFi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6" borderId="77" xfId="79"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81" fontId="17" fillId="3" borderId="0" xfId="0" applyNumberFormat="1" applyFont="1" applyFill="1" applyAlignment="1" applyProtection="1">
      <alignment horizontal="center" vertical="center"/>
      <protection hidden="1"/>
    </xf>
    <xf numFmtId="0" fontId="17" fillId="3" borderId="0" xfId="80" applyNumberFormat="1" applyFont="1" applyFill="1" applyBorder="1" applyAlignment="1" applyProtection="1">
      <alignment horizontal="center" vertical="center"/>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60">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FF"/>
      <color rgb="FFFF99FF"/>
      <color rgb="FFFFFF99"/>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81226</xdr:colOff>
      <xdr:row>1</xdr:row>
      <xdr:rowOff>196323</xdr:rowOff>
    </xdr:from>
    <xdr:to>
      <xdr:col>168</xdr:col>
      <xdr:colOff>15240</xdr:colOff>
      <xdr:row>5</xdr:row>
      <xdr:rowOff>82023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629086" y="424923"/>
          <a:ext cx="7066334" cy="739140"/>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59376</xdr:colOff>
      <xdr:row>10</xdr:row>
      <xdr:rowOff>216321</xdr:rowOff>
    </xdr:from>
    <xdr:ext cx="5734844" cy="1959511"/>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706296" y="2365161"/>
          <a:ext cx="5734844"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12011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9660712" y="5410705"/>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38100</xdr:colOff>
      <xdr:row>57</xdr:row>
      <xdr:rowOff>0</xdr:rowOff>
    </xdr:from>
    <xdr:ext cx="8061960" cy="555543"/>
    <xdr:sp macro="" textlink="">
      <xdr:nvSpPr>
        <xdr:cNvPr id="23" name="吹き出し: 四角形 22">
          <a:extLst>
            <a:ext uri="{FF2B5EF4-FFF2-40B4-BE49-F238E27FC236}">
              <a16:creationId xmlns:a16="http://schemas.microsoft.com/office/drawing/2014/main" id="{5162D63A-8DB6-4C20-89EA-1D2E882773DD}"/>
            </a:ext>
          </a:extLst>
        </xdr:cNvPr>
        <xdr:cNvSpPr/>
      </xdr:nvSpPr>
      <xdr:spPr>
        <a:xfrm>
          <a:off x="9685020" y="1791462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120674</xdr:colOff>
      <xdr:row>2</xdr:row>
      <xdr:rowOff>306814</xdr:rowOff>
    </xdr:from>
    <xdr:ext cx="9594415" cy="5094664"/>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4335438" y="777869"/>
          <a:ext cx="9594415" cy="509466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FIT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契約）の有無と契約終了時期を入力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3821822" y="15134791"/>
          <a:ext cx="10749773" cy="7684800"/>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C557EC18-0493-4F6A-8268-A735D5522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62E41A14-4667-4852-885E-B424F8A8C3AD}"/>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FF81DE7A-DDE6-4FAA-82BB-17621613FE56}"/>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9BE2568-F01A-4076-A9AA-1FFAD3512662}"/>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231487</xdr:colOff>
      <xdr:row>6</xdr:row>
      <xdr:rowOff>161552</xdr:rowOff>
    </xdr:from>
    <xdr:ext cx="9894915"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848032" y="1754825"/>
          <a:ext cx="9894915" cy="3093732"/>
        </a:xfrm>
        <a:prstGeom prst="wedgeRectCallout">
          <a:avLst>
            <a:gd name="adj1" fmla="val -54186"/>
            <a:gd name="adj2" fmla="val 188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93"/>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71" customWidth="1"/>
    <col min="5" max="6" width="1.36328125" style="69" customWidth="1"/>
    <col min="7" max="8" width="1.36328125" style="70" customWidth="1"/>
    <col min="9" max="12" width="1.36328125" style="71"/>
    <col min="13" max="13" width="1.08984375" style="71" customWidth="1"/>
    <col min="14" max="33" width="1.36328125" style="71"/>
    <col min="34" max="34" width="1.36328125" style="71" customWidth="1"/>
    <col min="35" max="75" width="1.36328125" style="71"/>
    <col min="76" max="76" width="1.6328125" style="71" customWidth="1"/>
    <col min="77" max="91" width="1.36328125" style="71"/>
    <col min="92" max="92" width="2.08984375" style="71" customWidth="1"/>
    <col min="93" max="16384" width="1.36328125" style="71"/>
  </cols>
  <sheetData>
    <row r="2" spans="1:93" s="54" customFormat="1" ht="20.25" customHeight="1" x14ac:dyDescent="0.2">
      <c r="A2" s="55" t="s">
        <v>302</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81"/>
      <c r="BQ2" s="181"/>
      <c r="BR2" s="501" t="s">
        <v>231</v>
      </c>
      <c r="BS2" s="501"/>
      <c r="BT2" s="501"/>
      <c r="BU2" s="501"/>
      <c r="BV2" s="501"/>
      <c r="BW2" s="501"/>
      <c r="BX2" s="501"/>
      <c r="BY2" s="501"/>
      <c r="BZ2" s="501"/>
      <c r="CA2" s="503"/>
      <c r="CB2" s="503"/>
      <c r="CC2" s="503"/>
      <c r="CD2" s="503"/>
      <c r="CE2" s="503"/>
      <c r="CF2" s="503"/>
      <c r="CG2" s="503"/>
      <c r="CH2" s="503"/>
      <c r="CI2" s="503"/>
      <c r="CJ2" s="503"/>
      <c r="CK2" s="503"/>
      <c r="CL2" s="503"/>
      <c r="CM2" s="181"/>
      <c r="CN2" s="181"/>
    </row>
    <row r="3" spans="1:93" s="54" customFormat="1" ht="20.25" customHeight="1" x14ac:dyDescent="0.2">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501" t="s">
        <v>212</v>
      </c>
      <c r="BS3" s="501"/>
      <c r="BT3" s="501"/>
      <c r="BU3" s="501"/>
      <c r="BV3" s="501"/>
      <c r="BW3" s="501"/>
      <c r="BX3" s="501"/>
      <c r="BY3" s="501"/>
      <c r="BZ3" s="501"/>
      <c r="CA3" s="504" t="str">
        <f>BD15&amp;""</f>
        <v/>
      </c>
      <c r="CB3" s="504"/>
      <c r="CC3" s="504"/>
      <c r="CD3" s="504"/>
      <c r="CE3" s="504"/>
      <c r="CF3" s="504"/>
      <c r="CG3" s="504"/>
      <c r="CH3" s="504"/>
      <c r="CI3" s="504"/>
      <c r="CJ3" s="504"/>
      <c r="CK3" s="504"/>
      <c r="CL3" s="504"/>
    </row>
    <row r="4" spans="1:93" s="54" customFormat="1" ht="9.75" customHeight="1" x14ac:dyDescent="0.2">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x14ac:dyDescent="0.2">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456" t="s">
        <v>256</v>
      </c>
      <c r="BS5" s="456"/>
      <c r="BT5" s="456"/>
      <c r="BU5" s="456"/>
      <c r="BV5" s="489"/>
      <c r="BW5" s="489"/>
      <c r="BX5" s="489"/>
      <c r="BY5" s="489"/>
      <c r="BZ5" s="490" t="s">
        <v>10</v>
      </c>
      <c r="CA5" s="490"/>
      <c r="CB5" s="490"/>
      <c r="CC5" s="490"/>
      <c r="CD5" s="490"/>
      <c r="CE5" s="490"/>
      <c r="CF5" s="490" t="s">
        <v>9</v>
      </c>
      <c r="CG5" s="490"/>
      <c r="CH5" s="490"/>
      <c r="CI5" s="490"/>
      <c r="CJ5" s="490"/>
      <c r="CK5" s="490"/>
      <c r="CL5" s="491" t="s">
        <v>8</v>
      </c>
      <c r="CM5" s="491"/>
      <c r="CN5" s="491"/>
      <c r="CO5" s="244"/>
    </row>
    <row r="6" spans="1:93" s="54" customFormat="1" ht="18" customHeight="1" x14ac:dyDescent="0.2">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44"/>
    </row>
    <row r="7" spans="1:93" s="54" customFormat="1" ht="18" customHeight="1" x14ac:dyDescent="0.2">
      <c r="A7" s="63" t="s">
        <v>248</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x14ac:dyDescent="0.2">
      <c r="A8" s="55" t="s">
        <v>252</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x14ac:dyDescent="0.2">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x14ac:dyDescent="0.2">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x14ac:dyDescent="0.2">
      <c r="A11" s="68"/>
      <c r="B11" s="68"/>
      <c r="C11" s="68"/>
      <c r="D11" s="68"/>
      <c r="T11" s="72"/>
      <c r="U11" s="72"/>
      <c r="V11" s="72"/>
      <c r="W11" s="72"/>
      <c r="X11" s="73"/>
      <c r="Y11" s="73"/>
      <c r="Z11" s="73"/>
      <c r="AA11" s="73"/>
      <c r="AB11" s="73"/>
      <c r="AC11" s="73"/>
      <c r="AD11" s="73"/>
      <c r="AE11" s="73"/>
      <c r="AF11" s="73"/>
      <c r="AG11" s="73"/>
      <c r="AH11" s="73"/>
      <c r="AI11" s="73"/>
      <c r="AJ11" s="314" t="s">
        <v>26</v>
      </c>
      <c r="AK11" s="314"/>
      <c r="AL11" s="314"/>
      <c r="AM11" s="314"/>
      <c r="AN11" s="314"/>
      <c r="AO11" s="314"/>
      <c r="AP11" s="314"/>
      <c r="AQ11" s="314"/>
      <c r="AR11" s="314"/>
      <c r="AS11" s="73"/>
      <c r="AT11" s="315" t="s">
        <v>27</v>
      </c>
      <c r="AU11" s="315"/>
      <c r="AV11" s="315"/>
      <c r="AW11" s="315"/>
      <c r="AX11" s="315"/>
      <c r="AY11" s="315"/>
      <c r="AZ11" s="315"/>
      <c r="BA11" s="315"/>
      <c r="BB11" s="315"/>
      <c r="BC11" s="315"/>
      <c r="BD11" s="493"/>
      <c r="BE11" s="493"/>
      <c r="BF11" s="493"/>
      <c r="BG11" s="493"/>
      <c r="BH11" s="493"/>
      <c r="BI11" s="494" t="s">
        <v>59</v>
      </c>
      <c r="BJ11" s="494"/>
      <c r="BK11" s="493"/>
      <c r="BL11" s="493"/>
      <c r="BM11" s="493"/>
      <c r="BN11" s="493"/>
      <c r="BO11" s="493"/>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x14ac:dyDescent="0.25">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15" t="s">
        <v>28</v>
      </c>
      <c r="AU12" s="315"/>
      <c r="AV12" s="315"/>
      <c r="AW12" s="315"/>
      <c r="AX12" s="315"/>
      <c r="AY12" s="315"/>
      <c r="AZ12" s="315"/>
      <c r="BA12" s="315"/>
      <c r="BB12" s="315"/>
      <c r="BC12" s="31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124"/>
      <c r="CN12" s="124"/>
      <c r="CO12" s="244"/>
    </row>
    <row r="13" spans="1:93" ht="26.25" customHeight="1" x14ac:dyDescent="0.2">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15"/>
      <c r="AU13" s="315"/>
      <c r="AV13" s="315"/>
      <c r="AW13" s="315"/>
      <c r="AX13" s="315"/>
      <c r="AY13" s="315"/>
      <c r="AZ13" s="315"/>
      <c r="BA13" s="315"/>
      <c r="BB13" s="315"/>
      <c r="BC13" s="315"/>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506"/>
      <c r="CB13" s="506"/>
      <c r="CC13" s="506"/>
      <c r="CD13" s="506"/>
      <c r="CE13" s="506"/>
      <c r="CF13" s="506"/>
      <c r="CG13" s="506"/>
      <c r="CH13" s="506"/>
      <c r="CI13" s="506"/>
      <c r="CJ13" s="506"/>
      <c r="CK13" s="506"/>
      <c r="CL13" s="506"/>
      <c r="CM13" s="124"/>
      <c r="CN13" s="124"/>
      <c r="CO13" s="244"/>
    </row>
    <row r="14" spans="1:93" ht="15" customHeight="1" x14ac:dyDescent="0.2">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502" t="s">
        <v>29</v>
      </c>
      <c r="AU14" s="502"/>
      <c r="AV14" s="502"/>
      <c r="AW14" s="502"/>
      <c r="AX14" s="502"/>
      <c r="AY14" s="502"/>
      <c r="AZ14" s="502"/>
      <c r="BA14" s="502"/>
      <c r="BB14" s="502"/>
      <c r="BC14" s="502"/>
      <c r="BD14" s="503"/>
      <c r="BE14" s="503"/>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c r="CJ14" s="503"/>
      <c r="CK14" s="250"/>
      <c r="CL14" s="250"/>
      <c r="CM14" s="72"/>
      <c r="CN14" s="72"/>
    </row>
    <row r="15" spans="1:93" ht="26.25" customHeight="1" x14ac:dyDescent="0.2">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15" t="s">
        <v>264</v>
      </c>
      <c r="AU15" s="315"/>
      <c r="AV15" s="315"/>
      <c r="AW15" s="315"/>
      <c r="AX15" s="315"/>
      <c r="AY15" s="315"/>
      <c r="AZ15" s="315"/>
      <c r="BA15" s="315"/>
      <c r="BB15" s="315"/>
      <c r="BC15" s="315"/>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28"/>
      <c r="CL15" s="328"/>
      <c r="CM15" s="328"/>
      <c r="CN15" s="328"/>
      <c r="CO15" s="244"/>
    </row>
    <row r="16" spans="1:93" ht="26.25" customHeight="1" x14ac:dyDescent="0.2">
      <c r="A16" s="75"/>
      <c r="B16" s="75"/>
      <c r="C16" s="75"/>
      <c r="D16" s="75"/>
      <c r="T16" s="76"/>
      <c r="U16" s="76"/>
      <c r="V16" s="76"/>
      <c r="W16" s="76"/>
      <c r="X16" s="73"/>
      <c r="Y16" s="73"/>
      <c r="Z16" s="73"/>
      <c r="AA16" s="73"/>
      <c r="AB16" s="73"/>
      <c r="AC16" s="73"/>
      <c r="AD16" s="73"/>
      <c r="AE16" s="73"/>
      <c r="AF16" s="73"/>
      <c r="AG16" s="73"/>
      <c r="AH16" s="73"/>
      <c r="AI16" s="73"/>
      <c r="AJ16" s="73"/>
      <c r="AK16" s="73"/>
      <c r="AL16" s="73"/>
      <c r="AM16" s="73"/>
      <c r="AN16" s="73"/>
      <c r="AO16" s="73"/>
      <c r="AP16" s="73"/>
      <c r="AQ16" s="73"/>
      <c r="AR16" s="77"/>
      <c r="AT16" s="315" t="s">
        <v>30</v>
      </c>
      <c r="AU16" s="315"/>
      <c r="AV16" s="315"/>
      <c r="AW16" s="315"/>
      <c r="AX16" s="315"/>
      <c r="AY16" s="315"/>
      <c r="AZ16" s="315"/>
      <c r="BA16" s="315"/>
      <c r="BB16" s="315"/>
      <c r="BC16" s="315"/>
      <c r="BD16" s="498"/>
      <c r="BE16" s="498"/>
      <c r="BF16" s="498"/>
      <c r="BG16" s="498"/>
      <c r="BH16" s="499"/>
      <c r="BI16" s="499"/>
      <c r="BJ16" s="499"/>
      <c r="BK16" s="499"/>
      <c r="BL16" s="420" t="s">
        <v>10</v>
      </c>
      <c r="BM16" s="420"/>
      <c r="BN16" s="420"/>
      <c r="BO16" s="490"/>
      <c r="BP16" s="490"/>
      <c r="BQ16" s="490"/>
      <c r="BR16" s="490"/>
      <c r="BS16" s="420" t="s">
        <v>9</v>
      </c>
      <c r="BT16" s="420"/>
      <c r="BU16" s="420"/>
      <c r="BV16" s="490"/>
      <c r="BW16" s="490"/>
      <c r="BX16" s="490"/>
      <c r="BY16" s="490"/>
      <c r="BZ16" s="420" t="s">
        <v>8</v>
      </c>
      <c r="CA16" s="420"/>
      <c r="CB16" s="420"/>
      <c r="CK16" s="328"/>
      <c r="CL16" s="328"/>
      <c r="CM16" s="328"/>
      <c r="CN16" s="328"/>
      <c r="CO16" s="78"/>
    </row>
    <row r="17" spans="1:93" ht="15" customHeight="1" x14ac:dyDescent="0.2">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c r="BH17" s="500" t="str">
        <f>IF(OR(BH16="",BO16="",BV16="",ISERROR(DATE(BH16,BO16,BV16))),"","（"&amp;TEXT(DATE(BH16,BO16,BV16),"ggge 年 m 月 d 日")&amp;"）")</f>
        <v/>
      </c>
      <c r="BI17" s="500"/>
      <c r="BJ17" s="500"/>
      <c r="BK17" s="500"/>
      <c r="BL17" s="500"/>
      <c r="BM17" s="500"/>
      <c r="BN17" s="500"/>
      <c r="BO17" s="500"/>
      <c r="BP17" s="500"/>
      <c r="BQ17" s="500"/>
      <c r="BR17" s="500"/>
      <c r="BS17" s="500"/>
      <c r="BT17" s="500"/>
      <c r="BU17" s="500"/>
      <c r="BV17" s="500"/>
      <c r="BW17" s="500"/>
      <c r="BX17" s="500"/>
      <c r="BY17" s="500"/>
      <c r="BZ17" s="500"/>
      <c r="CA17" s="500"/>
      <c r="CB17" s="500"/>
    </row>
    <row r="18" spans="1:93" ht="15" customHeight="1" x14ac:dyDescent="0.2">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x14ac:dyDescent="0.2">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x14ac:dyDescent="0.2">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row>
    <row r="21" spans="1:93" ht="21" customHeight="1" x14ac:dyDescent="0.2">
      <c r="A21" s="75"/>
      <c r="B21" s="75"/>
      <c r="C21" s="75"/>
      <c r="D21" s="75"/>
      <c r="T21" s="72"/>
      <c r="U21" s="72"/>
      <c r="V21" s="72"/>
      <c r="W21" s="72"/>
      <c r="X21" s="73"/>
      <c r="Y21" s="73"/>
      <c r="Z21" s="73"/>
      <c r="AA21" s="73"/>
      <c r="AB21" s="73"/>
      <c r="AC21" s="73"/>
      <c r="AD21" s="73"/>
      <c r="AE21" s="73"/>
      <c r="AF21" s="73"/>
      <c r="AG21" s="73"/>
      <c r="AH21" s="73"/>
      <c r="AI21" s="73"/>
      <c r="AJ21" s="314" t="s">
        <v>32</v>
      </c>
      <c r="AK21" s="314"/>
      <c r="AL21" s="314"/>
      <c r="AM21" s="314"/>
      <c r="AN21" s="314"/>
      <c r="AO21" s="314"/>
      <c r="AP21" s="314"/>
      <c r="AQ21" s="314"/>
      <c r="AR21" s="314"/>
      <c r="AS21" s="73"/>
      <c r="AT21" s="315" t="s">
        <v>27</v>
      </c>
      <c r="AU21" s="315"/>
      <c r="AV21" s="315"/>
      <c r="AW21" s="315"/>
      <c r="AX21" s="315"/>
      <c r="AY21" s="315"/>
      <c r="AZ21" s="315"/>
      <c r="BA21" s="315"/>
      <c r="BB21" s="315"/>
      <c r="BC21" s="315"/>
      <c r="BD21" s="493"/>
      <c r="BE21" s="493"/>
      <c r="BF21" s="493"/>
      <c r="BG21" s="493"/>
      <c r="BH21" s="493"/>
      <c r="BI21" s="494" t="s">
        <v>59</v>
      </c>
      <c r="BJ21" s="494"/>
      <c r="BK21" s="493"/>
      <c r="BL21" s="493"/>
      <c r="BM21" s="493"/>
      <c r="BN21" s="493"/>
      <c r="BO21" s="493"/>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44"/>
    </row>
    <row r="22" spans="1:93" ht="41.25" customHeight="1" x14ac:dyDescent="0.25">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497" t="s">
        <v>28</v>
      </c>
      <c r="AU22" s="497"/>
      <c r="AV22" s="497"/>
      <c r="AW22" s="497"/>
      <c r="AX22" s="497"/>
      <c r="AY22" s="497"/>
      <c r="AZ22" s="497"/>
      <c r="BA22" s="497"/>
      <c r="BB22" s="497"/>
      <c r="BC22" s="497"/>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row>
    <row r="23" spans="1:93" ht="27.75" customHeight="1" x14ac:dyDescent="0.2">
      <c r="A23" s="75"/>
      <c r="B23" s="75"/>
      <c r="C23" s="75"/>
      <c r="D23" s="75"/>
      <c r="G23" s="271"/>
      <c r="H23" s="271"/>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497"/>
      <c r="AU23" s="497"/>
      <c r="AV23" s="497"/>
      <c r="AW23" s="497"/>
      <c r="AX23" s="497"/>
      <c r="AY23" s="497"/>
      <c r="AZ23" s="497"/>
      <c r="BA23" s="497"/>
      <c r="BB23" s="497"/>
      <c r="BC23" s="497"/>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6"/>
      <c r="CI23" s="496"/>
      <c r="CJ23" s="496"/>
      <c r="CK23" s="496"/>
      <c r="CL23" s="496"/>
      <c r="CM23" s="124"/>
      <c r="CN23" s="124"/>
      <c r="CO23" s="244"/>
    </row>
    <row r="24" spans="1:93" ht="26.25" customHeight="1" x14ac:dyDescent="0.2">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15" t="s">
        <v>31</v>
      </c>
      <c r="AU24" s="315"/>
      <c r="AV24" s="315"/>
      <c r="AW24" s="315"/>
      <c r="AX24" s="315"/>
      <c r="AY24" s="315"/>
      <c r="AZ24" s="315"/>
      <c r="BA24" s="315"/>
      <c r="BB24" s="315"/>
      <c r="BC24" s="315"/>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c r="CL24" s="492"/>
    </row>
    <row r="25" spans="1:93" ht="41.25" customHeight="1" x14ac:dyDescent="0.2">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14" t="s">
        <v>211</v>
      </c>
      <c r="AU25" s="315"/>
      <c r="AV25" s="315"/>
      <c r="AW25" s="315"/>
      <c r="AX25" s="315"/>
      <c r="AY25" s="315"/>
      <c r="AZ25" s="315"/>
      <c r="BA25" s="315"/>
      <c r="BB25" s="315"/>
      <c r="BC25" s="315"/>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28"/>
      <c r="CL25" s="328"/>
      <c r="CM25" s="328"/>
      <c r="CN25" s="328"/>
      <c r="CO25" s="244"/>
    </row>
    <row r="26" spans="1:93" s="54" customFormat="1" ht="15" customHeight="1" x14ac:dyDescent="0.2">
      <c r="A26" s="81"/>
      <c r="B26" s="81"/>
      <c r="C26" s="81"/>
      <c r="D26" s="81"/>
      <c r="G26" s="82"/>
      <c r="H26" s="82"/>
      <c r="T26" s="81"/>
      <c r="U26" s="81"/>
      <c r="V26" s="81"/>
      <c r="W26" s="67"/>
      <c r="X26" s="83"/>
      <c r="Y26" s="83"/>
      <c r="Z26" s="83"/>
      <c r="AA26" s="83"/>
      <c r="AB26" s="83"/>
      <c r="AC26" s="83"/>
      <c r="AD26" s="83"/>
      <c r="AE26" s="83"/>
      <c r="AF26" s="83"/>
      <c r="AG26" s="83"/>
      <c r="AH26" s="83"/>
      <c r="AI26" s="83"/>
      <c r="AJ26" s="83"/>
      <c r="AK26" s="83"/>
      <c r="AL26" s="83"/>
      <c r="AM26" s="83"/>
      <c r="AN26" s="83"/>
      <c r="AO26" s="83"/>
      <c r="AP26" s="83"/>
      <c r="AQ26" s="83"/>
      <c r="AR26" s="55"/>
      <c r="AT26" s="84"/>
      <c r="AU26" s="84"/>
      <c r="AV26" s="84"/>
      <c r="AW26" s="84"/>
      <c r="AX26" s="84"/>
      <c r="AY26" s="84"/>
      <c r="AZ26" s="84"/>
      <c r="BA26" s="84"/>
      <c r="BB26" s="84"/>
      <c r="BC26" s="84"/>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56"/>
      <c r="CN26" s="56"/>
    </row>
    <row r="27" spans="1:93" s="54" customFormat="1" ht="38.25" customHeight="1" x14ac:dyDescent="0.2">
      <c r="X27" s="83"/>
      <c r="Y27" s="83"/>
      <c r="Z27" s="83"/>
      <c r="AA27" s="83"/>
      <c r="AB27" s="83"/>
      <c r="AN27" s="83"/>
      <c r="AO27" s="83"/>
      <c r="AP27" s="83"/>
      <c r="AQ27" s="83"/>
      <c r="AR27" s="55"/>
    </row>
    <row r="28" spans="1:93" s="54" customFormat="1" ht="24.75" customHeight="1" x14ac:dyDescent="0.2">
      <c r="A28" s="415"/>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5"/>
      <c r="CN28" s="415"/>
    </row>
    <row r="29" spans="1:93" s="54" customFormat="1" ht="24.75" customHeight="1" x14ac:dyDescent="0.2">
      <c r="A29" s="322" t="s">
        <v>79</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row>
    <row r="30" spans="1:93" s="54" customFormat="1" ht="24.75" customHeight="1" x14ac:dyDescent="0.2">
      <c r="A30" s="322" t="s">
        <v>232</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row>
    <row r="31" spans="1:93" s="54" customFormat="1" ht="24.75" customHeight="1" x14ac:dyDescent="0.2">
      <c r="A31" s="415" t="s">
        <v>303</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415"/>
    </row>
    <row r="32" spans="1:93" s="54" customFormat="1" ht="36" customHeight="1" x14ac:dyDescent="0.2">
      <c r="A32" s="85"/>
      <c r="B32" s="85"/>
      <c r="C32" s="85"/>
      <c r="F32" s="62"/>
      <c r="G32" s="86"/>
      <c r="H32" s="86"/>
      <c r="I32" s="62"/>
      <c r="J32" s="62"/>
    </row>
    <row r="33" spans="1:92" s="54" customFormat="1" ht="29.25" customHeight="1" x14ac:dyDescent="0.2">
      <c r="A33" s="336" t="s">
        <v>304</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c r="CM33" s="336"/>
      <c r="CN33" s="336"/>
    </row>
    <row r="34" spans="1:92" s="54" customFormat="1" ht="29.25" customHeight="1" x14ac:dyDescent="0.2">
      <c r="A34" s="336"/>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6"/>
      <c r="CJ34" s="336"/>
      <c r="CK34" s="336"/>
      <c r="CL34" s="336"/>
      <c r="CM34" s="336"/>
      <c r="CN34" s="336"/>
    </row>
    <row r="35" spans="1:92" ht="29.25" customHeight="1" x14ac:dyDescent="0.2">
      <c r="A35" s="336"/>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6"/>
      <c r="BY35" s="336"/>
      <c r="BZ35" s="336"/>
      <c r="CA35" s="336"/>
      <c r="CB35" s="336"/>
      <c r="CC35" s="336"/>
      <c r="CD35" s="336"/>
      <c r="CE35" s="336"/>
      <c r="CF35" s="336"/>
      <c r="CG35" s="336"/>
      <c r="CH35" s="336"/>
      <c r="CI35" s="336"/>
      <c r="CJ35" s="336"/>
      <c r="CK35" s="336"/>
      <c r="CL35" s="336"/>
      <c r="CM35" s="336"/>
      <c r="CN35" s="336"/>
    </row>
    <row r="36" spans="1:92" ht="29.25" customHeight="1" x14ac:dyDescent="0.2">
      <c r="A36" s="336"/>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6"/>
      <c r="CJ36" s="336"/>
      <c r="CK36" s="336"/>
      <c r="CL36" s="336"/>
      <c r="CM36" s="336"/>
      <c r="CN36" s="336"/>
    </row>
    <row r="37" spans="1:92" ht="29.25" customHeight="1" x14ac:dyDescent="0.2">
      <c r="A37" s="336"/>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row>
    <row r="38" spans="1:92" ht="29.25" customHeight="1" x14ac:dyDescent="0.2">
      <c r="A38" s="336"/>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6"/>
      <c r="CK38" s="336"/>
      <c r="CL38" s="336"/>
      <c r="CM38" s="336"/>
      <c r="CN38" s="336"/>
    </row>
    <row r="39" spans="1:92" ht="29.25" customHeight="1" x14ac:dyDescent="0.2">
      <c r="A39" s="336"/>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row>
    <row r="40" spans="1:92" ht="27.75" customHeight="1" x14ac:dyDescent="0.2">
      <c r="A40" s="126"/>
      <c r="B40" s="126"/>
      <c r="C40" s="126"/>
      <c r="D40" s="126"/>
      <c r="E40" s="126"/>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9"/>
      <c r="AX40" s="89"/>
      <c r="AY40" s="89"/>
      <c r="AZ40" s="89"/>
      <c r="BA40" s="89"/>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1"/>
      <c r="CE40" s="91"/>
      <c r="CF40" s="91"/>
      <c r="CG40" s="91"/>
      <c r="CH40" s="91"/>
      <c r="CI40" s="91"/>
      <c r="CJ40" s="91"/>
      <c r="CK40" s="91"/>
      <c r="CL40" s="91"/>
      <c r="CM40" s="91"/>
      <c r="CN40" s="91"/>
    </row>
    <row r="41" spans="1:92" ht="27.75" customHeight="1" x14ac:dyDescent="0.2">
      <c r="A41" s="126"/>
      <c r="B41" s="126"/>
      <c r="C41" s="126"/>
      <c r="D41" s="126"/>
      <c r="E41" s="126"/>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9"/>
      <c r="AX41" s="89"/>
      <c r="AY41" s="89"/>
      <c r="AZ41" s="89"/>
      <c r="BA41" s="89"/>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1"/>
      <c r="CE41" s="91"/>
      <c r="CF41" s="91"/>
      <c r="CG41" s="91"/>
      <c r="CH41" s="91"/>
      <c r="CI41" s="91"/>
      <c r="CJ41" s="91"/>
      <c r="CK41" s="91"/>
      <c r="CL41" s="91"/>
      <c r="CM41" s="91"/>
      <c r="CN41" s="91"/>
    </row>
    <row r="42" spans="1:92" ht="27.7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row>
    <row r="43" spans="1:92" ht="27.75" customHeight="1" x14ac:dyDescent="0.2">
      <c r="A43" s="87"/>
      <c r="B43" s="87"/>
      <c r="C43" s="87"/>
      <c r="D43" s="87"/>
      <c r="E43" s="87"/>
      <c r="F43" s="87"/>
      <c r="G43" s="87"/>
      <c r="H43" s="87"/>
      <c r="I43" s="87"/>
      <c r="J43" s="87"/>
      <c r="K43" s="87"/>
      <c r="L43" s="87"/>
      <c r="M43" s="87"/>
      <c r="N43" s="87"/>
      <c r="O43" s="92"/>
      <c r="P43" s="92"/>
      <c r="Q43" s="92"/>
      <c r="R43" s="92"/>
      <c r="S43" s="92"/>
      <c r="T43" s="69"/>
      <c r="U43" s="69"/>
      <c r="V43" s="69"/>
      <c r="W43" s="69"/>
      <c r="X43" s="69"/>
      <c r="Y43" s="92"/>
      <c r="Z43" s="92"/>
      <c r="AA43" s="92"/>
      <c r="AB43" s="92"/>
      <c r="AC43" s="69"/>
      <c r="AD43" s="69"/>
      <c r="AE43" s="69"/>
      <c r="AF43" s="69"/>
      <c r="AG43" s="69"/>
      <c r="AH43" s="92"/>
      <c r="AI43" s="92"/>
      <c r="AJ43" s="92"/>
      <c r="AK43" s="92"/>
      <c r="AL43" s="69"/>
      <c r="AM43" s="69"/>
      <c r="AN43" s="69"/>
      <c r="AO43" s="69"/>
      <c r="AP43" s="69"/>
      <c r="AQ43" s="92"/>
      <c r="AR43" s="92"/>
      <c r="AS43" s="92"/>
      <c r="AT43" s="92"/>
      <c r="AV43" s="87"/>
      <c r="AW43" s="87"/>
      <c r="AX43" s="87"/>
      <c r="AY43" s="87"/>
      <c r="AZ43" s="87"/>
      <c r="BA43" s="87"/>
      <c r="BB43" s="87"/>
      <c r="BC43" s="87"/>
      <c r="BD43" s="87"/>
      <c r="BE43" s="87"/>
      <c r="BF43" s="87"/>
      <c r="BG43" s="87"/>
      <c r="BH43" s="90"/>
      <c r="BM43" s="90"/>
      <c r="BN43" s="90"/>
      <c r="BO43" s="90"/>
      <c r="BP43" s="90"/>
      <c r="BQ43" s="90"/>
      <c r="BV43" s="90"/>
      <c r="BW43" s="90"/>
      <c r="BX43" s="90"/>
      <c r="BY43" s="90"/>
      <c r="BZ43" s="90"/>
      <c r="CE43" s="90"/>
      <c r="CF43" s="90"/>
      <c r="CG43" s="90"/>
      <c r="CH43" s="90"/>
      <c r="CI43" s="90"/>
      <c r="CN43" s="90"/>
    </row>
    <row r="44" spans="1:92" ht="57"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92" ht="17.25" customHeight="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8"/>
      <c r="AT45" s="128"/>
      <c r="AU45" s="128"/>
      <c r="AV45" s="128"/>
      <c r="AW45" s="128"/>
      <c r="AX45" s="128"/>
      <c r="AY45" s="128"/>
      <c r="AZ45" s="128"/>
      <c r="BA45" s="128"/>
      <c r="BB45" s="128"/>
      <c r="BC45" s="128"/>
      <c r="BD45" s="127"/>
      <c r="BE45" s="127"/>
      <c r="BF45" s="127"/>
      <c r="BG45" s="127"/>
      <c r="BH45" s="127"/>
      <c r="BI45" s="127"/>
      <c r="BJ45" s="127"/>
      <c r="BK45" s="127"/>
      <c r="BL45" s="127"/>
      <c r="BM45" s="127"/>
      <c r="BN45" s="127"/>
      <c r="BO45" s="127"/>
      <c r="BP45" s="127"/>
      <c r="BQ45" s="127"/>
      <c r="BR45" s="127"/>
      <c r="BS45" s="128"/>
      <c r="BT45" s="128"/>
      <c r="BU45" s="127"/>
      <c r="BV45" s="127"/>
      <c r="BW45" s="127"/>
      <c r="BX45" s="276" t="str">
        <f>$BR$2</f>
        <v>事業番号</v>
      </c>
      <c r="BY45" s="329" t="str">
        <f>$CA$2&amp;""</f>
        <v/>
      </c>
      <c r="BZ45" s="329"/>
      <c r="CA45" s="329"/>
      <c r="CB45" s="329"/>
      <c r="CC45" s="329"/>
      <c r="CD45" s="329"/>
      <c r="CE45" s="329"/>
      <c r="CF45" s="329"/>
      <c r="CG45" s="329"/>
      <c r="CH45" s="329"/>
      <c r="CI45" s="329"/>
      <c r="CJ45" s="329"/>
      <c r="CK45" s="329"/>
      <c r="CL45" s="329"/>
      <c r="CM45" s="127"/>
      <c r="CN45" s="127"/>
    </row>
    <row r="46" spans="1:92" ht="17.25" customHeight="1" x14ac:dyDescent="0.2">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76" t="str">
        <f>$BR$3</f>
        <v>申請者名</v>
      </c>
      <c r="BY46" s="329" t="str">
        <f>$CA$3&amp;""</f>
        <v/>
      </c>
      <c r="BZ46" s="329"/>
      <c r="CA46" s="329"/>
      <c r="CB46" s="329"/>
      <c r="CC46" s="329"/>
      <c r="CD46" s="329"/>
      <c r="CE46" s="329"/>
      <c r="CF46" s="329"/>
      <c r="CG46" s="329"/>
      <c r="CH46" s="329"/>
      <c r="CI46" s="329"/>
      <c r="CJ46" s="329"/>
      <c r="CK46" s="329"/>
      <c r="CL46" s="329"/>
      <c r="CM46" s="232"/>
      <c r="CN46" s="232"/>
    </row>
    <row r="47" spans="1:92" ht="18" customHeight="1" x14ac:dyDescent="0.2">
      <c r="A47" s="480" t="s">
        <v>205</v>
      </c>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C47" s="480"/>
      <c r="CD47" s="480"/>
      <c r="CE47" s="480"/>
      <c r="CF47" s="480"/>
      <c r="CG47" s="480"/>
      <c r="CH47" s="480"/>
      <c r="CI47" s="480"/>
      <c r="CJ47" s="480"/>
      <c r="CK47" s="480"/>
      <c r="CL47" s="480"/>
      <c r="CM47" s="480"/>
      <c r="CN47" s="480"/>
    </row>
    <row r="48" spans="1:92" ht="18" customHeight="1" x14ac:dyDescent="0.2">
      <c r="C48" s="77"/>
      <c r="D48" s="77"/>
      <c r="E48" s="80"/>
      <c r="F48" s="80"/>
      <c r="G48" s="93"/>
      <c r="H48" s="93"/>
      <c r="I48" s="77"/>
      <c r="J48" s="94"/>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131"/>
    </row>
    <row r="49" spans="1:97" ht="23.25" customHeight="1" x14ac:dyDescent="0.2">
      <c r="A49" s="337" t="s">
        <v>213</v>
      </c>
      <c r="B49" s="337"/>
      <c r="C49" s="337"/>
      <c r="D49" s="337"/>
      <c r="E49" s="337"/>
      <c r="F49" s="337"/>
      <c r="G49" s="337"/>
      <c r="H49" s="337"/>
      <c r="I49" s="337"/>
      <c r="J49" s="337"/>
      <c r="K49" s="337"/>
      <c r="L49" s="329"/>
      <c r="M49" s="329"/>
      <c r="N49" s="329"/>
      <c r="O49" s="329"/>
      <c r="P49" s="329"/>
      <c r="Q49" s="329"/>
      <c r="R49" s="329"/>
      <c r="S49" s="329"/>
      <c r="T49" s="329"/>
      <c r="U49" s="329"/>
      <c r="V49" s="329"/>
      <c r="W49" s="329"/>
      <c r="X49" s="329"/>
      <c r="Y49" s="92"/>
      <c r="Z49" s="92"/>
      <c r="AA49" s="92"/>
      <c r="AB49" s="92"/>
      <c r="AC49" s="69"/>
      <c r="AD49" s="69"/>
      <c r="AE49" s="69"/>
      <c r="AF49" s="69"/>
      <c r="AG49" s="69"/>
      <c r="AH49" s="92"/>
      <c r="AI49" s="92"/>
      <c r="AJ49" s="92"/>
      <c r="AK49" s="92"/>
      <c r="AL49" s="69"/>
      <c r="AM49" s="69"/>
      <c r="AN49" s="69"/>
      <c r="AO49" s="69"/>
      <c r="AP49" s="69"/>
      <c r="AQ49" s="92"/>
      <c r="AR49" s="92"/>
      <c r="AS49" s="92"/>
      <c r="AT49" s="92"/>
      <c r="AV49" s="87"/>
      <c r="AW49" s="87"/>
      <c r="AX49" s="87"/>
      <c r="AY49" s="87"/>
      <c r="AZ49" s="87"/>
      <c r="BA49" s="87"/>
      <c r="BB49" s="87"/>
      <c r="BC49" s="87"/>
      <c r="BD49" s="87"/>
      <c r="BE49" s="87"/>
      <c r="BF49" s="87"/>
      <c r="BG49" s="87"/>
      <c r="BH49" s="90"/>
      <c r="BM49" s="90"/>
      <c r="BN49" s="90"/>
      <c r="BO49" s="90"/>
      <c r="BP49" s="90"/>
      <c r="BQ49" s="90"/>
      <c r="BV49" s="90"/>
      <c r="BW49" s="90"/>
      <c r="BX49" s="90"/>
      <c r="BY49" s="90"/>
      <c r="BZ49" s="90"/>
      <c r="CE49" s="90"/>
      <c r="CF49" s="90"/>
      <c r="CG49" s="90"/>
      <c r="CH49" s="90"/>
      <c r="CI49" s="90"/>
      <c r="CN49" s="90"/>
    </row>
    <row r="50" spans="1:97" ht="33" customHeight="1" x14ac:dyDescent="0.2">
      <c r="A50" s="338" t="s">
        <v>212</v>
      </c>
      <c r="B50" s="326"/>
      <c r="C50" s="326"/>
      <c r="D50" s="326"/>
      <c r="E50" s="326"/>
      <c r="F50" s="326"/>
      <c r="G50" s="326"/>
      <c r="H50" s="326"/>
      <c r="I50" s="326"/>
      <c r="J50" s="326"/>
      <c r="K50" s="327"/>
      <c r="L50" s="481" t="str">
        <f>IF(BD15="","",BD15)</f>
        <v/>
      </c>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242"/>
      <c r="AT50" s="116"/>
      <c r="AU50" s="116"/>
      <c r="AV50" s="116"/>
      <c r="AW50" s="116"/>
      <c r="AX50" s="116"/>
      <c r="AY50" s="116"/>
      <c r="AZ50" s="116"/>
      <c r="BA50" s="116"/>
      <c r="BB50" s="116"/>
      <c r="BC50" s="116"/>
      <c r="BD50" s="116"/>
      <c r="BE50" s="243" t="s">
        <v>282</v>
      </c>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row>
    <row r="51" spans="1:97" s="78" customFormat="1" ht="33" customHeight="1" x14ac:dyDescent="0.2">
      <c r="A51" s="338" t="s">
        <v>38</v>
      </c>
      <c r="B51" s="326"/>
      <c r="C51" s="326"/>
      <c r="D51" s="326"/>
      <c r="E51" s="326"/>
      <c r="F51" s="326"/>
      <c r="G51" s="326"/>
      <c r="H51" s="326"/>
      <c r="I51" s="326"/>
      <c r="J51" s="326"/>
      <c r="K51" s="327"/>
      <c r="L51" s="330" t="s">
        <v>52</v>
      </c>
      <c r="M51" s="331"/>
      <c r="N51" s="339"/>
      <c r="O51" s="339"/>
      <c r="P51" s="339"/>
      <c r="Q51" s="339"/>
      <c r="R51" s="339"/>
      <c r="S51" s="339"/>
      <c r="T51" s="339"/>
      <c r="U51" s="339"/>
      <c r="V51" s="339"/>
      <c r="W51" s="331" t="s">
        <v>55</v>
      </c>
      <c r="X51" s="331"/>
      <c r="Y51" s="339"/>
      <c r="Z51" s="339"/>
      <c r="AA51" s="339"/>
      <c r="AB51" s="339"/>
      <c r="AC51" s="339"/>
      <c r="AD51" s="339"/>
      <c r="AE51" s="339"/>
      <c r="AF51" s="339"/>
      <c r="AG51" s="339"/>
      <c r="AH51" s="331" t="s">
        <v>54</v>
      </c>
      <c r="AI51" s="331"/>
      <c r="AJ51" s="339"/>
      <c r="AK51" s="339"/>
      <c r="AL51" s="339"/>
      <c r="AM51" s="339"/>
      <c r="AN51" s="339"/>
      <c r="AO51" s="339"/>
      <c r="AP51" s="339"/>
      <c r="AQ51" s="339"/>
      <c r="AR51" s="342"/>
      <c r="AS51" s="319" t="s">
        <v>56</v>
      </c>
      <c r="AT51" s="320"/>
      <c r="AU51" s="320"/>
      <c r="AV51" s="320"/>
      <c r="AW51" s="320"/>
      <c r="AX51" s="320"/>
      <c r="AY51" s="320"/>
      <c r="AZ51" s="320"/>
      <c r="BA51" s="320"/>
      <c r="BB51" s="320"/>
      <c r="BC51" s="321"/>
      <c r="BD51" s="487"/>
      <c r="BE51" s="317"/>
      <c r="BF51" s="317"/>
      <c r="BG51" s="317"/>
      <c r="BH51" s="317"/>
      <c r="BI51" s="317"/>
      <c r="BJ51" s="317"/>
      <c r="BK51" s="317"/>
      <c r="BL51" s="317"/>
      <c r="BM51" s="317"/>
      <c r="BN51" s="317"/>
      <c r="BO51" s="317"/>
      <c r="BP51" s="317"/>
      <c r="BQ51" s="317"/>
      <c r="BR51" s="317"/>
      <c r="BS51" s="421" t="s">
        <v>276</v>
      </c>
      <c r="BT51" s="421"/>
      <c r="BU51" s="317"/>
      <c r="BV51" s="317"/>
      <c r="BW51" s="317"/>
      <c r="BX51" s="317"/>
      <c r="BY51" s="317"/>
      <c r="BZ51" s="317"/>
      <c r="CA51" s="317"/>
      <c r="CB51" s="317"/>
      <c r="CC51" s="317"/>
      <c r="CD51" s="317"/>
      <c r="CE51" s="317"/>
      <c r="CF51" s="317"/>
      <c r="CG51" s="317"/>
      <c r="CH51" s="317"/>
      <c r="CI51" s="317"/>
      <c r="CJ51" s="317"/>
      <c r="CK51" s="317"/>
      <c r="CL51" s="317"/>
      <c r="CM51" s="317"/>
      <c r="CN51" s="318"/>
      <c r="CO51" s="244"/>
    </row>
    <row r="52" spans="1:97" ht="33" customHeight="1" x14ac:dyDescent="0.2">
      <c r="A52" s="324" t="s">
        <v>40</v>
      </c>
      <c r="B52" s="325"/>
      <c r="C52" s="326"/>
      <c r="D52" s="326"/>
      <c r="E52" s="326"/>
      <c r="F52" s="326"/>
      <c r="G52" s="326"/>
      <c r="H52" s="326"/>
      <c r="I52" s="326"/>
      <c r="J52" s="326"/>
      <c r="K52" s="327"/>
      <c r="L52" s="330" t="s">
        <v>52</v>
      </c>
      <c r="M52" s="331"/>
      <c r="N52" s="339"/>
      <c r="O52" s="339"/>
      <c r="P52" s="339"/>
      <c r="Q52" s="339"/>
      <c r="R52" s="339"/>
      <c r="S52" s="339"/>
      <c r="T52" s="339"/>
      <c r="U52" s="339"/>
      <c r="V52" s="339"/>
      <c r="W52" s="331" t="s">
        <v>55</v>
      </c>
      <c r="X52" s="331"/>
      <c r="Y52" s="339"/>
      <c r="Z52" s="339"/>
      <c r="AA52" s="339"/>
      <c r="AB52" s="339"/>
      <c r="AC52" s="339"/>
      <c r="AD52" s="339"/>
      <c r="AE52" s="339"/>
      <c r="AF52" s="339"/>
      <c r="AG52" s="339"/>
      <c r="AH52" s="331" t="s">
        <v>54</v>
      </c>
      <c r="AI52" s="331"/>
      <c r="AJ52" s="339"/>
      <c r="AK52" s="339"/>
      <c r="AL52" s="339"/>
      <c r="AM52" s="339"/>
      <c r="AN52" s="339"/>
      <c r="AO52" s="339"/>
      <c r="AP52" s="339"/>
      <c r="AQ52" s="339"/>
      <c r="AR52" s="342"/>
      <c r="AS52" s="483" t="s">
        <v>41</v>
      </c>
      <c r="AT52" s="484"/>
      <c r="AU52" s="484"/>
      <c r="AV52" s="484"/>
      <c r="AW52" s="484"/>
      <c r="AX52" s="484"/>
      <c r="AY52" s="484"/>
      <c r="AZ52" s="484"/>
      <c r="BA52" s="484"/>
      <c r="BB52" s="484"/>
      <c r="BC52" s="485"/>
      <c r="BD52" s="330" t="s">
        <v>57</v>
      </c>
      <c r="BE52" s="331"/>
      <c r="BF52" s="342"/>
      <c r="BG52" s="343"/>
      <c r="BH52" s="343"/>
      <c r="BI52" s="343"/>
      <c r="BJ52" s="343"/>
      <c r="BK52" s="343"/>
      <c r="BL52" s="343"/>
      <c r="BM52" s="343"/>
      <c r="BN52" s="486"/>
      <c r="BO52" s="341" t="s">
        <v>58</v>
      </c>
      <c r="BP52" s="341"/>
      <c r="BQ52" s="342"/>
      <c r="BR52" s="343"/>
      <c r="BS52" s="343"/>
      <c r="BT52" s="343"/>
      <c r="BU52" s="343"/>
      <c r="BV52" s="343"/>
      <c r="BW52" s="343"/>
      <c r="BX52" s="343"/>
      <c r="BY52" s="343"/>
      <c r="BZ52" s="486"/>
      <c r="CA52" s="331" t="s">
        <v>54</v>
      </c>
      <c r="CB52" s="331"/>
      <c r="CC52" s="342"/>
      <c r="CD52" s="343"/>
      <c r="CE52" s="343"/>
      <c r="CF52" s="343"/>
      <c r="CG52" s="343"/>
      <c r="CH52" s="343"/>
      <c r="CI52" s="343"/>
      <c r="CJ52" s="343"/>
      <c r="CK52" s="343"/>
      <c r="CL52" s="343"/>
      <c r="CM52" s="343"/>
      <c r="CN52" s="343"/>
    </row>
    <row r="53" spans="1:97" ht="22.5" customHeight="1" x14ac:dyDescent="0.2">
      <c r="A53" s="112"/>
      <c r="B53" s="112"/>
      <c r="C53" s="113"/>
      <c r="D53" s="113"/>
      <c r="E53" s="113"/>
      <c r="F53" s="113"/>
      <c r="G53" s="113"/>
      <c r="H53" s="113"/>
      <c r="I53" s="113"/>
      <c r="J53" s="113"/>
      <c r="K53" s="113"/>
      <c r="L53" s="114"/>
      <c r="M53" s="114"/>
      <c r="N53" s="136"/>
      <c r="O53" s="136"/>
      <c r="P53" s="136"/>
      <c r="Q53" s="136"/>
      <c r="R53" s="136"/>
      <c r="S53" s="136"/>
      <c r="T53" s="136"/>
      <c r="U53" s="136"/>
      <c r="V53" s="136"/>
      <c r="W53" s="114"/>
      <c r="X53" s="114"/>
      <c r="Y53" s="136"/>
      <c r="Z53" s="136"/>
      <c r="AA53" s="136"/>
      <c r="AB53" s="136"/>
      <c r="AC53" s="136"/>
      <c r="AD53" s="136"/>
      <c r="AE53" s="136"/>
      <c r="AF53" s="136"/>
      <c r="AG53" s="136"/>
      <c r="AH53" s="114"/>
      <c r="AI53" s="114"/>
      <c r="AJ53" s="136"/>
      <c r="AK53" s="136"/>
      <c r="AL53" s="136"/>
      <c r="AM53" s="136"/>
      <c r="AN53" s="136"/>
      <c r="AO53" s="136"/>
      <c r="AP53" s="136"/>
      <c r="AQ53" s="136"/>
      <c r="AR53" s="136"/>
      <c r="AS53" s="113"/>
      <c r="AT53" s="113"/>
      <c r="AU53" s="113"/>
      <c r="AV53" s="113"/>
      <c r="AW53" s="113"/>
      <c r="AX53" s="113"/>
      <c r="AY53" s="113"/>
      <c r="AZ53" s="113"/>
      <c r="BA53" s="113"/>
      <c r="BB53" s="113"/>
      <c r="BC53" s="113"/>
      <c r="BD53" s="115"/>
      <c r="BE53" s="114"/>
      <c r="BF53" s="114"/>
      <c r="BG53" s="136"/>
      <c r="BH53" s="136"/>
      <c r="BI53" s="136"/>
      <c r="BJ53" s="136"/>
      <c r="BK53" s="136"/>
      <c r="BL53" s="136"/>
      <c r="BM53" s="136"/>
      <c r="BN53" s="136"/>
      <c r="BO53" s="136"/>
      <c r="BP53" s="114"/>
      <c r="BQ53" s="114"/>
      <c r="BR53" s="136"/>
      <c r="BS53" s="136"/>
      <c r="BT53" s="136"/>
      <c r="BU53" s="136"/>
      <c r="BV53" s="136"/>
      <c r="BW53" s="136"/>
      <c r="BX53" s="136"/>
      <c r="BY53" s="136"/>
      <c r="BZ53" s="136"/>
      <c r="CA53" s="136"/>
      <c r="CB53" s="114"/>
      <c r="CC53" s="114"/>
      <c r="CD53" s="136"/>
      <c r="CE53" s="136"/>
      <c r="CF53" s="136"/>
      <c r="CG53" s="136"/>
      <c r="CH53" s="136"/>
      <c r="CI53" s="136"/>
      <c r="CJ53" s="136"/>
      <c r="CK53" s="136"/>
      <c r="CL53" s="136"/>
      <c r="CM53" s="136"/>
      <c r="CN53" s="136"/>
    </row>
    <row r="54" spans="1:97" ht="22.5" customHeight="1" x14ac:dyDescent="0.2">
      <c r="A54" s="112"/>
      <c r="B54" s="112"/>
      <c r="C54" s="113"/>
      <c r="D54" s="113"/>
      <c r="E54" s="113"/>
      <c r="F54" s="113"/>
      <c r="G54" s="113"/>
      <c r="H54" s="113"/>
      <c r="I54" s="113"/>
      <c r="J54" s="113"/>
      <c r="K54" s="113"/>
      <c r="L54" s="114"/>
      <c r="M54" s="114"/>
      <c r="N54" s="136"/>
      <c r="O54" s="136"/>
      <c r="P54" s="136"/>
      <c r="Q54" s="136"/>
      <c r="R54" s="136"/>
      <c r="S54" s="136"/>
      <c r="T54" s="136"/>
      <c r="U54" s="136"/>
      <c r="V54" s="136"/>
      <c r="W54" s="114"/>
      <c r="X54" s="114"/>
      <c r="Y54" s="136"/>
      <c r="Z54" s="136"/>
      <c r="AA54" s="136"/>
      <c r="AB54" s="136"/>
      <c r="AC54" s="136"/>
      <c r="AD54" s="136"/>
      <c r="AE54" s="136"/>
      <c r="AF54" s="136"/>
      <c r="AG54" s="136"/>
      <c r="AH54" s="114"/>
      <c r="AI54" s="114"/>
      <c r="AJ54" s="136"/>
      <c r="AK54" s="136"/>
      <c r="AL54" s="136"/>
      <c r="AM54" s="136"/>
      <c r="AN54" s="136"/>
      <c r="AO54" s="136"/>
      <c r="AP54" s="136"/>
      <c r="AQ54" s="136"/>
      <c r="AR54" s="136"/>
      <c r="AS54" s="113"/>
      <c r="AT54" s="113"/>
      <c r="AU54" s="113"/>
      <c r="AV54" s="113"/>
      <c r="AW54" s="113"/>
      <c r="AX54" s="113"/>
      <c r="AY54" s="113"/>
      <c r="AZ54" s="113"/>
      <c r="BA54" s="113"/>
      <c r="BB54" s="113"/>
      <c r="BC54" s="113"/>
      <c r="BD54" s="115"/>
      <c r="BE54" s="114"/>
      <c r="BF54" s="114"/>
      <c r="BG54" s="136"/>
      <c r="BH54" s="136"/>
      <c r="BI54" s="136"/>
      <c r="BJ54" s="136"/>
      <c r="BK54" s="136"/>
      <c r="BL54" s="136"/>
      <c r="BM54" s="136"/>
      <c r="BN54" s="136"/>
      <c r="BO54" s="136"/>
      <c r="BP54" s="114"/>
      <c r="BQ54" s="114"/>
      <c r="BR54" s="136"/>
      <c r="BS54" s="136"/>
      <c r="BT54" s="136"/>
      <c r="BU54" s="136"/>
      <c r="BV54" s="136"/>
      <c r="BW54" s="136"/>
      <c r="BX54" s="136"/>
      <c r="BY54" s="136"/>
      <c r="BZ54" s="136"/>
      <c r="CA54" s="136"/>
      <c r="CB54" s="114"/>
      <c r="CC54" s="114"/>
      <c r="CD54" s="136"/>
      <c r="CE54" s="136"/>
      <c r="CF54" s="136"/>
      <c r="CG54" s="136"/>
      <c r="CH54" s="136"/>
      <c r="CI54" s="136"/>
      <c r="CJ54" s="136"/>
      <c r="CK54" s="136"/>
      <c r="CL54" s="136"/>
      <c r="CM54" s="136"/>
      <c r="CN54" s="136"/>
    </row>
    <row r="55" spans="1:97" ht="18" customHeight="1" x14ac:dyDescent="0.2">
      <c r="A55" s="323" t="s">
        <v>214</v>
      </c>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96"/>
      <c r="Z55" s="96"/>
      <c r="AA55" s="96"/>
      <c r="AB55" s="96"/>
      <c r="AC55" s="96"/>
      <c r="AD55" s="96"/>
      <c r="AE55" s="96"/>
      <c r="AF55" s="96"/>
      <c r="AG55" s="96"/>
      <c r="AH55" s="96"/>
      <c r="AI55" s="96"/>
      <c r="AJ55" s="96"/>
      <c r="AK55" s="96"/>
      <c r="AL55" s="96"/>
      <c r="AM55" s="96"/>
      <c r="AN55" s="96"/>
      <c r="AO55" s="96"/>
      <c r="AP55" s="96"/>
      <c r="AQ55" s="96"/>
      <c r="AR55" s="96"/>
      <c r="AS55" s="96"/>
      <c r="AT55" s="96"/>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row>
    <row r="56" spans="1:97" ht="18" customHeight="1" x14ac:dyDescent="0.2">
      <c r="A56" s="409" t="s">
        <v>207</v>
      </c>
      <c r="B56" s="410"/>
      <c r="C56" s="410"/>
      <c r="D56" s="410"/>
      <c r="E56" s="410"/>
      <c r="F56" s="410"/>
      <c r="G56" s="410"/>
      <c r="H56" s="410"/>
      <c r="I56" s="410"/>
      <c r="J56" s="410"/>
      <c r="K56" s="411"/>
      <c r="L56" s="466" t="s">
        <v>185</v>
      </c>
      <c r="M56" s="467"/>
      <c r="N56" s="467"/>
      <c r="O56" s="468"/>
      <c r="P56" s="468"/>
      <c r="Q56" s="468"/>
      <c r="R56" s="468"/>
      <c r="S56" s="468"/>
      <c r="T56" s="468"/>
      <c r="U56" s="468"/>
      <c r="V56" s="468"/>
      <c r="W56" s="468"/>
      <c r="X56" s="468"/>
      <c r="Y56" s="467" t="s">
        <v>186</v>
      </c>
      <c r="Z56" s="467"/>
      <c r="AA56" s="467"/>
      <c r="AB56" s="468"/>
      <c r="AC56" s="468"/>
      <c r="AD56" s="468"/>
      <c r="AE56" s="468"/>
      <c r="AF56" s="468"/>
      <c r="AG56" s="468"/>
      <c r="AH56" s="468"/>
      <c r="AI56" s="468"/>
      <c r="AJ56" s="468"/>
      <c r="AK56" s="468"/>
      <c r="AL56" s="97"/>
      <c r="AM56" s="97"/>
      <c r="AN56" s="97"/>
      <c r="AO56" s="97"/>
      <c r="AP56" s="97"/>
      <c r="AQ56" s="97"/>
      <c r="AR56" s="97"/>
      <c r="AS56" s="97"/>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9"/>
      <c r="CH56" s="99"/>
      <c r="CI56" s="99"/>
      <c r="CJ56" s="99"/>
      <c r="CK56" s="99"/>
      <c r="CL56" s="99"/>
      <c r="CM56" s="99"/>
      <c r="CN56" s="100"/>
    </row>
    <row r="57" spans="1:97" ht="45" customHeight="1" x14ac:dyDescent="0.2">
      <c r="A57" s="412"/>
      <c r="B57" s="413"/>
      <c r="C57" s="413"/>
      <c r="D57" s="413"/>
      <c r="E57" s="413"/>
      <c r="F57" s="413"/>
      <c r="G57" s="413"/>
      <c r="H57" s="413"/>
      <c r="I57" s="413"/>
      <c r="J57" s="413"/>
      <c r="K57" s="414"/>
      <c r="L57" s="488"/>
      <c r="M57" s="333"/>
      <c r="N57" s="333"/>
      <c r="O57" s="333"/>
      <c r="P57" s="333"/>
      <c r="Q57" s="333"/>
      <c r="R57" s="333"/>
      <c r="S57" s="333"/>
      <c r="T57" s="333"/>
      <c r="U57" s="333"/>
      <c r="V57" s="333"/>
      <c r="W57" s="333"/>
      <c r="X57" s="333"/>
      <c r="Y57" s="333"/>
      <c r="Z57" s="333"/>
      <c r="AA57" s="333"/>
      <c r="AB57" s="334"/>
      <c r="AC57" s="332"/>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4"/>
      <c r="BE57" s="332"/>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5"/>
      <c r="CO57" s="244"/>
    </row>
    <row r="58" spans="1:97" ht="33" customHeight="1" x14ac:dyDescent="0.2">
      <c r="A58" s="338" t="s">
        <v>34</v>
      </c>
      <c r="B58" s="326"/>
      <c r="C58" s="326"/>
      <c r="D58" s="326"/>
      <c r="E58" s="326"/>
      <c r="F58" s="326"/>
      <c r="G58" s="326"/>
      <c r="H58" s="326"/>
      <c r="I58" s="326"/>
      <c r="J58" s="326"/>
      <c r="K58" s="327"/>
      <c r="L58" s="478" t="s">
        <v>129</v>
      </c>
      <c r="M58" s="346"/>
      <c r="N58" s="346"/>
      <c r="O58" s="448" t="s">
        <v>35</v>
      </c>
      <c r="P58" s="479"/>
      <c r="Q58" s="479"/>
      <c r="R58" s="479"/>
      <c r="S58" s="479"/>
      <c r="T58" s="479"/>
      <c r="U58" s="479"/>
      <c r="V58" s="479"/>
      <c r="W58" s="479"/>
      <c r="X58" s="479"/>
      <c r="Y58" s="479"/>
      <c r="Z58" s="479"/>
      <c r="AA58" s="479"/>
      <c r="AB58" s="479"/>
      <c r="AC58" s="240"/>
      <c r="AD58" s="240"/>
      <c r="AE58" s="240"/>
      <c r="AF58" s="240"/>
      <c r="AG58" s="240"/>
      <c r="AH58" s="240"/>
      <c r="AI58" s="240"/>
      <c r="AJ58" s="240"/>
      <c r="AK58" s="240"/>
      <c r="AL58" s="240"/>
      <c r="AM58" s="240"/>
      <c r="AN58" s="240"/>
      <c r="AO58" s="240"/>
      <c r="AP58" s="240"/>
      <c r="AQ58" s="240"/>
      <c r="AR58" s="240"/>
      <c r="AS58" s="240"/>
      <c r="AT58" s="469" t="s">
        <v>70</v>
      </c>
      <c r="AU58" s="470"/>
      <c r="AV58" s="470"/>
      <c r="AW58" s="470"/>
      <c r="AX58" s="470"/>
      <c r="AY58" s="470"/>
      <c r="AZ58" s="470"/>
      <c r="BA58" s="470"/>
      <c r="BB58" s="470"/>
      <c r="BC58" s="470"/>
      <c r="BD58" s="471"/>
      <c r="BE58" s="472"/>
      <c r="BF58" s="344"/>
      <c r="BG58" s="344"/>
      <c r="BH58" s="344"/>
      <c r="BI58" s="344"/>
      <c r="BJ58" s="344"/>
      <c r="BK58" s="344"/>
      <c r="BL58" s="344"/>
      <c r="BM58" s="344"/>
      <c r="BN58" s="344"/>
      <c r="BO58" s="344"/>
      <c r="BP58" s="344"/>
      <c r="BQ58" s="344"/>
      <c r="BR58" s="344"/>
      <c r="BS58" s="371" t="s">
        <v>190</v>
      </c>
      <c r="BT58" s="371"/>
      <c r="BU58" s="371"/>
      <c r="BV58" s="371"/>
      <c r="BW58" s="371"/>
      <c r="BX58" s="110"/>
      <c r="BY58" s="110"/>
      <c r="BZ58" s="110"/>
      <c r="CA58" s="110"/>
      <c r="CB58" s="110"/>
      <c r="CC58" s="110"/>
      <c r="CD58" s="110"/>
      <c r="CE58" s="110"/>
      <c r="CF58" s="110"/>
      <c r="CG58" s="110"/>
      <c r="CH58" s="110"/>
      <c r="CI58" s="110"/>
      <c r="CJ58" s="110"/>
      <c r="CK58" s="110"/>
      <c r="CL58" s="110"/>
      <c r="CM58" s="110"/>
      <c r="CN58" s="111"/>
    </row>
    <row r="59" spans="1:97" ht="37.5" customHeight="1" x14ac:dyDescent="0.2">
      <c r="A59" s="442" t="s">
        <v>36</v>
      </c>
      <c r="B59" s="443"/>
      <c r="C59" s="443"/>
      <c r="D59" s="443"/>
      <c r="E59" s="443"/>
      <c r="F59" s="443"/>
      <c r="G59" s="443"/>
      <c r="H59" s="443"/>
      <c r="I59" s="443"/>
      <c r="J59" s="443"/>
      <c r="K59" s="444"/>
      <c r="L59" s="405" t="s">
        <v>5</v>
      </c>
      <c r="M59" s="345"/>
      <c r="N59" s="345"/>
      <c r="O59" s="448" t="s">
        <v>69</v>
      </c>
      <c r="P59" s="449"/>
      <c r="Q59" s="449"/>
      <c r="R59" s="449"/>
      <c r="S59" s="449"/>
      <c r="T59" s="449"/>
      <c r="U59" s="449"/>
      <c r="V59" s="449"/>
      <c r="W59" s="449"/>
      <c r="X59" s="449"/>
      <c r="Y59" s="449"/>
      <c r="Z59" s="449"/>
      <c r="AA59" s="449"/>
      <c r="AB59" s="449"/>
      <c r="AC59" s="423" t="s">
        <v>253</v>
      </c>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5"/>
    </row>
    <row r="60" spans="1:97" ht="37.5" customHeight="1" x14ac:dyDescent="0.2">
      <c r="A60" s="445"/>
      <c r="B60" s="446"/>
      <c r="C60" s="446"/>
      <c r="D60" s="446"/>
      <c r="E60" s="446"/>
      <c r="F60" s="446"/>
      <c r="G60" s="446"/>
      <c r="H60" s="446"/>
      <c r="I60" s="446"/>
      <c r="J60" s="446"/>
      <c r="K60" s="447"/>
      <c r="L60" s="405" t="s">
        <v>5</v>
      </c>
      <c r="M60" s="345"/>
      <c r="N60" s="345"/>
      <c r="O60" s="448" t="s">
        <v>257</v>
      </c>
      <c r="P60" s="449"/>
      <c r="Q60" s="449"/>
      <c r="R60" s="449"/>
      <c r="S60" s="449"/>
      <c r="T60" s="449"/>
      <c r="U60" s="449"/>
      <c r="V60" s="449"/>
      <c r="W60" s="449"/>
      <c r="X60" s="449"/>
      <c r="Y60" s="449"/>
      <c r="Z60" s="449"/>
      <c r="AA60" s="449"/>
      <c r="AB60" s="449"/>
      <c r="AC60" s="423" t="s">
        <v>254</v>
      </c>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c r="BP60" s="424"/>
      <c r="BQ60" s="424"/>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5"/>
      <c r="CS60" s="244"/>
    </row>
    <row r="61" spans="1:97" ht="37.5" customHeight="1" x14ac:dyDescent="0.2">
      <c r="A61" s="442" t="s">
        <v>183</v>
      </c>
      <c r="B61" s="443"/>
      <c r="C61" s="443"/>
      <c r="D61" s="443"/>
      <c r="E61" s="443"/>
      <c r="F61" s="443"/>
      <c r="G61" s="443"/>
      <c r="H61" s="443"/>
      <c r="I61" s="443"/>
      <c r="J61" s="443"/>
      <c r="K61" s="444"/>
      <c r="L61" s="364" t="s">
        <v>5</v>
      </c>
      <c r="M61" s="365"/>
      <c r="N61" s="365"/>
      <c r="O61" s="452" t="s">
        <v>184</v>
      </c>
      <c r="P61" s="452"/>
      <c r="Q61" s="452"/>
      <c r="R61" s="452"/>
      <c r="S61" s="452"/>
      <c r="T61" s="452"/>
      <c r="U61" s="452"/>
      <c r="V61" s="452"/>
      <c r="W61" s="452"/>
      <c r="X61" s="452"/>
      <c r="Y61" s="452"/>
      <c r="Z61" s="452"/>
      <c r="AA61" s="452"/>
      <c r="AB61" s="452"/>
      <c r="AC61" s="452"/>
      <c r="AD61" s="452"/>
      <c r="AE61" s="452"/>
      <c r="AF61" s="452"/>
      <c r="AG61" s="452"/>
      <c r="AH61" s="452"/>
      <c r="AI61" s="364" t="s">
        <v>5</v>
      </c>
      <c r="AJ61" s="365"/>
      <c r="AK61" s="365"/>
      <c r="AL61" s="363" t="s">
        <v>259</v>
      </c>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4" t="s">
        <v>5</v>
      </c>
      <c r="BK61" s="365"/>
      <c r="BL61" s="365"/>
      <c r="BM61" s="363" t="s">
        <v>258</v>
      </c>
      <c r="BN61" s="363"/>
      <c r="BO61" s="363"/>
      <c r="BP61" s="363"/>
      <c r="BQ61" s="363"/>
      <c r="BR61" s="363"/>
      <c r="BS61" s="363"/>
      <c r="BT61" s="363"/>
      <c r="BU61" s="363"/>
      <c r="BV61" s="363"/>
      <c r="BW61" s="363"/>
      <c r="BX61" s="363"/>
      <c r="BY61" s="363"/>
      <c r="BZ61" s="363"/>
      <c r="CA61" s="363"/>
      <c r="CB61" s="363"/>
      <c r="CC61" s="363"/>
      <c r="CD61" s="363"/>
      <c r="CE61" s="363"/>
      <c r="CF61" s="363"/>
      <c r="CG61" s="363"/>
      <c r="CH61" s="363"/>
      <c r="CI61" s="363"/>
      <c r="CJ61" s="363"/>
      <c r="CK61" s="363"/>
      <c r="CL61" s="363"/>
      <c r="CM61" s="363"/>
      <c r="CN61" s="366"/>
    </row>
    <row r="62" spans="1:97" ht="37.5" customHeight="1" x14ac:dyDescent="0.2">
      <c r="A62" s="445"/>
      <c r="B62" s="446"/>
      <c r="C62" s="446"/>
      <c r="D62" s="446"/>
      <c r="E62" s="446"/>
      <c r="F62" s="446"/>
      <c r="G62" s="446"/>
      <c r="H62" s="446"/>
      <c r="I62" s="446"/>
      <c r="J62" s="446"/>
      <c r="K62" s="447"/>
      <c r="L62" s="367" t="s">
        <v>261</v>
      </c>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432" t="s">
        <v>262</v>
      </c>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4"/>
      <c r="BJ62" s="435" t="s">
        <v>260</v>
      </c>
      <c r="BK62" s="436"/>
      <c r="BL62" s="436"/>
      <c r="BM62" s="436"/>
      <c r="BN62" s="436"/>
      <c r="BO62" s="436"/>
      <c r="BP62" s="436"/>
      <c r="BQ62" s="436"/>
      <c r="BR62" s="436"/>
      <c r="BS62" s="436"/>
      <c r="BT62" s="436"/>
      <c r="BU62" s="436"/>
      <c r="BV62" s="436"/>
      <c r="BW62" s="436"/>
      <c r="BX62" s="436"/>
      <c r="BY62" s="436"/>
      <c r="BZ62" s="436"/>
      <c r="CA62" s="436"/>
      <c r="CB62" s="436"/>
      <c r="CC62" s="436"/>
      <c r="CD62" s="436"/>
      <c r="CE62" s="436"/>
      <c r="CF62" s="436"/>
      <c r="CG62" s="436"/>
      <c r="CH62" s="436"/>
      <c r="CI62" s="436"/>
      <c r="CJ62" s="436"/>
      <c r="CK62" s="436"/>
      <c r="CL62" s="436"/>
      <c r="CM62" s="436"/>
      <c r="CN62" s="437"/>
    </row>
    <row r="63" spans="1:97" ht="33" customHeight="1" x14ac:dyDescent="0.2">
      <c r="A63" s="426" t="s">
        <v>187</v>
      </c>
      <c r="B63" s="427"/>
      <c r="C63" s="427"/>
      <c r="D63" s="427"/>
      <c r="E63" s="427"/>
      <c r="F63" s="427"/>
      <c r="G63" s="427"/>
      <c r="H63" s="427"/>
      <c r="I63" s="427"/>
      <c r="J63" s="427"/>
      <c r="K63" s="427"/>
      <c r="L63" s="364" t="s">
        <v>5</v>
      </c>
      <c r="M63" s="365"/>
      <c r="N63" s="365"/>
      <c r="O63" s="384" t="s">
        <v>71</v>
      </c>
      <c r="P63" s="450"/>
      <c r="Q63" s="450"/>
      <c r="R63" s="450"/>
      <c r="S63" s="450"/>
      <c r="T63" s="450"/>
      <c r="U63" s="450"/>
      <c r="V63" s="450"/>
      <c r="W63" s="450"/>
      <c r="X63" s="450"/>
      <c r="Y63" s="450"/>
      <c r="Z63" s="450"/>
      <c r="AA63" s="450"/>
      <c r="AB63" s="451"/>
      <c r="AC63" s="365" t="s">
        <v>5</v>
      </c>
      <c r="AD63" s="365"/>
      <c r="AE63" s="365"/>
      <c r="AF63" s="384" t="s">
        <v>72</v>
      </c>
      <c r="AG63" s="384"/>
      <c r="AH63" s="384"/>
      <c r="AI63" s="384"/>
      <c r="AJ63" s="384"/>
      <c r="AK63" s="384"/>
      <c r="AL63" s="384"/>
      <c r="AM63" s="384"/>
      <c r="AN63" s="384"/>
      <c r="AO63" s="384"/>
      <c r="AP63" s="384"/>
      <c r="AQ63" s="384"/>
      <c r="AR63" s="384"/>
      <c r="AS63" s="385"/>
      <c r="AT63" s="453" t="s">
        <v>78</v>
      </c>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c r="BT63" s="454"/>
      <c r="BU63" s="454"/>
      <c r="BV63" s="454"/>
      <c r="BW63" s="454"/>
      <c r="BX63" s="454"/>
      <c r="BY63" s="454"/>
      <c r="BZ63" s="454"/>
      <c r="CA63" s="454"/>
      <c r="CB63" s="454"/>
      <c r="CC63" s="454"/>
      <c r="CD63" s="454"/>
      <c r="CE63" s="454"/>
      <c r="CF63" s="454"/>
      <c r="CG63" s="454"/>
      <c r="CH63" s="454"/>
      <c r="CI63" s="454"/>
      <c r="CJ63" s="454"/>
      <c r="CK63" s="454"/>
      <c r="CL63" s="454"/>
      <c r="CM63" s="454"/>
      <c r="CN63" s="455"/>
    </row>
    <row r="64" spans="1:97" ht="22.5" customHeight="1" x14ac:dyDescent="0.2">
      <c r="A64" s="428"/>
      <c r="B64" s="429"/>
      <c r="C64" s="429"/>
      <c r="D64" s="429"/>
      <c r="E64" s="429"/>
      <c r="F64" s="429"/>
      <c r="G64" s="429"/>
      <c r="H64" s="429"/>
      <c r="I64" s="429"/>
      <c r="J64" s="429"/>
      <c r="K64" s="429"/>
      <c r="L64" s="233"/>
      <c r="M64" s="72"/>
      <c r="N64" s="72"/>
      <c r="O64" s="72"/>
      <c r="P64" s="72"/>
      <c r="Q64" s="72"/>
      <c r="R64" s="72"/>
      <c r="S64" s="72"/>
      <c r="T64" s="72"/>
      <c r="U64" s="72"/>
      <c r="V64" s="72"/>
      <c r="W64" s="72"/>
      <c r="X64" s="72"/>
      <c r="Y64" s="72"/>
      <c r="Z64" s="72"/>
      <c r="AA64" s="72"/>
      <c r="AB64" s="234"/>
      <c r="AC64" s="457" t="s">
        <v>200</v>
      </c>
      <c r="AD64" s="458"/>
      <c r="AE64" s="458"/>
      <c r="AF64" s="458"/>
      <c r="AG64" s="458"/>
      <c r="AH64" s="458"/>
      <c r="AI64" s="458"/>
      <c r="AJ64" s="458"/>
      <c r="AK64" s="458"/>
      <c r="AL64" s="458"/>
      <c r="AM64" s="458"/>
      <c r="AN64" s="458"/>
      <c r="AO64" s="458"/>
      <c r="AP64" s="458"/>
      <c r="AQ64" s="458"/>
      <c r="AR64" s="458"/>
      <c r="AS64" s="459"/>
      <c r="AT64" s="473" t="s">
        <v>188</v>
      </c>
      <c r="AU64" s="474"/>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3" t="s">
        <v>189</v>
      </c>
      <c r="CN64" s="394"/>
    </row>
    <row r="65" spans="1:92" ht="22.5" customHeight="1" x14ac:dyDescent="0.2">
      <c r="A65" s="428"/>
      <c r="B65" s="429"/>
      <c r="C65" s="429"/>
      <c r="D65" s="429"/>
      <c r="E65" s="429"/>
      <c r="F65" s="429"/>
      <c r="G65" s="429"/>
      <c r="H65" s="429"/>
      <c r="I65" s="429"/>
      <c r="J65" s="429"/>
      <c r="K65" s="429"/>
      <c r="L65" s="233"/>
      <c r="M65" s="72"/>
      <c r="N65" s="72"/>
      <c r="O65" s="72"/>
      <c r="P65" s="72"/>
      <c r="Q65" s="72"/>
      <c r="R65" s="72"/>
      <c r="S65" s="72"/>
      <c r="T65" s="72"/>
      <c r="U65" s="72"/>
      <c r="V65" s="72"/>
      <c r="W65" s="72"/>
      <c r="X65" s="72"/>
      <c r="Y65" s="72"/>
      <c r="Z65" s="72"/>
      <c r="AA65" s="72"/>
      <c r="AB65" s="234"/>
      <c r="AC65" s="460"/>
      <c r="AD65" s="461"/>
      <c r="AE65" s="461"/>
      <c r="AF65" s="461"/>
      <c r="AG65" s="461"/>
      <c r="AH65" s="461"/>
      <c r="AI65" s="461"/>
      <c r="AJ65" s="461"/>
      <c r="AK65" s="461"/>
      <c r="AL65" s="461"/>
      <c r="AM65" s="461"/>
      <c r="AN65" s="461"/>
      <c r="AO65" s="461"/>
      <c r="AP65" s="461"/>
      <c r="AQ65" s="461"/>
      <c r="AR65" s="461"/>
      <c r="AS65" s="462"/>
      <c r="AT65" s="386" t="s">
        <v>188</v>
      </c>
      <c r="AU65" s="387"/>
      <c r="AV65" s="388"/>
      <c r="AW65" s="388"/>
      <c r="AX65" s="388"/>
      <c r="AY65" s="388"/>
      <c r="AZ65" s="388"/>
      <c r="BA65" s="388"/>
      <c r="BB65" s="388"/>
      <c r="BC65" s="388"/>
      <c r="BD65" s="388"/>
      <c r="BE65" s="388"/>
      <c r="BF65" s="388"/>
      <c r="BG65" s="388"/>
      <c r="BH65" s="388"/>
      <c r="BI65" s="388"/>
      <c r="BJ65" s="388"/>
      <c r="BK65" s="388"/>
      <c r="BL65" s="388"/>
      <c r="BM65" s="388"/>
      <c r="BN65" s="388"/>
      <c r="BO65" s="388"/>
      <c r="BP65" s="388"/>
      <c r="BQ65" s="388"/>
      <c r="BR65" s="388"/>
      <c r="BS65" s="388"/>
      <c r="BT65" s="388"/>
      <c r="BU65" s="388"/>
      <c r="BV65" s="388"/>
      <c r="BW65" s="388"/>
      <c r="BX65" s="388"/>
      <c r="BY65" s="388"/>
      <c r="BZ65" s="388"/>
      <c r="CA65" s="388"/>
      <c r="CB65" s="388"/>
      <c r="CC65" s="388"/>
      <c r="CD65" s="388"/>
      <c r="CE65" s="388"/>
      <c r="CF65" s="388"/>
      <c r="CG65" s="388"/>
      <c r="CH65" s="388"/>
      <c r="CI65" s="388"/>
      <c r="CJ65" s="388"/>
      <c r="CK65" s="388"/>
      <c r="CL65" s="388"/>
      <c r="CM65" s="440" t="s">
        <v>189</v>
      </c>
      <c r="CN65" s="441"/>
    </row>
    <row r="66" spans="1:92" ht="22.5" customHeight="1" x14ac:dyDescent="0.2">
      <c r="A66" s="430"/>
      <c r="B66" s="431"/>
      <c r="C66" s="431"/>
      <c r="D66" s="431"/>
      <c r="E66" s="431"/>
      <c r="F66" s="431"/>
      <c r="G66" s="431"/>
      <c r="H66" s="431"/>
      <c r="I66" s="431"/>
      <c r="J66" s="431"/>
      <c r="K66" s="431"/>
      <c r="L66" s="235"/>
      <c r="M66" s="236"/>
      <c r="N66" s="236"/>
      <c r="O66" s="236"/>
      <c r="P66" s="236"/>
      <c r="Q66" s="236"/>
      <c r="R66" s="236"/>
      <c r="S66" s="236"/>
      <c r="T66" s="236"/>
      <c r="U66" s="236"/>
      <c r="V66" s="236"/>
      <c r="W66" s="236"/>
      <c r="X66" s="236"/>
      <c r="Y66" s="236"/>
      <c r="Z66" s="236"/>
      <c r="AA66" s="236"/>
      <c r="AB66" s="237"/>
      <c r="AC66" s="463"/>
      <c r="AD66" s="464"/>
      <c r="AE66" s="464"/>
      <c r="AF66" s="464"/>
      <c r="AG66" s="464"/>
      <c r="AH66" s="464"/>
      <c r="AI66" s="464"/>
      <c r="AJ66" s="464"/>
      <c r="AK66" s="464"/>
      <c r="AL66" s="464"/>
      <c r="AM66" s="464"/>
      <c r="AN66" s="464"/>
      <c r="AO66" s="464"/>
      <c r="AP66" s="464"/>
      <c r="AQ66" s="464"/>
      <c r="AR66" s="464"/>
      <c r="AS66" s="465"/>
      <c r="AT66" s="382" t="s">
        <v>188</v>
      </c>
      <c r="AU66" s="383"/>
      <c r="AV66" s="389"/>
      <c r="AW66" s="389"/>
      <c r="AX66" s="389"/>
      <c r="AY66" s="389"/>
      <c r="AZ66" s="389"/>
      <c r="BA66" s="389"/>
      <c r="BB66" s="389"/>
      <c r="BC66" s="389"/>
      <c r="BD66" s="389"/>
      <c r="BE66" s="389"/>
      <c r="BF66" s="389"/>
      <c r="BG66" s="389"/>
      <c r="BH66" s="389"/>
      <c r="BI66" s="389"/>
      <c r="BJ66" s="389"/>
      <c r="BK66" s="389"/>
      <c r="BL66" s="389"/>
      <c r="BM66" s="389"/>
      <c r="BN66" s="389"/>
      <c r="BO66" s="389"/>
      <c r="BP66" s="389"/>
      <c r="BQ66" s="389"/>
      <c r="BR66" s="389"/>
      <c r="BS66" s="389"/>
      <c r="BT66" s="389"/>
      <c r="BU66" s="389"/>
      <c r="BV66" s="389"/>
      <c r="BW66" s="389"/>
      <c r="BX66" s="389"/>
      <c r="BY66" s="389"/>
      <c r="BZ66" s="389"/>
      <c r="CA66" s="389"/>
      <c r="CB66" s="389"/>
      <c r="CC66" s="389"/>
      <c r="CD66" s="389"/>
      <c r="CE66" s="389"/>
      <c r="CF66" s="389"/>
      <c r="CG66" s="389"/>
      <c r="CH66" s="389"/>
      <c r="CI66" s="389"/>
      <c r="CJ66" s="389"/>
      <c r="CK66" s="389"/>
      <c r="CL66" s="389"/>
      <c r="CM66" s="438" t="s">
        <v>189</v>
      </c>
      <c r="CN66" s="439"/>
    </row>
    <row r="67" spans="1:92" ht="22.5" customHeight="1" x14ac:dyDescent="0.2">
      <c r="A67" s="102"/>
      <c r="B67" s="102"/>
      <c r="C67" s="102"/>
      <c r="D67" s="103"/>
      <c r="E67" s="103"/>
      <c r="F67" s="104"/>
      <c r="G67" s="104"/>
      <c r="H67" s="104"/>
      <c r="I67" s="103"/>
      <c r="J67" s="103"/>
      <c r="K67" s="72"/>
      <c r="L67" s="72"/>
      <c r="M67" s="72"/>
      <c r="N67" s="72"/>
      <c r="O67" s="72"/>
      <c r="P67" s="72"/>
      <c r="Q67" s="72"/>
      <c r="R67" s="72"/>
      <c r="S67" s="72"/>
      <c r="T67" s="72"/>
      <c r="U67" s="72"/>
      <c r="V67" s="72"/>
      <c r="W67" s="72"/>
      <c r="X67" s="72"/>
      <c r="Y67" s="72"/>
      <c r="Z67" s="72"/>
      <c r="AA67" s="72"/>
      <c r="AB67" s="72"/>
      <c r="AC67" s="72"/>
      <c r="AP67" s="72"/>
      <c r="AQ67" s="72"/>
      <c r="AR67" s="72"/>
      <c r="BI67" s="105"/>
      <c r="BJ67" s="105"/>
      <c r="BK67" s="105"/>
      <c r="BL67" s="105"/>
      <c r="BM67" s="105"/>
      <c r="BN67" s="105"/>
      <c r="BP67" s="105"/>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row>
    <row r="68" spans="1:92" ht="22.5" customHeight="1" x14ac:dyDescent="0.2">
      <c r="A68" s="126"/>
      <c r="B68" s="126"/>
      <c r="C68" s="126"/>
      <c r="D68" s="126"/>
      <c r="E68" s="126"/>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101"/>
      <c r="AT68" s="88"/>
      <c r="AU68" s="88"/>
      <c r="AV68" s="88"/>
      <c r="AW68" s="89"/>
      <c r="AX68" s="89"/>
      <c r="AY68" s="89"/>
      <c r="AZ68" s="89"/>
      <c r="BA68" s="89"/>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1"/>
      <c r="CE68" s="91"/>
      <c r="CF68" s="91"/>
      <c r="CG68" s="91"/>
      <c r="CH68" s="91"/>
      <c r="CI68" s="91"/>
      <c r="CJ68" s="91"/>
      <c r="CK68" s="91"/>
      <c r="CL68" s="91"/>
      <c r="CM68" s="91"/>
      <c r="CN68" s="91"/>
    </row>
    <row r="69" spans="1:92" ht="45" customHeight="1" x14ac:dyDescent="0.2">
      <c r="A69" s="329" t="s">
        <v>215</v>
      </c>
      <c r="B69" s="329"/>
      <c r="C69" s="329"/>
      <c r="D69" s="329"/>
      <c r="E69" s="329"/>
      <c r="F69" s="329"/>
      <c r="G69" s="329"/>
      <c r="H69" s="329"/>
      <c r="I69" s="329"/>
      <c r="J69" s="329"/>
      <c r="K69" s="329"/>
      <c r="L69" s="329"/>
      <c r="M69" s="329"/>
      <c r="N69" s="329"/>
      <c r="O69" s="329"/>
      <c r="P69" s="329"/>
      <c r="Q69" s="329"/>
      <c r="R69" s="329"/>
      <c r="S69" s="329"/>
      <c r="T69" s="329"/>
      <c r="U69" s="329"/>
      <c r="V69" s="329"/>
      <c r="W69" s="329"/>
      <c r="X69" s="422"/>
      <c r="Y69" s="475" t="str">
        <f>IF('定型様式1｜総括表'!$W$60=0,"",'定型様式1｜総括表'!$W$60)</f>
        <v/>
      </c>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476"/>
      <c r="BC69" s="476"/>
      <c r="BD69" s="476"/>
      <c r="BE69" s="476"/>
      <c r="BF69" s="476"/>
      <c r="BG69" s="476"/>
      <c r="BH69" s="476"/>
      <c r="BI69" s="476"/>
      <c r="BJ69" s="476"/>
      <c r="BK69" s="476"/>
      <c r="BL69" s="476"/>
      <c r="BM69" s="476"/>
      <c r="BN69" s="476"/>
      <c r="BO69" s="477"/>
      <c r="BP69" s="390" t="s">
        <v>37</v>
      </c>
      <c r="BQ69" s="391"/>
      <c r="BR69" s="391"/>
      <c r="BS69" s="391"/>
      <c r="BT69" s="391"/>
      <c r="BU69" s="391"/>
      <c r="BV69" s="391"/>
      <c r="BW69" s="391"/>
      <c r="BX69" s="391"/>
      <c r="BY69" s="391"/>
      <c r="BZ69" s="391"/>
      <c r="CA69" s="391"/>
      <c r="CB69" s="391"/>
      <c r="CC69" s="391"/>
      <c r="CD69" s="391"/>
      <c r="CE69" s="391"/>
      <c r="CF69" s="391"/>
      <c r="CG69" s="391"/>
      <c r="CH69" s="391"/>
      <c r="CI69" s="391"/>
      <c r="CJ69" s="391"/>
      <c r="CK69" s="391"/>
      <c r="CL69" s="391"/>
      <c r="CM69" s="391"/>
      <c r="CN69" s="391"/>
    </row>
    <row r="70" spans="1:92" ht="18.75" customHeight="1" x14ac:dyDescent="0.2">
      <c r="A70" s="102"/>
      <c r="B70" s="102"/>
      <c r="C70" s="102"/>
      <c r="D70" s="103"/>
      <c r="E70" s="103"/>
      <c r="F70" s="104"/>
      <c r="G70" s="104"/>
      <c r="H70" s="104"/>
      <c r="I70" s="103"/>
      <c r="J70" s="103"/>
      <c r="K70" s="72"/>
      <c r="L70" s="72"/>
      <c r="M70" s="72"/>
      <c r="N70" s="72"/>
      <c r="O70" s="72"/>
      <c r="P70" s="72"/>
      <c r="Q70" s="72"/>
      <c r="R70" s="72"/>
      <c r="S70" s="72"/>
      <c r="T70" s="72"/>
      <c r="U70" s="72"/>
      <c r="V70" s="72"/>
      <c r="W70" s="72"/>
      <c r="X70" s="72"/>
      <c r="Y70" s="72"/>
      <c r="Z70" s="72"/>
      <c r="AA70" s="72"/>
      <c r="AB70" s="72"/>
      <c r="AC70" s="72"/>
      <c r="AP70" s="72"/>
      <c r="AQ70" s="72"/>
      <c r="AR70" s="72"/>
      <c r="BI70" s="105"/>
      <c r="BJ70" s="105"/>
      <c r="BK70" s="105"/>
      <c r="BL70" s="105"/>
      <c r="BM70" s="105"/>
      <c r="BN70" s="105"/>
      <c r="BP70" s="105"/>
      <c r="BQ70" s="381"/>
      <c r="BR70" s="381"/>
      <c r="BS70" s="381"/>
      <c r="BT70" s="381"/>
      <c r="BU70" s="381"/>
      <c r="BV70" s="381"/>
      <c r="BW70" s="381"/>
      <c r="BX70" s="381"/>
      <c r="BY70" s="381"/>
      <c r="BZ70" s="381"/>
      <c r="CA70" s="381"/>
      <c r="CB70" s="381"/>
      <c r="CC70" s="381"/>
      <c r="CD70" s="381"/>
      <c r="CE70" s="381"/>
      <c r="CF70" s="381"/>
      <c r="CG70" s="381"/>
      <c r="CH70" s="381"/>
      <c r="CI70" s="381"/>
      <c r="CJ70" s="381"/>
      <c r="CK70" s="381"/>
      <c r="CL70" s="381"/>
      <c r="CM70" s="381"/>
      <c r="CN70" s="381"/>
    </row>
    <row r="71" spans="1:92" ht="18.75" customHeight="1" x14ac:dyDescent="0.2">
      <c r="A71" s="102"/>
      <c r="B71" s="102"/>
      <c r="C71" s="102"/>
      <c r="D71" s="103"/>
      <c r="E71" s="103"/>
      <c r="F71" s="104"/>
      <c r="G71" s="104"/>
      <c r="H71" s="104"/>
      <c r="I71" s="103"/>
      <c r="J71" s="103"/>
      <c r="K71" s="72"/>
      <c r="L71" s="72"/>
      <c r="M71" s="72"/>
      <c r="N71" s="72"/>
      <c r="O71" s="72"/>
      <c r="P71" s="72"/>
      <c r="Q71" s="72"/>
      <c r="R71" s="72"/>
      <c r="S71" s="72"/>
      <c r="T71" s="72"/>
      <c r="U71" s="72"/>
      <c r="V71" s="72"/>
      <c r="W71" s="72"/>
      <c r="X71" s="72"/>
      <c r="Y71" s="72"/>
      <c r="Z71" s="72"/>
      <c r="AA71" s="72"/>
      <c r="AB71" s="72"/>
      <c r="AC71" s="72"/>
      <c r="AP71" s="72"/>
      <c r="AQ71" s="72"/>
      <c r="AR71" s="72"/>
      <c r="BI71" s="105"/>
      <c r="BJ71" s="105"/>
      <c r="BK71" s="105"/>
      <c r="BL71" s="105"/>
      <c r="BM71" s="105"/>
      <c r="BN71" s="105"/>
      <c r="BP71" s="105"/>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row>
    <row r="72" spans="1:92" ht="18.75" customHeight="1" x14ac:dyDescent="0.2">
      <c r="A72" s="102"/>
      <c r="B72" s="102"/>
      <c r="C72" s="102"/>
      <c r="D72" s="103"/>
      <c r="E72" s="103"/>
      <c r="F72" s="104"/>
      <c r="G72" s="104"/>
      <c r="H72" s="104"/>
      <c r="I72" s="103"/>
      <c r="J72" s="103"/>
      <c r="K72" s="72"/>
      <c r="L72" s="72"/>
      <c r="M72" s="72"/>
      <c r="N72" s="72"/>
      <c r="O72" s="72"/>
      <c r="P72" s="72"/>
      <c r="Q72" s="72"/>
      <c r="R72" s="72"/>
      <c r="S72" s="72"/>
      <c r="T72" s="72"/>
      <c r="U72" s="72"/>
      <c r="V72" s="72"/>
      <c r="W72" s="72"/>
      <c r="X72" s="72"/>
      <c r="Y72" s="72"/>
      <c r="Z72" s="72"/>
      <c r="AA72" s="72"/>
      <c r="AB72" s="72"/>
      <c r="AC72" s="72"/>
      <c r="AP72" s="72"/>
      <c r="AQ72" s="72"/>
      <c r="AR72" s="72"/>
      <c r="BI72" s="105"/>
      <c r="BJ72" s="105"/>
      <c r="BK72" s="105"/>
      <c r="BL72" s="105"/>
      <c r="BM72" s="105"/>
      <c r="BN72" s="105"/>
      <c r="BP72" s="105"/>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row>
    <row r="73" spans="1:92" ht="18" customHeight="1" x14ac:dyDescent="0.2">
      <c r="A73" s="337" t="s">
        <v>216</v>
      </c>
      <c r="B73" s="337"/>
      <c r="C73" s="337"/>
      <c r="D73" s="337"/>
      <c r="E73" s="337"/>
      <c r="F73" s="337"/>
      <c r="G73" s="337"/>
      <c r="H73" s="337"/>
      <c r="I73" s="337"/>
      <c r="J73" s="337"/>
      <c r="K73" s="337"/>
      <c r="L73" s="337"/>
      <c r="M73" s="337"/>
      <c r="N73" s="337"/>
      <c r="O73" s="337"/>
      <c r="P73" s="337"/>
      <c r="Q73" s="337"/>
      <c r="R73" s="337"/>
      <c r="S73" s="337"/>
      <c r="T73" s="337"/>
      <c r="U73" s="337"/>
      <c r="V73" s="337"/>
      <c r="W73" s="337"/>
      <c r="X73" s="337"/>
      <c r="Y73" s="90"/>
      <c r="Z73" s="90"/>
      <c r="AA73" s="90"/>
      <c r="AB73" s="90"/>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row>
    <row r="74" spans="1:92" ht="33" customHeight="1" x14ac:dyDescent="0.2">
      <c r="A74" s="324" t="s">
        <v>206</v>
      </c>
      <c r="B74" s="326"/>
      <c r="C74" s="326"/>
      <c r="D74" s="326"/>
      <c r="E74" s="326"/>
      <c r="F74" s="326"/>
      <c r="G74" s="326"/>
      <c r="H74" s="326"/>
      <c r="I74" s="326"/>
      <c r="J74" s="326"/>
      <c r="K74" s="327"/>
      <c r="L74" s="107"/>
      <c r="M74" s="345" t="s">
        <v>255</v>
      </c>
      <c r="N74" s="345"/>
      <c r="O74" s="345"/>
      <c r="P74" s="345"/>
      <c r="Q74" s="345"/>
      <c r="R74" s="408"/>
      <c r="S74" s="408"/>
      <c r="T74" s="408"/>
      <c r="U74" s="408"/>
      <c r="V74" s="346" t="s">
        <v>10</v>
      </c>
      <c r="W74" s="346"/>
      <c r="X74" s="346"/>
      <c r="Y74" s="346"/>
      <c r="Z74" s="344"/>
      <c r="AA74" s="344"/>
      <c r="AB74" s="344"/>
      <c r="AC74" s="344"/>
      <c r="AD74" s="344"/>
      <c r="AE74" s="346" t="s">
        <v>9</v>
      </c>
      <c r="AF74" s="346"/>
      <c r="AG74" s="346"/>
      <c r="AH74" s="346"/>
      <c r="AI74" s="345"/>
      <c r="AJ74" s="345"/>
      <c r="AK74" s="345"/>
      <c r="AL74" s="345"/>
      <c r="AM74" s="345"/>
      <c r="AN74" s="346" t="s">
        <v>8</v>
      </c>
      <c r="AO74" s="346"/>
      <c r="AP74" s="346"/>
      <c r="AQ74" s="346"/>
      <c r="AR74" s="108"/>
      <c r="AS74" s="324" t="s">
        <v>223</v>
      </c>
      <c r="AT74" s="325"/>
      <c r="AU74" s="325"/>
      <c r="AV74" s="325"/>
      <c r="AW74" s="325"/>
      <c r="AX74" s="325"/>
      <c r="AY74" s="325"/>
      <c r="AZ74" s="325"/>
      <c r="BA74" s="325"/>
      <c r="BB74" s="325"/>
      <c r="BC74" s="407"/>
      <c r="BD74" s="109"/>
      <c r="BE74" s="110"/>
      <c r="BF74" s="110"/>
      <c r="BG74" s="345" t="s">
        <v>255</v>
      </c>
      <c r="BH74" s="345"/>
      <c r="BI74" s="345"/>
      <c r="BJ74" s="345"/>
      <c r="BK74" s="345"/>
      <c r="BL74" s="408"/>
      <c r="BM74" s="408"/>
      <c r="BN74" s="408"/>
      <c r="BO74" s="408"/>
      <c r="BP74" s="371" t="s">
        <v>10</v>
      </c>
      <c r="BQ74" s="371"/>
      <c r="BR74" s="371"/>
      <c r="BS74" s="371"/>
      <c r="BT74" s="371"/>
      <c r="BU74" s="344"/>
      <c r="BV74" s="344"/>
      <c r="BW74" s="344"/>
      <c r="BX74" s="344"/>
      <c r="BY74" s="344"/>
      <c r="BZ74" s="346" t="s">
        <v>9</v>
      </c>
      <c r="CA74" s="346"/>
      <c r="CB74" s="346"/>
      <c r="CC74" s="346"/>
      <c r="CD74" s="345"/>
      <c r="CE74" s="345"/>
      <c r="CF74" s="345"/>
      <c r="CG74" s="345"/>
      <c r="CH74" s="345"/>
      <c r="CI74" s="346" t="s">
        <v>8</v>
      </c>
      <c r="CJ74" s="346"/>
      <c r="CK74" s="346"/>
      <c r="CL74" s="346"/>
      <c r="CM74" s="110"/>
      <c r="CN74" s="111"/>
    </row>
    <row r="75" spans="1:92" ht="15" customHeight="1" x14ac:dyDescent="0.2">
      <c r="E75" s="71"/>
      <c r="F75" s="71"/>
      <c r="G75" s="71"/>
      <c r="H75" s="71"/>
      <c r="Y75" s="90"/>
      <c r="Z75" s="90"/>
      <c r="AA75" s="90"/>
      <c r="AB75" s="90"/>
    </row>
    <row r="76" spans="1:92" ht="15" customHeight="1" x14ac:dyDescent="0.2">
      <c r="A76" s="102"/>
      <c r="B76" s="102"/>
      <c r="C76" s="102"/>
      <c r="D76" s="103"/>
      <c r="E76" s="103"/>
      <c r="F76" s="104"/>
      <c r="G76" s="104"/>
      <c r="H76" s="104"/>
      <c r="I76" s="103"/>
      <c r="J76" s="103"/>
      <c r="K76" s="72"/>
      <c r="L76" s="72"/>
      <c r="M76" s="72"/>
      <c r="N76" s="72"/>
      <c r="O76" s="72"/>
      <c r="P76" s="72"/>
      <c r="Q76" s="72"/>
      <c r="R76" s="72"/>
      <c r="S76" s="72"/>
      <c r="T76" s="72"/>
      <c r="U76" s="72"/>
      <c r="V76" s="72"/>
      <c r="W76" s="72"/>
      <c r="X76" s="72"/>
      <c r="Y76" s="72"/>
      <c r="Z76" s="72"/>
      <c r="AA76" s="72"/>
      <c r="AB76" s="72"/>
      <c r="AC76" s="72"/>
      <c r="AP76" s="72"/>
      <c r="AQ76" s="72"/>
      <c r="AR76" s="72"/>
      <c r="BI76" s="105"/>
      <c r="BJ76" s="105"/>
      <c r="BK76" s="105"/>
      <c r="BL76" s="105"/>
      <c r="BM76" s="105"/>
      <c r="BN76" s="105"/>
      <c r="BP76" s="105"/>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row>
    <row r="77" spans="1:92" ht="15" customHeight="1" x14ac:dyDescent="0.2">
      <c r="A77" s="102"/>
      <c r="B77" s="102"/>
      <c r="C77" s="102"/>
      <c r="D77" s="103"/>
      <c r="E77" s="103"/>
      <c r="F77" s="104"/>
      <c r="G77" s="104"/>
      <c r="H77" s="104"/>
      <c r="I77" s="103"/>
      <c r="J77" s="103"/>
      <c r="K77" s="72"/>
      <c r="L77" s="72"/>
      <c r="M77" s="72"/>
      <c r="N77" s="72"/>
      <c r="O77" s="72"/>
      <c r="P77" s="72"/>
      <c r="Q77" s="72"/>
      <c r="R77" s="72"/>
      <c r="S77" s="72"/>
      <c r="T77" s="72"/>
      <c r="U77" s="72"/>
      <c r="V77" s="72"/>
      <c r="W77" s="72"/>
      <c r="X77" s="72"/>
      <c r="Y77" s="72"/>
      <c r="Z77" s="72"/>
      <c r="AA77" s="72"/>
      <c r="AB77" s="72"/>
      <c r="AC77" s="72"/>
      <c r="AP77" s="72"/>
      <c r="AQ77" s="72"/>
      <c r="AR77" s="72"/>
      <c r="BI77" s="105"/>
      <c r="BJ77" s="105"/>
      <c r="BK77" s="105"/>
      <c r="BL77" s="105"/>
      <c r="BM77" s="105"/>
      <c r="BN77" s="105"/>
      <c r="BP77" s="105"/>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row>
    <row r="78" spans="1:92" ht="23.25" customHeight="1" x14ac:dyDescent="0.2">
      <c r="A78" s="337" t="s">
        <v>219</v>
      </c>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116"/>
      <c r="Z78" s="116"/>
      <c r="AA78" s="116"/>
      <c r="AB78" s="116"/>
    </row>
    <row r="79" spans="1:92" ht="33" customHeight="1" x14ac:dyDescent="0.2">
      <c r="A79" s="357" t="s">
        <v>31</v>
      </c>
      <c r="B79" s="358"/>
      <c r="C79" s="358"/>
      <c r="D79" s="358"/>
      <c r="E79" s="358"/>
      <c r="F79" s="358"/>
      <c r="G79" s="358"/>
      <c r="H79" s="358"/>
      <c r="I79" s="358"/>
      <c r="J79" s="358"/>
      <c r="K79" s="359"/>
      <c r="L79" s="40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406"/>
      <c r="AS79" s="401" t="s">
        <v>42</v>
      </c>
      <c r="AT79" s="402"/>
      <c r="AU79" s="402"/>
      <c r="AV79" s="402"/>
      <c r="AW79" s="402"/>
      <c r="AX79" s="402"/>
      <c r="AY79" s="402"/>
      <c r="AZ79" s="402"/>
      <c r="BA79" s="402"/>
      <c r="BB79" s="402"/>
      <c r="BC79" s="403"/>
      <c r="BD79" s="405"/>
      <c r="BE79" s="345"/>
      <c r="BF79" s="345"/>
      <c r="BG79" s="345"/>
      <c r="BH79" s="345"/>
      <c r="BI79" s="345"/>
      <c r="BJ79" s="345"/>
      <c r="BK79" s="345"/>
      <c r="BL79" s="345"/>
      <c r="BM79" s="345"/>
      <c r="BN79" s="345"/>
      <c r="BO79" s="345"/>
      <c r="BP79" s="345"/>
      <c r="BQ79" s="345"/>
      <c r="BR79" s="345"/>
      <c r="BS79" s="345"/>
      <c r="BT79" s="345"/>
      <c r="BU79" s="345"/>
      <c r="BV79" s="345"/>
      <c r="BW79" s="345"/>
      <c r="BX79" s="345"/>
      <c r="BY79" s="345"/>
      <c r="BZ79" s="345"/>
      <c r="CA79" s="345"/>
      <c r="CB79" s="345"/>
      <c r="CC79" s="345"/>
      <c r="CD79" s="345"/>
      <c r="CE79" s="345"/>
      <c r="CF79" s="345"/>
      <c r="CG79" s="345"/>
      <c r="CH79" s="345"/>
      <c r="CI79" s="345"/>
      <c r="CJ79" s="345"/>
      <c r="CK79" s="345"/>
      <c r="CL79" s="345"/>
      <c r="CM79" s="345"/>
      <c r="CN79" s="406"/>
    </row>
    <row r="80" spans="1:92" ht="33" customHeight="1" x14ac:dyDescent="0.2">
      <c r="A80" s="357" t="s">
        <v>43</v>
      </c>
      <c r="B80" s="358"/>
      <c r="C80" s="358"/>
      <c r="D80" s="358"/>
      <c r="E80" s="358"/>
      <c r="F80" s="358"/>
      <c r="G80" s="358"/>
      <c r="H80" s="358"/>
      <c r="I80" s="358"/>
      <c r="J80" s="358"/>
      <c r="K80" s="359"/>
      <c r="L80" s="40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406"/>
      <c r="AS80" s="401" t="s">
        <v>39</v>
      </c>
      <c r="AT80" s="402"/>
      <c r="AU80" s="402"/>
      <c r="AV80" s="402"/>
      <c r="AW80" s="402"/>
      <c r="AX80" s="402"/>
      <c r="AY80" s="402"/>
      <c r="AZ80" s="402"/>
      <c r="BA80" s="402"/>
      <c r="BB80" s="402"/>
      <c r="BC80" s="403"/>
      <c r="BD80" s="404"/>
      <c r="BE80" s="379"/>
      <c r="BF80" s="379"/>
      <c r="BG80" s="379"/>
      <c r="BH80" s="379"/>
      <c r="BI80" s="379"/>
      <c r="BJ80" s="379"/>
      <c r="BK80" s="379"/>
      <c r="BL80" s="379"/>
      <c r="BM80" s="379"/>
      <c r="BN80" s="379"/>
      <c r="BO80" s="379"/>
      <c r="BP80" s="379"/>
      <c r="BQ80" s="379"/>
      <c r="BR80" s="379"/>
      <c r="BS80" s="421" t="s">
        <v>276</v>
      </c>
      <c r="BT80" s="421"/>
      <c r="BU80" s="379"/>
      <c r="BV80" s="379"/>
      <c r="BW80" s="379"/>
      <c r="BX80" s="379"/>
      <c r="BY80" s="379"/>
      <c r="BZ80" s="379"/>
      <c r="CA80" s="379"/>
      <c r="CB80" s="379"/>
      <c r="CC80" s="379"/>
      <c r="CD80" s="379"/>
      <c r="CE80" s="379"/>
      <c r="CF80" s="379"/>
      <c r="CG80" s="379"/>
      <c r="CH80" s="379"/>
      <c r="CI80" s="379"/>
      <c r="CJ80" s="379"/>
      <c r="CK80" s="379"/>
      <c r="CL80" s="379"/>
      <c r="CM80" s="379"/>
      <c r="CN80" s="380"/>
    </row>
    <row r="81" spans="1:92" ht="23.25" customHeight="1" x14ac:dyDescent="0.2">
      <c r="A81" s="395" t="s">
        <v>44</v>
      </c>
      <c r="B81" s="396"/>
      <c r="C81" s="396"/>
      <c r="D81" s="396"/>
      <c r="E81" s="396"/>
      <c r="F81" s="396"/>
      <c r="G81" s="396"/>
      <c r="H81" s="396"/>
      <c r="I81" s="396"/>
      <c r="J81" s="396"/>
      <c r="K81" s="397"/>
      <c r="L81" s="372" t="s">
        <v>33</v>
      </c>
      <c r="M81" s="373"/>
      <c r="N81" s="373"/>
      <c r="O81" s="468"/>
      <c r="P81" s="468"/>
      <c r="Q81" s="468"/>
      <c r="R81" s="468"/>
      <c r="S81" s="468"/>
      <c r="T81" s="468"/>
      <c r="U81" s="468"/>
      <c r="V81" s="468"/>
      <c r="W81" s="468"/>
      <c r="X81" s="468"/>
      <c r="Y81" s="373" t="s">
        <v>51</v>
      </c>
      <c r="Z81" s="373"/>
      <c r="AA81" s="373"/>
      <c r="AB81" s="468"/>
      <c r="AC81" s="468"/>
      <c r="AD81" s="468"/>
      <c r="AE81" s="468"/>
      <c r="AF81" s="468"/>
      <c r="AG81" s="468"/>
      <c r="AH81" s="468"/>
      <c r="AI81" s="468"/>
      <c r="AJ81" s="468"/>
      <c r="AK81" s="468"/>
      <c r="AL81" s="117"/>
      <c r="AM81" s="117"/>
      <c r="AN81" s="117"/>
      <c r="AO81" s="117"/>
      <c r="AP81" s="117"/>
      <c r="AQ81" s="117"/>
      <c r="AR81" s="117"/>
      <c r="AS81" s="117"/>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9"/>
      <c r="CH81" s="119"/>
      <c r="CI81" s="119"/>
      <c r="CJ81" s="119"/>
      <c r="CK81" s="119"/>
      <c r="CL81" s="119"/>
      <c r="CM81" s="119"/>
      <c r="CN81" s="120"/>
    </row>
    <row r="82" spans="1:92" ht="45" customHeight="1" x14ac:dyDescent="0.2">
      <c r="A82" s="398"/>
      <c r="B82" s="399"/>
      <c r="C82" s="399"/>
      <c r="D82" s="399"/>
      <c r="E82" s="399"/>
      <c r="F82" s="399"/>
      <c r="G82" s="399"/>
      <c r="H82" s="399"/>
      <c r="I82" s="399"/>
      <c r="J82" s="399"/>
      <c r="K82" s="400"/>
      <c r="L82" s="369"/>
      <c r="M82" s="370"/>
      <c r="N82" s="370"/>
      <c r="O82" s="370"/>
      <c r="P82" s="370"/>
      <c r="Q82" s="370"/>
      <c r="R82" s="370"/>
      <c r="S82" s="370"/>
      <c r="T82" s="370"/>
      <c r="U82" s="370"/>
      <c r="V82" s="370"/>
      <c r="W82" s="370"/>
      <c r="X82" s="370"/>
      <c r="Y82" s="370"/>
      <c r="Z82" s="370"/>
      <c r="AA82" s="370"/>
      <c r="AB82" s="370"/>
      <c r="AC82" s="374"/>
      <c r="AD82" s="375"/>
      <c r="AE82" s="375"/>
      <c r="AF82" s="375"/>
      <c r="AG82" s="375"/>
      <c r="AH82" s="375"/>
      <c r="AI82" s="375"/>
      <c r="AJ82" s="375"/>
      <c r="AK82" s="375"/>
      <c r="AL82" s="375"/>
      <c r="AM82" s="375"/>
      <c r="AN82" s="375"/>
      <c r="AO82" s="375"/>
      <c r="AP82" s="375"/>
      <c r="AQ82" s="375"/>
      <c r="AR82" s="375"/>
      <c r="AS82" s="376"/>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7"/>
      <c r="CB82" s="377"/>
      <c r="CC82" s="377"/>
      <c r="CD82" s="377"/>
      <c r="CE82" s="377"/>
      <c r="CF82" s="377"/>
      <c r="CG82" s="377"/>
      <c r="CH82" s="377"/>
      <c r="CI82" s="377"/>
      <c r="CJ82" s="377"/>
      <c r="CK82" s="377"/>
      <c r="CL82" s="377"/>
      <c r="CM82" s="377"/>
      <c r="CN82" s="378"/>
    </row>
    <row r="83" spans="1:92" ht="33" customHeight="1" x14ac:dyDescent="0.2">
      <c r="A83" s="357" t="s">
        <v>38</v>
      </c>
      <c r="B83" s="358"/>
      <c r="C83" s="358"/>
      <c r="D83" s="358"/>
      <c r="E83" s="358"/>
      <c r="F83" s="358"/>
      <c r="G83" s="358"/>
      <c r="H83" s="358"/>
      <c r="I83" s="358"/>
      <c r="J83" s="358"/>
      <c r="K83" s="359"/>
      <c r="L83" s="360" t="s">
        <v>52</v>
      </c>
      <c r="M83" s="341"/>
      <c r="N83" s="339"/>
      <c r="O83" s="339"/>
      <c r="P83" s="339"/>
      <c r="Q83" s="339"/>
      <c r="R83" s="339"/>
      <c r="S83" s="339"/>
      <c r="T83" s="339"/>
      <c r="U83" s="339"/>
      <c r="V83" s="339"/>
      <c r="W83" s="341" t="s">
        <v>53</v>
      </c>
      <c r="X83" s="341"/>
      <c r="Y83" s="339"/>
      <c r="Z83" s="339"/>
      <c r="AA83" s="339"/>
      <c r="AB83" s="339"/>
      <c r="AC83" s="339"/>
      <c r="AD83" s="339"/>
      <c r="AE83" s="339"/>
      <c r="AF83" s="339"/>
      <c r="AG83" s="339"/>
      <c r="AH83" s="341" t="s">
        <v>51</v>
      </c>
      <c r="AI83" s="341"/>
      <c r="AJ83" s="339"/>
      <c r="AK83" s="339"/>
      <c r="AL83" s="339"/>
      <c r="AM83" s="339"/>
      <c r="AN83" s="339"/>
      <c r="AO83" s="339"/>
      <c r="AP83" s="339"/>
      <c r="AQ83" s="339"/>
      <c r="AR83" s="342"/>
      <c r="AS83" s="351" t="s">
        <v>41</v>
      </c>
      <c r="AT83" s="352"/>
      <c r="AU83" s="352"/>
      <c r="AV83" s="352"/>
      <c r="AW83" s="352"/>
      <c r="AX83" s="352"/>
      <c r="AY83" s="352"/>
      <c r="AZ83" s="352"/>
      <c r="BA83" s="352"/>
      <c r="BB83" s="352"/>
      <c r="BC83" s="353"/>
      <c r="BD83" s="121"/>
      <c r="BE83" s="361" t="s">
        <v>52</v>
      </c>
      <c r="BF83" s="361"/>
      <c r="BG83" s="347"/>
      <c r="BH83" s="347"/>
      <c r="BI83" s="347"/>
      <c r="BJ83" s="347"/>
      <c r="BK83" s="347"/>
      <c r="BL83" s="347"/>
      <c r="BM83" s="347"/>
      <c r="BN83" s="347"/>
      <c r="BO83" s="347"/>
      <c r="BP83" s="361" t="s">
        <v>53</v>
      </c>
      <c r="BQ83" s="361"/>
      <c r="BR83" s="347"/>
      <c r="BS83" s="347"/>
      <c r="BT83" s="347"/>
      <c r="BU83" s="347"/>
      <c r="BV83" s="347"/>
      <c r="BW83" s="347"/>
      <c r="BX83" s="347"/>
      <c r="BY83" s="347"/>
      <c r="BZ83" s="347"/>
      <c r="CA83" s="347"/>
      <c r="CB83" s="361" t="s">
        <v>51</v>
      </c>
      <c r="CC83" s="361"/>
      <c r="CD83" s="347"/>
      <c r="CE83" s="347"/>
      <c r="CF83" s="347"/>
      <c r="CG83" s="347"/>
      <c r="CH83" s="347"/>
      <c r="CI83" s="347"/>
      <c r="CJ83" s="347"/>
      <c r="CK83" s="347"/>
      <c r="CL83" s="347"/>
      <c r="CM83" s="347"/>
      <c r="CN83" s="348"/>
    </row>
    <row r="84" spans="1:92" ht="33" customHeight="1" x14ac:dyDescent="0.2">
      <c r="A84" s="416" t="s">
        <v>40</v>
      </c>
      <c r="B84" s="417"/>
      <c r="C84" s="358"/>
      <c r="D84" s="358"/>
      <c r="E84" s="358"/>
      <c r="F84" s="358"/>
      <c r="G84" s="358"/>
      <c r="H84" s="358"/>
      <c r="I84" s="358"/>
      <c r="J84" s="358"/>
      <c r="K84" s="359"/>
      <c r="L84" s="360" t="s">
        <v>52</v>
      </c>
      <c r="M84" s="341"/>
      <c r="N84" s="339"/>
      <c r="O84" s="339"/>
      <c r="P84" s="339"/>
      <c r="Q84" s="339"/>
      <c r="R84" s="339"/>
      <c r="S84" s="339"/>
      <c r="T84" s="339"/>
      <c r="U84" s="339"/>
      <c r="V84" s="339"/>
      <c r="W84" s="341" t="s">
        <v>53</v>
      </c>
      <c r="X84" s="341"/>
      <c r="Y84" s="339"/>
      <c r="Z84" s="339"/>
      <c r="AA84" s="339"/>
      <c r="AB84" s="339"/>
      <c r="AC84" s="339"/>
      <c r="AD84" s="339"/>
      <c r="AE84" s="339"/>
      <c r="AF84" s="339"/>
      <c r="AG84" s="339"/>
      <c r="AH84" s="341" t="s">
        <v>51</v>
      </c>
      <c r="AI84" s="341"/>
      <c r="AJ84" s="339"/>
      <c r="AK84" s="339"/>
      <c r="AL84" s="339"/>
      <c r="AM84" s="339"/>
      <c r="AN84" s="339"/>
      <c r="AO84" s="339"/>
      <c r="AP84" s="339"/>
      <c r="AQ84" s="339"/>
      <c r="AR84" s="342"/>
      <c r="AS84" s="354"/>
      <c r="AT84" s="355"/>
      <c r="AU84" s="355"/>
      <c r="AV84" s="355"/>
      <c r="AW84" s="355"/>
      <c r="AX84" s="355"/>
      <c r="AY84" s="355"/>
      <c r="AZ84" s="355"/>
      <c r="BA84" s="355"/>
      <c r="BB84" s="355"/>
      <c r="BC84" s="356"/>
      <c r="BD84" s="122"/>
      <c r="BE84" s="362"/>
      <c r="BF84" s="362"/>
      <c r="BG84" s="349"/>
      <c r="BH84" s="349"/>
      <c r="BI84" s="349"/>
      <c r="BJ84" s="349"/>
      <c r="BK84" s="349"/>
      <c r="BL84" s="349"/>
      <c r="BM84" s="349"/>
      <c r="BN84" s="349"/>
      <c r="BO84" s="349"/>
      <c r="BP84" s="362"/>
      <c r="BQ84" s="362"/>
      <c r="BR84" s="349"/>
      <c r="BS84" s="349"/>
      <c r="BT84" s="349"/>
      <c r="BU84" s="349"/>
      <c r="BV84" s="349"/>
      <c r="BW84" s="349"/>
      <c r="BX84" s="349"/>
      <c r="BY84" s="349"/>
      <c r="BZ84" s="349"/>
      <c r="CA84" s="349"/>
      <c r="CB84" s="362"/>
      <c r="CC84" s="362"/>
      <c r="CD84" s="349"/>
      <c r="CE84" s="349"/>
      <c r="CF84" s="349"/>
      <c r="CG84" s="349"/>
      <c r="CH84" s="349"/>
      <c r="CI84" s="349"/>
      <c r="CJ84" s="349"/>
      <c r="CK84" s="349"/>
      <c r="CL84" s="349"/>
      <c r="CM84" s="349"/>
      <c r="CN84" s="350"/>
    </row>
    <row r="85" spans="1:92" ht="23.25" customHeight="1" x14ac:dyDescent="0.2">
      <c r="A85" s="77"/>
      <c r="B85" s="77"/>
      <c r="C85" s="77"/>
      <c r="D85" s="123"/>
      <c r="E85" s="123"/>
      <c r="F85" s="123"/>
      <c r="G85" s="123"/>
      <c r="H85" s="123"/>
      <c r="I85" s="123"/>
      <c r="J85" s="123"/>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row>
    <row r="86" spans="1:92" ht="23.25" customHeight="1" x14ac:dyDescent="0.2">
      <c r="A86" s="77"/>
      <c r="B86" s="77" t="s">
        <v>176</v>
      </c>
      <c r="C86" s="77"/>
      <c r="D86" s="123"/>
      <c r="E86" s="123"/>
      <c r="F86" s="123"/>
      <c r="G86" s="123"/>
      <c r="H86" s="123"/>
      <c r="I86" s="123"/>
      <c r="J86" s="123"/>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row>
    <row r="87" spans="1:92" ht="23.25" customHeight="1" x14ac:dyDescent="0.2">
      <c r="A87" s="229"/>
      <c r="B87" s="229"/>
      <c r="C87" s="229"/>
      <c r="D87" s="229"/>
      <c r="E87" s="229"/>
      <c r="F87" s="229"/>
      <c r="G87" s="77" t="s">
        <v>177</v>
      </c>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row>
    <row r="88" spans="1:92" ht="23.25" customHeight="1" x14ac:dyDescent="0.2">
      <c r="E88" s="71"/>
      <c r="F88" s="71"/>
      <c r="G88" s="77"/>
      <c r="H88" s="71"/>
    </row>
    <row r="89" spans="1:92" s="54" customFormat="1" ht="19.5" customHeight="1" x14ac:dyDescent="0.2">
      <c r="C89" s="55"/>
      <c r="D89" s="55"/>
      <c r="E89" s="56"/>
      <c r="F89" s="56"/>
      <c r="G89" s="57"/>
      <c r="H89" s="57"/>
      <c r="I89" s="55"/>
      <c r="J89" s="58"/>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BN89" s="59"/>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row>
    <row r="90" spans="1:92" s="54" customFormat="1" ht="9.75" customHeight="1" x14ac:dyDescent="0.2">
      <c r="C90" s="55"/>
      <c r="D90" s="55"/>
      <c r="E90" s="56"/>
      <c r="F90" s="56"/>
      <c r="G90" s="57"/>
      <c r="H90" s="57"/>
      <c r="I90" s="55"/>
      <c r="J90" s="58"/>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60"/>
      <c r="BO90" s="60"/>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71"/>
    </row>
    <row r="91" spans="1:92" s="54" customFormat="1" ht="9.75" customHeight="1" x14ac:dyDescent="0.2">
      <c r="C91" s="55"/>
      <c r="D91" s="55"/>
      <c r="E91" s="56"/>
      <c r="F91" s="56"/>
      <c r="G91" s="57"/>
      <c r="H91" s="57"/>
      <c r="I91" s="55"/>
      <c r="J91" s="58"/>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60"/>
      <c r="BO91" s="60"/>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71"/>
    </row>
    <row r="92" spans="1:92" s="54" customFormat="1" ht="18" customHeight="1" x14ac:dyDescent="0.2">
      <c r="A92" s="55" t="s">
        <v>222</v>
      </c>
      <c r="B92" s="55"/>
      <c r="C92" s="55"/>
      <c r="D92" s="55"/>
      <c r="E92" s="56"/>
      <c r="F92" s="56"/>
      <c r="G92" s="57"/>
      <c r="H92" s="57"/>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456"/>
      <c r="BQ92" s="456"/>
      <c r="BR92" s="456"/>
      <c r="BS92" s="456"/>
      <c r="BT92" s="56"/>
      <c r="BU92" s="56"/>
      <c r="BV92" s="56"/>
      <c r="BW92" s="56"/>
      <c r="BX92" s="56"/>
      <c r="BY92" s="56"/>
      <c r="BZ92" s="56"/>
      <c r="CA92" s="56"/>
      <c r="CB92" s="56"/>
      <c r="CC92" s="56"/>
      <c r="CD92" s="56"/>
      <c r="CE92" s="56"/>
      <c r="CF92" s="56"/>
      <c r="CG92" s="56"/>
      <c r="CH92" s="56"/>
      <c r="CI92" s="56"/>
      <c r="CJ92" s="56"/>
      <c r="CK92" s="56"/>
      <c r="CL92" s="56"/>
      <c r="CM92" s="56"/>
      <c r="CN92" s="56"/>
    </row>
    <row r="93" spans="1:92" s="54" customFormat="1" ht="18" customHeight="1" x14ac:dyDescent="0.2">
      <c r="A93" s="55"/>
      <c r="B93" s="55"/>
      <c r="C93" s="55"/>
      <c r="D93" s="55"/>
      <c r="E93" s="56"/>
      <c r="F93" s="56"/>
      <c r="G93" s="57"/>
      <c r="H93" s="57"/>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row>
    <row r="94" spans="1:92" s="54" customFormat="1" ht="18" customHeight="1" x14ac:dyDescent="0.2">
      <c r="A94" s="55"/>
      <c r="B94" s="55"/>
      <c r="C94" s="55"/>
      <c r="D94" s="55"/>
      <c r="E94" s="56"/>
      <c r="F94" s="56"/>
      <c r="G94" s="57"/>
      <c r="H94" s="57"/>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row>
    <row r="95" spans="1:92" s="54" customFormat="1" ht="18" customHeight="1" x14ac:dyDescent="0.2">
      <c r="A95" s="55"/>
      <c r="B95" s="55"/>
      <c r="C95" s="55"/>
      <c r="D95" s="55"/>
      <c r="E95" s="56"/>
      <c r="F95" s="56"/>
      <c r="G95" s="57"/>
      <c r="H95" s="57"/>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row>
    <row r="96" spans="1:92" ht="28.5" customHeight="1" x14ac:dyDescent="0.2">
      <c r="A96" s="419" t="s">
        <v>45</v>
      </c>
      <c r="B96" s="419"/>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19"/>
      <c r="BG96" s="419"/>
      <c r="BH96" s="419"/>
      <c r="BI96" s="419"/>
      <c r="BJ96" s="419"/>
      <c r="BK96" s="419"/>
      <c r="BL96" s="419"/>
      <c r="BM96" s="419"/>
      <c r="BN96" s="419"/>
      <c r="BO96" s="419"/>
      <c r="BP96" s="419"/>
      <c r="BQ96" s="419"/>
      <c r="BR96" s="419"/>
      <c r="BS96" s="419"/>
      <c r="BT96" s="419"/>
      <c r="BU96" s="419"/>
      <c r="BV96" s="419"/>
      <c r="BW96" s="419"/>
      <c r="BX96" s="419"/>
      <c r="BY96" s="419"/>
      <c r="BZ96" s="419"/>
      <c r="CA96" s="419"/>
      <c r="CB96" s="419"/>
      <c r="CC96" s="419"/>
      <c r="CD96" s="419"/>
      <c r="CE96" s="419"/>
      <c r="CF96" s="419"/>
      <c r="CG96" s="419"/>
      <c r="CH96" s="419"/>
      <c r="CI96" s="419"/>
      <c r="CJ96" s="419"/>
      <c r="CK96" s="419"/>
      <c r="CL96" s="419"/>
      <c r="CM96" s="419"/>
      <c r="CN96" s="419"/>
    </row>
    <row r="97" spans="1:92" ht="28.5" customHeight="1" x14ac:dyDescent="0.2">
      <c r="A97" s="248"/>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c r="CK97" s="248"/>
      <c r="CL97" s="248"/>
      <c r="CM97" s="248"/>
      <c r="CN97" s="248"/>
    </row>
    <row r="98" spans="1:92" ht="18" customHeight="1" x14ac:dyDescent="0.2">
      <c r="A98" s="251"/>
      <c r="B98" s="251"/>
    </row>
    <row r="99" spans="1:92" ht="92.25" customHeight="1" x14ac:dyDescent="0.2">
      <c r="A99" s="418" t="s">
        <v>46</v>
      </c>
      <c r="B99" s="418"/>
      <c r="C99" s="418"/>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8"/>
      <c r="BF99" s="418"/>
      <c r="BG99" s="418"/>
      <c r="BH99" s="418"/>
      <c r="BI99" s="418"/>
      <c r="BJ99" s="418"/>
      <c r="BK99" s="418"/>
      <c r="BL99" s="418"/>
      <c r="BM99" s="418"/>
      <c r="BN99" s="418"/>
      <c r="BO99" s="418"/>
      <c r="BP99" s="418"/>
      <c r="BQ99" s="418"/>
      <c r="BR99" s="418"/>
      <c r="BS99" s="418"/>
      <c r="BT99" s="418"/>
      <c r="BU99" s="418"/>
      <c r="BV99" s="418"/>
      <c r="BW99" s="418"/>
      <c r="BX99" s="418"/>
      <c r="BY99" s="418"/>
      <c r="BZ99" s="418"/>
      <c r="CA99" s="418"/>
      <c r="CB99" s="418"/>
      <c r="CC99" s="418"/>
      <c r="CD99" s="418"/>
      <c r="CE99" s="418"/>
      <c r="CF99" s="418"/>
      <c r="CG99" s="418"/>
      <c r="CH99" s="418"/>
      <c r="CI99" s="418"/>
      <c r="CJ99" s="418"/>
      <c r="CK99" s="418"/>
      <c r="CL99" s="418"/>
      <c r="CM99" s="418"/>
      <c r="CN99" s="418"/>
    </row>
    <row r="100" spans="1:92" ht="18" customHeight="1" x14ac:dyDescent="0.2">
      <c r="A100" s="252"/>
      <c r="B100" s="252"/>
      <c r="C100" s="124"/>
      <c r="D100" s="124"/>
      <c r="E100" s="249"/>
      <c r="F100" s="249"/>
      <c r="G100" s="125"/>
      <c r="H100" s="125"/>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row>
    <row r="101" spans="1:92" ht="18" customHeight="1" x14ac:dyDescent="0.2">
      <c r="A101" s="252"/>
      <c r="B101" s="252"/>
      <c r="C101" s="124"/>
      <c r="D101" s="124"/>
      <c r="E101" s="249"/>
      <c r="F101" s="249"/>
      <c r="G101" s="125"/>
      <c r="H101" s="125"/>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row>
    <row r="102" spans="1:92" ht="18" customHeight="1" x14ac:dyDescent="0.2">
      <c r="A102" s="253"/>
      <c r="B102" s="253"/>
      <c r="C102" s="124"/>
      <c r="D102" s="124"/>
      <c r="E102" s="249"/>
      <c r="F102" s="249"/>
      <c r="G102" s="125"/>
      <c r="H102" s="125"/>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row>
    <row r="103" spans="1:92" ht="18" customHeight="1" x14ac:dyDescent="0.2">
      <c r="A103" s="253"/>
      <c r="B103" s="253"/>
      <c r="C103" s="124"/>
      <c r="D103" s="124"/>
      <c r="E103" s="249"/>
      <c r="F103" s="249"/>
      <c r="G103" s="125"/>
      <c r="H103" s="125"/>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row>
    <row r="104" spans="1:92" ht="18" customHeight="1" x14ac:dyDescent="0.2">
      <c r="A104" s="420" t="s">
        <v>47</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row>
    <row r="105" spans="1:92" ht="18" customHeight="1" x14ac:dyDescent="0.2">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row>
    <row r="106" spans="1:92" ht="117" customHeight="1" x14ac:dyDescent="0.2">
      <c r="A106" s="340" t="s">
        <v>208</v>
      </c>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0"/>
      <c r="AZ106" s="340"/>
      <c r="BA106" s="340"/>
      <c r="BB106" s="340"/>
      <c r="BC106" s="340"/>
      <c r="BD106" s="340"/>
      <c r="BE106" s="340"/>
      <c r="BF106" s="340"/>
      <c r="BG106" s="340"/>
      <c r="BH106" s="340"/>
      <c r="BI106" s="340"/>
      <c r="BJ106" s="340"/>
      <c r="BK106" s="340"/>
      <c r="BL106" s="340"/>
      <c r="BM106" s="340"/>
      <c r="BN106" s="340"/>
      <c r="BO106" s="340"/>
      <c r="BP106" s="340"/>
      <c r="BQ106" s="340"/>
      <c r="BR106" s="340"/>
      <c r="BS106" s="340"/>
      <c r="BT106" s="340"/>
      <c r="BU106" s="340"/>
      <c r="BV106" s="340"/>
      <c r="BW106" s="340"/>
      <c r="BX106" s="340"/>
      <c r="BY106" s="340"/>
      <c r="BZ106" s="340"/>
      <c r="CA106" s="340"/>
      <c r="CB106" s="340"/>
      <c r="CC106" s="340"/>
      <c r="CD106" s="340"/>
      <c r="CE106" s="340"/>
      <c r="CF106" s="340"/>
      <c r="CG106" s="340"/>
      <c r="CH106" s="340"/>
      <c r="CI106" s="340"/>
      <c r="CJ106" s="340"/>
      <c r="CK106" s="340"/>
      <c r="CL106" s="340"/>
      <c r="CM106" s="340"/>
      <c r="CN106" s="340"/>
    </row>
    <row r="107" spans="1:92" ht="18" customHeight="1" x14ac:dyDescent="0.2">
      <c r="A107" s="124"/>
      <c r="B107" s="124"/>
      <c r="C107" s="252"/>
      <c r="D107" s="124"/>
      <c r="E107" s="249"/>
      <c r="F107" s="249"/>
      <c r="G107" s="125"/>
      <c r="H107" s="125"/>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row>
    <row r="108" spans="1:92" ht="56.25" customHeight="1" x14ac:dyDescent="0.2">
      <c r="A108" s="340" t="s">
        <v>48</v>
      </c>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0"/>
      <c r="AY108" s="340"/>
      <c r="AZ108" s="340"/>
      <c r="BA108" s="340"/>
      <c r="BB108" s="340"/>
      <c r="BC108" s="340"/>
      <c r="BD108" s="340"/>
      <c r="BE108" s="340"/>
      <c r="BF108" s="340"/>
      <c r="BG108" s="340"/>
      <c r="BH108" s="340"/>
      <c r="BI108" s="340"/>
      <c r="BJ108" s="340"/>
      <c r="BK108" s="340"/>
      <c r="BL108" s="340"/>
      <c r="BM108" s="340"/>
      <c r="BN108" s="340"/>
      <c r="BO108" s="340"/>
      <c r="BP108" s="340"/>
      <c r="BQ108" s="340"/>
      <c r="BR108" s="340"/>
      <c r="BS108" s="340"/>
      <c r="BT108" s="340"/>
      <c r="BU108" s="340"/>
      <c r="BV108" s="340"/>
      <c r="BW108" s="340"/>
      <c r="BX108" s="340"/>
      <c r="BY108" s="340"/>
      <c r="BZ108" s="340"/>
      <c r="CA108" s="340"/>
      <c r="CB108" s="340"/>
      <c r="CC108" s="340"/>
      <c r="CD108" s="340"/>
      <c r="CE108" s="340"/>
      <c r="CF108" s="340"/>
      <c r="CG108" s="340"/>
      <c r="CH108" s="340"/>
      <c r="CI108" s="340"/>
      <c r="CJ108" s="340"/>
      <c r="CK108" s="340"/>
      <c r="CL108" s="340"/>
      <c r="CM108" s="340"/>
      <c r="CN108" s="340"/>
    </row>
    <row r="109" spans="1:92" ht="18" customHeight="1" x14ac:dyDescent="0.2">
      <c r="A109" s="252"/>
      <c r="B109" s="252"/>
      <c r="C109" s="124"/>
      <c r="D109" s="124"/>
      <c r="E109" s="249"/>
      <c r="F109" s="249"/>
      <c r="G109" s="125"/>
      <c r="H109" s="125"/>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row>
    <row r="110" spans="1:92" ht="56.25" customHeight="1" x14ac:dyDescent="0.2">
      <c r="A110" s="340" t="s">
        <v>49</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340"/>
      <c r="BE110" s="340"/>
      <c r="BF110" s="340"/>
      <c r="BG110" s="340"/>
      <c r="BH110" s="340"/>
      <c r="BI110" s="340"/>
      <c r="BJ110" s="340"/>
      <c r="BK110" s="340"/>
      <c r="BL110" s="340"/>
      <c r="BM110" s="340"/>
      <c r="BN110" s="340"/>
      <c r="BO110" s="340"/>
      <c r="BP110" s="340"/>
      <c r="BQ110" s="340"/>
      <c r="BR110" s="340"/>
      <c r="BS110" s="340"/>
      <c r="BT110" s="340"/>
      <c r="BU110" s="340"/>
      <c r="BV110" s="340"/>
      <c r="BW110" s="340"/>
      <c r="BX110" s="340"/>
      <c r="BY110" s="340"/>
      <c r="BZ110" s="340"/>
      <c r="CA110" s="340"/>
      <c r="CB110" s="340"/>
      <c r="CC110" s="340"/>
      <c r="CD110" s="340"/>
      <c r="CE110" s="340"/>
      <c r="CF110" s="340"/>
      <c r="CG110" s="340"/>
      <c r="CH110" s="340"/>
      <c r="CI110" s="340"/>
      <c r="CJ110" s="340"/>
      <c r="CK110" s="340"/>
      <c r="CL110" s="340"/>
      <c r="CM110" s="340"/>
      <c r="CN110" s="340"/>
    </row>
    <row r="111" spans="1:92" ht="18" customHeight="1" x14ac:dyDescent="0.2">
      <c r="A111" s="124"/>
      <c r="B111" s="124"/>
      <c r="C111" s="124"/>
      <c r="D111" s="124"/>
      <c r="E111" s="249"/>
      <c r="F111" s="249"/>
      <c r="G111" s="125"/>
      <c r="H111" s="125"/>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row>
    <row r="112" spans="1:92" ht="57" customHeight="1" x14ac:dyDescent="0.2">
      <c r="A112" s="340" t="s">
        <v>50</v>
      </c>
      <c r="B112" s="340"/>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c r="BC112" s="340"/>
      <c r="BD112" s="340"/>
      <c r="BE112" s="340"/>
      <c r="BF112" s="340"/>
      <c r="BG112" s="340"/>
      <c r="BH112" s="340"/>
      <c r="BI112" s="340"/>
      <c r="BJ112" s="340"/>
      <c r="BK112" s="340"/>
      <c r="BL112" s="340"/>
      <c r="BM112" s="340"/>
      <c r="BN112" s="340"/>
      <c r="BO112" s="340"/>
      <c r="BP112" s="340"/>
      <c r="BQ112" s="340"/>
      <c r="BR112" s="340"/>
      <c r="BS112" s="340"/>
      <c r="BT112" s="340"/>
      <c r="BU112" s="340"/>
      <c r="BV112" s="340"/>
      <c r="BW112" s="340"/>
      <c r="BX112" s="340"/>
      <c r="BY112" s="340"/>
      <c r="BZ112" s="340"/>
      <c r="CA112" s="340"/>
      <c r="CB112" s="340"/>
      <c r="CC112" s="340"/>
      <c r="CD112" s="340"/>
      <c r="CE112" s="340"/>
      <c r="CF112" s="340"/>
      <c r="CG112" s="340"/>
      <c r="CH112" s="340"/>
      <c r="CI112" s="340"/>
      <c r="CJ112" s="340"/>
      <c r="CK112" s="340"/>
      <c r="CL112" s="340"/>
      <c r="CM112" s="340"/>
      <c r="CN112" s="340"/>
    </row>
    <row r="113" spans="1:92" ht="57" customHeight="1" x14ac:dyDescent="0.2">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row>
    <row r="114" spans="1:92" ht="57" customHeight="1" x14ac:dyDescent="0.2">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row>
    <row r="115" spans="1:92" ht="57" customHeight="1" x14ac:dyDescent="0.2">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row>
    <row r="116" spans="1:92" ht="57" customHeight="1" x14ac:dyDescent="0.2">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row>
    <row r="117" spans="1:92" ht="57" customHeight="1" x14ac:dyDescent="0.2">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row>
    <row r="118" spans="1:92" ht="57" customHeight="1" x14ac:dyDescent="0.2">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row>
    <row r="119" spans="1:92" ht="57" customHeight="1" x14ac:dyDescent="0.2">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row>
  </sheetData>
  <sheetProtection algorithmName="SHA-512" hashValue="VriqOnJ7mnJxF7Oczwted+jaz6a3k2mVaLlzDPJJNZM3tBXIjEUungGZeen1raxUuFqChBlVvwkdkX5ezssMIw==" saltValue="rB7xdYq87r5l7o0mEO4Ssg==" spinCount="100000" sheet="1" objects="1" scenarios="1"/>
  <mergeCells count="202">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s>
  <phoneticPr fontId="28"/>
  <conditionalFormatting sqref="M74">
    <cfRule type="expression" dxfId="159" priority="165" stopIfTrue="1">
      <formula>$M$74=""</formula>
    </cfRule>
  </conditionalFormatting>
  <conditionalFormatting sqref="O56 AB56">
    <cfRule type="expression" dxfId="158" priority="148" stopIfTrue="1">
      <formula>O56=""</formula>
    </cfRule>
  </conditionalFormatting>
  <conditionalFormatting sqref="AT63">
    <cfRule type="expression" priority="143" stopIfTrue="1">
      <formula>AND($AC$65="■",$AT$65="■")</formula>
    </cfRule>
    <cfRule type="expression" dxfId="157" priority="147" stopIfTrue="1">
      <formula>AND($AC$63="■",$AT$63="□")</formula>
    </cfRule>
  </conditionalFormatting>
  <conditionalFormatting sqref="L63 AC63">
    <cfRule type="expression" dxfId="156" priority="146" stopIfTrue="1">
      <formula>AND($L$63="□",$AC$63="□")</formula>
    </cfRule>
  </conditionalFormatting>
  <conditionalFormatting sqref="AC63:CM66">
    <cfRule type="expression" dxfId="155" priority="145" stopIfTrue="1">
      <formula>$L$63="■"</formula>
    </cfRule>
  </conditionalFormatting>
  <conditionalFormatting sqref="AC64:CN66">
    <cfRule type="expression" dxfId="154" priority="129" stopIfTrue="1">
      <formula>$L$63="■"</formula>
    </cfRule>
  </conditionalFormatting>
  <conditionalFormatting sqref="AV64:CL64">
    <cfRule type="expression" dxfId="153" priority="128" stopIfTrue="1">
      <formula>AND($AC$63="■",$AV$64="")</formula>
    </cfRule>
  </conditionalFormatting>
  <conditionalFormatting sqref="BD12:BK12">
    <cfRule type="expression" dxfId="152" priority="127">
      <formula>$BD$12=""</formula>
    </cfRule>
  </conditionalFormatting>
  <conditionalFormatting sqref="BL12:CL12">
    <cfRule type="expression" dxfId="151" priority="126">
      <formula>$BL$12=""</formula>
    </cfRule>
  </conditionalFormatting>
  <conditionalFormatting sqref="BD13:CL13">
    <cfRule type="expression" dxfId="150" priority="125" stopIfTrue="1">
      <formula>$BL$12=""</formula>
    </cfRule>
  </conditionalFormatting>
  <conditionalFormatting sqref="O60:AB60">
    <cfRule type="expression" dxfId="149" priority="121" stopIfTrue="1">
      <formula>$L$59="■"</formula>
    </cfRule>
  </conditionalFormatting>
  <conditionalFormatting sqref="BE58:BR58">
    <cfRule type="expression" dxfId="148" priority="120" stopIfTrue="1">
      <formula>$BE$58=""</formula>
    </cfRule>
  </conditionalFormatting>
  <conditionalFormatting sqref="L59:N60">
    <cfRule type="expression" dxfId="147" priority="108">
      <formula>AND($L$59="□",$L$60="□")</formula>
    </cfRule>
  </conditionalFormatting>
  <conditionalFormatting sqref="AC59">
    <cfRule type="expression" dxfId="146" priority="107" stopIfTrue="1">
      <formula>AND($L$59="■",$AC$59="□")</formula>
    </cfRule>
  </conditionalFormatting>
  <conditionalFormatting sqref="AC59">
    <cfRule type="expression" dxfId="145" priority="106" stopIfTrue="1">
      <formula>$L$60="■"</formula>
    </cfRule>
  </conditionalFormatting>
  <conditionalFormatting sqref="L59:AB59">
    <cfRule type="expression" dxfId="144" priority="105">
      <formula>$L$60="■"</formula>
    </cfRule>
  </conditionalFormatting>
  <conditionalFormatting sqref="AC60">
    <cfRule type="expression" dxfId="143" priority="104" stopIfTrue="1">
      <formula>AND($L$60="■",$AC$60="□")</formula>
    </cfRule>
  </conditionalFormatting>
  <conditionalFormatting sqref="AC60">
    <cfRule type="expression" dxfId="142" priority="103" stopIfTrue="1">
      <formula>$L$59="■"</formula>
    </cfRule>
  </conditionalFormatting>
  <conditionalFormatting sqref="L60:N60">
    <cfRule type="expression" dxfId="141" priority="102">
      <formula>$L$59="■"</formula>
    </cfRule>
  </conditionalFormatting>
  <conditionalFormatting sqref="L57">
    <cfRule type="expression" dxfId="140" priority="87" stopIfTrue="1">
      <formula>L57=""</formula>
    </cfRule>
  </conditionalFormatting>
  <conditionalFormatting sqref="AC57">
    <cfRule type="expression" dxfId="139" priority="86" stopIfTrue="1">
      <formula>$AC$57=""</formula>
    </cfRule>
  </conditionalFormatting>
  <conditionalFormatting sqref="BE57:CN57">
    <cfRule type="expression" dxfId="138" priority="85" stopIfTrue="1">
      <formula>$BE$57=""</formula>
    </cfRule>
  </conditionalFormatting>
  <conditionalFormatting sqref="Z74:AD74">
    <cfRule type="expression" dxfId="137" priority="84" stopIfTrue="1">
      <formula>$Z$74=""</formula>
    </cfRule>
  </conditionalFormatting>
  <conditionalFormatting sqref="AI74:AM74">
    <cfRule type="expression" dxfId="136" priority="83" stopIfTrue="1">
      <formula>$AI$74=""</formula>
    </cfRule>
  </conditionalFormatting>
  <conditionalFormatting sqref="CD74:CH74">
    <cfRule type="expression" dxfId="135" priority="81" stopIfTrue="1">
      <formula>$CD$74=""</formula>
    </cfRule>
  </conditionalFormatting>
  <conditionalFormatting sqref="BD14:CJ14">
    <cfRule type="expression" dxfId="134" priority="80" stopIfTrue="1">
      <formula>$BD$14=""</formula>
    </cfRule>
  </conditionalFormatting>
  <conditionalFormatting sqref="BD15:CJ15">
    <cfRule type="expression" dxfId="133" priority="79" stopIfTrue="1">
      <formula>$BD$15=""</formula>
    </cfRule>
  </conditionalFormatting>
  <conditionalFormatting sqref="L50:AR50">
    <cfRule type="expression" dxfId="132" priority="72">
      <formula>$L$50=""</formula>
    </cfRule>
  </conditionalFormatting>
  <conditionalFormatting sqref="N51:V51">
    <cfRule type="expression" dxfId="131" priority="71" stopIfTrue="1">
      <formula>$N$51=""</formula>
    </cfRule>
  </conditionalFormatting>
  <conditionalFormatting sqref="Y51:AG51">
    <cfRule type="expression" dxfId="130" priority="70" stopIfTrue="1">
      <formula>$Y$51=""</formula>
    </cfRule>
  </conditionalFormatting>
  <conditionalFormatting sqref="AJ51:AR51">
    <cfRule type="expression" dxfId="129" priority="69" stopIfTrue="1">
      <formula>$AJ$51=""</formula>
    </cfRule>
  </conditionalFormatting>
  <conditionalFormatting sqref="BD11:BH11">
    <cfRule type="expression" dxfId="128" priority="68" stopIfTrue="1">
      <formula>$BD$11=""</formula>
    </cfRule>
  </conditionalFormatting>
  <conditionalFormatting sqref="BK11:BO11">
    <cfRule type="expression" dxfId="127" priority="67" stopIfTrue="1">
      <formula>$BK$11=""</formula>
    </cfRule>
  </conditionalFormatting>
  <conditionalFormatting sqref="BH16:BK16">
    <cfRule type="expression" dxfId="126" priority="62" stopIfTrue="1">
      <formula>$BH$16=""</formula>
    </cfRule>
  </conditionalFormatting>
  <conditionalFormatting sqref="BG74">
    <cfRule type="expression" dxfId="125" priority="58" stopIfTrue="1">
      <formula>$M$74=""</formula>
    </cfRule>
  </conditionalFormatting>
  <conditionalFormatting sqref="L61:N61">
    <cfRule type="expression" dxfId="124" priority="167" stopIfTrue="1">
      <formula>AND($L$61="□",$AI$61="□",$BJ$61="□")</formula>
    </cfRule>
  </conditionalFormatting>
  <conditionalFormatting sqref="AI61:AK61">
    <cfRule type="expression" dxfId="123" priority="30" stopIfTrue="1">
      <formula>AND($L$61="□",$AI$61="□",$BJ$61="□")</formula>
    </cfRule>
  </conditionalFormatting>
  <conditionalFormatting sqref="BJ61:BL61">
    <cfRule type="expression" dxfId="122" priority="28" stopIfTrue="1">
      <formula>AND($L$61="□",$AI$61="□",$BJ$61="□")</formula>
    </cfRule>
  </conditionalFormatting>
  <conditionalFormatting sqref="AI62:CN62">
    <cfRule type="expression" dxfId="121" priority="24" stopIfTrue="1">
      <formula>$L$61="■"</formula>
    </cfRule>
  </conditionalFormatting>
  <conditionalFormatting sqref="AI61:CN61">
    <cfRule type="expression" dxfId="120" priority="23" stopIfTrue="1">
      <formula>$L$61="■"</formula>
    </cfRule>
  </conditionalFormatting>
  <conditionalFormatting sqref="L61:AH61">
    <cfRule type="expression" dxfId="119" priority="21">
      <formula>$AI$61="■"</formula>
    </cfRule>
  </conditionalFormatting>
  <conditionalFormatting sqref="BJ61:CN61">
    <cfRule type="expression" dxfId="118" priority="20">
      <formula>$AI$61="■"</formula>
    </cfRule>
  </conditionalFormatting>
  <conditionalFormatting sqref="L62:AH62">
    <cfRule type="expression" dxfId="117" priority="19">
      <formula>$AI$61="■"</formula>
    </cfRule>
  </conditionalFormatting>
  <conditionalFormatting sqref="BJ62:CN62">
    <cfRule type="expression" dxfId="116" priority="18">
      <formula>$AI$61="■"</formula>
    </cfRule>
  </conditionalFormatting>
  <conditionalFormatting sqref="L61:BI61">
    <cfRule type="expression" dxfId="115" priority="17">
      <formula>$BJ$61="■"</formula>
    </cfRule>
  </conditionalFormatting>
  <conditionalFormatting sqref="L62:BI62">
    <cfRule type="expression" dxfId="114" priority="16">
      <formula>$BJ$61="■"</formula>
    </cfRule>
  </conditionalFormatting>
  <conditionalFormatting sqref="BV5:BY5">
    <cfRule type="expression" dxfId="113" priority="15">
      <formula>$BV$5=""</formula>
    </cfRule>
  </conditionalFormatting>
  <conditionalFormatting sqref="CB5:CE5">
    <cfRule type="expression" dxfId="112" priority="14">
      <formula>$CB$5=""</formula>
    </cfRule>
  </conditionalFormatting>
  <conditionalFormatting sqref="CH5:CK5">
    <cfRule type="expression" dxfId="111" priority="13">
      <formula>$CH$5=""</formula>
    </cfRule>
  </conditionalFormatting>
  <conditionalFormatting sqref="L63:AB66">
    <cfRule type="expression" dxfId="110" priority="10">
      <formula>$AC$63="■"</formula>
    </cfRule>
  </conditionalFormatting>
  <conditionalFormatting sqref="BO16:BR16">
    <cfRule type="expression" dxfId="109" priority="8">
      <formula>$BO$16=""</formula>
    </cfRule>
  </conditionalFormatting>
  <conditionalFormatting sqref="BV16:BY16">
    <cfRule type="expression" dxfId="108" priority="7">
      <formula>$BV$16=""</formula>
    </cfRule>
  </conditionalFormatting>
  <conditionalFormatting sqref="R74:U74">
    <cfRule type="expression" dxfId="107" priority="4">
      <formula>$R$74=""</formula>
    </cfRule>
  </conditionalFormatting>
  <conditionalFormatting sqref="BL74:BO74">
    <cfRule type="expression" dxfId="106" priority="2">
      <formula>$BL$74=""</formula>
    </cfRule>
  </conditionalFormatting>
  <conditionalFormatting sqref="BU74:BY74">
    <cfRule type="expression" dxfId="105" priority="1" stopIfTrue="1">
      <formula>$BU$74=""</formula>
    </cfRule>
  </conditionalFormatting>
  <dataValidations count="14">
    <dataValidation type="list" allowBlank="1" showInputMessage="1" showErrorMessage="1" sqref="L59:N61 BJ61:BL61 AC63:AE63 L63:N63 AI61:AK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textLength" imeMode="disabled" operator="equal" allowBlank="1" showInputMessage="1" showErrorMessage="1" error="西暦4桁を記入してください。" sqref="BH16:BK16" xr:uid="{2F9A0AF7-8B6A-4545-BB38-17EE587FB154}">
      <formula1>4</formula1>
    </dataValidation>
    <dataValidation imeMode="off" allowBlank="1" showInputMessage="1" showErrorMessage="1" sqref="CA3:CL3" xr:uid="{94E04D9A-C07B-49A3-B570-C1826B0AB419}"/>
    <dataValidation type="whole" imeMode="disabled" allowBlank="1" showInputMessage="1" showErrorMessage="1" error="1から31までの半角数字を入力してください" sqref="BV16:BY16 CH5:CK5 AI74:AM74 CD74:CH74" xr:uid="{46C8A2DB-217C-46EE-A535-37412EA1AC7B}">
      <formula1>1</formula1>
      <formula2>31</formula2>
    </dataValidation>
    <dataValidation type="whole" imeMode="disabled" operator="greaterThanOrEqual" allowBlank="1" showInputMessage="1" showErrorMessage="1" error="半角数字を入力してください。" sqref="BV5:BY5" xr:uid="{38E4C3BA-424F-4240-A81A-812AE3B711CA}">
      <formula1>1</formula1>
    </dataValidation>
    <dataValidation type="whole" imeMode="disabled" allowBlank="1" showInputMessage="1" showErrorMessage="1" error="１から12までの半角数字を入力してください" sqref="BO16:BR16 CB5:CE5" xr:uid="{84002F3E-912D-4B1D-928D-6B83EB7B8522}">
      <formula1>1</formula1>
      <formula2>12</formula2>
    </dataValidation>
    <dataValidation type="whole" imeMode="disabled" operator="greaterThanOrEqual" allowBlank="1" showInputMessage="1" showErrorMessage="1" error="小数点以下を四捨五入した整数を入力してください。" sqref="BE58:BR58" xr:uid="{D601F849-E8A4-4F32-816E-97FC36DEBD47}">
      <formula1>0</formula1>
    </dataValidation>
    <dataValidation type="whole" allowBlank="1" showInputMessage="1" showErrorMessage="1" error="1から12までの半角数字を入力してください" sqref="Z74:AD74 BU74:BY74" xr:uid="{912C2276-8573-4E32-8CC0-079BAEB70764}">
      <formula1>1</formula1>
      <formula2>12</formula2>
    </dataValidation>
    <dataValidation type="whole" imeMode="disabled" operator="greaterThan" allowBlank="1" showInputMessage="1" showErrorMessage="1" error="半角数字を入力してください。" sqref="R74:U74 BL74:BO74" xr:uid="{99554F99-680E-4B6F-A433-8E6780EF8CF5}">
      <formula1>0</formula1>
    </dataValidation>
    <dataValidation type="custom" imeMode="off" allowBlank="1" showInputMessage="1" showErrorMessage="1" sqref="CA2:CL2" xr:uid="{506F890B-D732-4BB4-9AB2-F49CB49E5872}">
      <formula1>AND(LEN($CA$2)=7,LEFT($CA$2,4)="K223")</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67"/>
  <sheetViews>
    <sheetView showGridLines="0" showZeros="0" view="pageBreakPreview" zoomScale="55" zoomScaleNormal="100" zoomScaleSheetLayoutView="55" workbookViewId="0">
      <selection activeCell="N6" sqref="N6"/>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277" t="s">
        <v>246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78" t="str">
        <f>'様式第１｜交付申請書'!$BR$2</f>
        <v>事業番号</v>
      </c>
      <c r="AW1" s="507">
        <f>'様式第１｜交付申請書'!$CA$2</f>
        <v>0</v>
      </c>
      <c r="AX1" s="507"/>
      <c r="AY1" s="507"/>
      <c r="AZ1" s="507"/>
      <c r="BA1" s="507"/>
      <c r="BB1" s="507"/>
      <c r="BC1" s="22"/>
    </row>
    <row r="2" spans="1:57" s="1" customFormat="1" ht="18.75" customHeight="1" x14ac:dyDescent="0.2">
      <c r="B2" s="2"/>
      <c r="C2" s="2"/>
      <c r="AV2" s="278" t="str">
        <f>'様式第１｜交付申請書'!$BR$3</f>
        <v>申請者名</v>
      </c>
      <c r="AW2" s="507" t="str">
        <f>'様式第１｜交付申請書'!$CA$3</f>
        <v/>
      </c>
      <c r="AX2" s="507"/>
      <c r="AY2" s="507"/>
      <c r="AZ2" s="507"/>
      <c r="BA2" s="507"/>
      <c r="BB2" s="507"/>
      <c r="BC2" s="284" t="str">
        <f>IF(OR('様式第１｜交付申請書'!$BD$15&lt;&gt;"",'様式第１｜交付申請書'!$AJ$51&lt;&gt;""),'様式第１｜交付申請書'!$BD$15&amp;"邸"&amp;RIGHT(TRIM('様式第１｜交付申請書'!$N$51&amp;'様式第１｜交付申請書'!$Y$51&amp;'様式第１｜交付申請書'!$AJ$51),4),"")</f>
        <v/>
      </c>
    </row>
    <row r="3" spans="1:57" ht="30" customHeight="1" x14ac:dyDescent="0.2">
      <c r="A3" s="611" t="s">
        <v>63</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3"/>
    </row>
    <row r="4" spans="1:57" ht="24.75" customHeight="1" x14ac:dyDescent="0.2">
      <c r="B4" s="183" t="s">
        <v>120</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row>
    <row r="5" spans="1:57" s="39" customFormat="1" ht="32.25" customHeight="1" x14ac:dyDescent="0.2">
      <c r="B5" s="17" t="s">
        <v>138</v>
      </c>
      <c r="C5" s="182"/>
      <c r="D5" s="183"/>
      <c r="E5" s="183"/>
      <c r="F5" s="183"/>
      <c r="G5" s="183"/>
      <c r="H5" s="183"/>
      <c r="I5" s="183"/>
      <c r="J5" s="183"/>
      <c r="K5" s="183"/>
      <c r="L5" s="183"/>
      <c r="M5" s="184"/>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5"/>
      <c r="BC5" s="185"/>
      <c r="BD5" s="40"/>
      <c r="BE5" s="40"/>
    </row>
    <row r="6" spans="1:57" s="39" customFormat="1" ht="28.5" customHeight="1" x14ac:dyDescent="0.2">
      <c r="B6" s="606" t="s">
        <v>139</v>
      </c>
      <c r="C6" s="606"/>
      <c r="D6" s="606"/>
      <c r="E6" s="606"/>
      <c r="F6" s="606"/>
      <c r="G6" s="606"/>
      <c r="H6" s="606"/>
      <c r="I6" s="606"/>
      <c r="J6" s="606"/>
      <c r="K6" s="606"/>
      <c r="L6" s="606"/>
      <c r="M6" s="183"/>
      <c r="N6" s="186" t="s">
        <v>5</v>
      </c>
      <c r="O6" s="183" t="s">
        <v>6</v>
      </c>
      <c r="P6" s="183"/>
      <c r="Q6" s="183"/>
      <c r="R6" s="187"/>
      <c r="S6" s="187"/>
      <c r="T6" s="187"/>
      <c r="U6" s="187"/>
      <c r="V6" s="187"/>
      <c r="W6" s="186" t="s">
        <v>5</v>
      </c>
      <c r="X6" s="183" t="s">
        <v>140</v>
      </c>
      <c r="Y6" s="183"/>
      <c r="Z6" s="187"/>
      <c r="AA6" s="187"/>
      <c r="AB6" s="187"/>
      <c r="AC6" s="187"/>
      <c r="AD6" s="187"/>
      <c r="AE6" s="187"/>
      <c r="AF6" s="186" t="s">
        <v>5</v>
      </c>
      <c r="AG6" s="183" t="s">
        <v>141</v>
      </c>
      <c r="AH6" s="183"/>
      <c r="AI6" s="183"/>
      <c r="AJ6" s="183"/>
      <c r="AK6" s="183"/>
      <c r="AL6" s="186" t="s">
        <v>5</v>
      </c>
      <c r="AM6" s="183" t="s">
        <v>142</v>
      </c>
      <c r="AN6" s="183"/>
      <c r="AO6" s="183"/>
      <c r="AP6" s="183"/>
      <c r="AQ6" s="183"/>
      <c r="AR6" s="186" t="s">
        <v>5</v>
      </c>
      <c r="AS6" s="183" t="s">
        <v>143</v>
      </c>
      <c r="AT6" s="183"/>
      <c r="AU6" s="183"/>
      <c r="AV6" s="183"/>
      <c r="AW6" s="183"/>
      <c r="AX6" s="183"/>
      <c r="AY6" s="183"/>
      <c r="AZ6" s="183"/>
      <c r="BA6" s="188"/>
      <c r="BB6" s="183"/>
      <c r="BC6" s="183"/>
      <c r="BD6" s="247"/>
      <c r="BE6" s="40"/>
    </row>
    <row r="7" spans="1:57" s="39" customFormat="1" ht="28.5" customHeight="1" x14ac:dyDescent="0.2">
      <c r="B7" s="189"/>
      <c r="C7" s="189"/>
      <c r="D7" s="183"/>
      <c r="E7" s="183"/>
      <c r="F7" s="183"/>
      <c r="G7" s="183"/>
      <c r="H7" s="183"/>
      <c r="I7" s="183"/>
      <c r="J7" s="183"/>
      <c r="K7" s="183"/>
      <c r="L7" s="183"/>
      <c r="M7" s="183"/>
      <c r="N7" s="186" t="s">
        <v>5</v>
      </c>
      <c r="O7" s="183" t="s">
        <v>12</v>
      </c>
      <c r="P7" s="183"/>
      <c r="Q7" s="185"/>
      <c r="R7" s="183" t="s">
        <v>144</v>
      </c>
      <c r="S7" s="614"/>
      <c r="T7" s="614"/>
      <c r="U7" s="614"/>
      <c r="V7" s="614"/>
      <c r="W7" s="614"/>
      <c r="X7" s="614"/>
      <c r="Y7" s="614"/>
      <c r="Z7" s="614"/>
      <c r="AA7" s="614"/>
      <c r="AB7" s="614"/>
      <c r="AC7" s="614"/>
      <c r="AD7" s="185" t="s">
        <v>145</v>
      </c>
      <c r="AE7" s="185"/>
      <c r="AF7" s="185"/>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40"/>
      <c r="BE7" s="40"/>
    </row>
    <row r="8" spans="1:57" s="39" customFormat="1" ht="19.5" customHeight="1" x14ac:dyDescent="0.2">
      <c r="B8" s="156"/>
      <c r="C8" s="156"/>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s="39" customFormat="1" ht="28.5" customHeight="1" x14ac:dyDescent="0.2">
      <c r="B9" s="606" t="s">
        <v>146</v>
      </c>
      <c r="C9" s="606"/>
      <c r="D9" s="606"/>
      <c r="E9" s="606"/>
      <c r="F9" s="606"/>
      <c r="G9" s="606"/>
      <c r="H9" s="606"/>
      <c r="I9" s="606"/>
      <c r="J9" s="606"/>
      <c r="K9" s="606"/>
      <c r="L9" s="606"/>
      <c r="M9" s="40"/>
      <c r="N9" s="605"/>
      <c r="O9" s="605"/>
      <c r="P9" s="605"/>
      <c r="Q9" s="605"/>
      <c r="R9" s="605"/>
      <c r="S9" s="605"/>
      <c r="T9" s="605"/>
      <c r="U9" s="605"/>
      <c r="V9" s="605"/>
      <c r="W9" s="154" t="s">
        <v>147</v>
      </c>
      <c r="X9" s="40" t="s">
        <v>64</v>
      </c>
      <c r="Y9" s="154"/>
      <c r="Z9" s="155"/>
      <c r="AA9" s="155"/>
      <c r="AB9" s="155"/>
      <c r="AC9" s="155"/>
      <c r="AD9" s="155"/>
      <c r="AE9" s="155"/>
      <c r="AF9" s="155"/>
      <c r="AG9" s="155"/>
      <c r="AH9" s="155"/>
      <c r="AI9" s="40"/>
      <c r="AJ9" s="40"/>
      <c r="AK9" s="40"/>
      <c r="AL9" s="40"/>
      <c r="AM9" s="40"/>
      <c r="AN9" s="40"/>
      <c r="AO9" s="40"/>
      <c r="AP9" s="40"/>
      <c r="AQ9" s="40"/>
      <c r="AR9" s="40"/>
      <c r="AS9" s="40"/>
      <c r="AT9" s="40"/>
      <c r="AU9" s="40"/>
      <c r="AV9" s="40"/>
      <c r="AW9" s="40"/>
      <c r="AX9" s="40"/>
      <c r="AY9" s="40"/>
      <c r="AZ9" s="40"/>
      <c r="BA9" s="40"/>
      <c r="BB9" s="40"/>
      <c r="BC9" s="40"/>
    </row>
    <row r="10" spans="1:57" s="39" customFormat="1" ht="19.5" customHeight="1" x14ac:dyDescent="0.2">
      <c r="B10" s="190"/>
      <c r="C10" s="190"/>
      <c r="D10" s="183"/>
      <c r="E10" s="183"/>
      <c r="F10" s="183"/>
      <c r="G10" s="183"/>
      <c r="H10" s="183"/>
      <c r="I10" s="183"/>
      <c r="J10" s="183"/>
      <c r="K10" s="183"/>
      <c r="L10" s="183"/>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X10" s="40"/>
      <c r="AY10" s="40"/>
      <c r="AZ10" s="40"/>
      <c r="BA10" s="40"/>
      <c r="BB10" s="40"/>
      <c r="BC10" s="40"/>
      <c r="BD10" s="40"/>
      <c r="BE10" s="40"/>
    </row>
    <row r="11" spans="1:57" s="39" customFormat="1" ht="28.5" customHeight="1" x14ac:dyDescent="0.2">
      <c r="B11" s="606" t="s">
        <v>148</v>
      </c>
      <c r="C11" s="606"/>
      <c r="D11" s="606"/>
      <c r="E11" s="606"/>
      <c r="F11" s="606"/>
      <c r="G11" s="606"/>
      <c r="H11" s="606"/>
      <c r="I11" s="606"/>
      <c r="J11" s="606"/>
      <c r="K11" s="606"/>
      <c r="L11" s="606"/>
      <c r="M11" s="40"/>
      <c r="N11" s="557" t="s">
        <v>149</v>
      </c>
      <c r="O11" s="557"/>
      <c r="P11" s="615"/>
      <c r="Q11" s="615"/>
      <c r="R11" s="615"/>
      <c r="S11" s="615"/>
      <c r="T11" s="615"/>
      <c r="U11" s="157" t="s">
        <v>150</v>
      </c>
      <c r="V11" s="202"/>
      <c r="W11" s="557" t="s">
        <v>151</v>
      </c>
      <c r="X11" s="557"/>
      <c r="Y11" s="616"/>
      <c r="Z11" s="616"/>
      <c r="AA11" s="616"/>
      <c r="AB11" s="616"/>
      <c r="AC11" s="616"/>
      <c r="AD11" s="157" t="s">
        <v>152</v>
      </c>
      <c r="AE11" s="157"/>
      <c r="AF11" s="557" t="s">
        <v>153</v>
      </c>
      <c r="AG11" s="557"/>
      <c r="AH11" s="616"/>
      <c r="AI11" s="616"/>
      <c r="AJ11" s="616"/>
      <c r="AK11" s="616"/>
      <c r="AL11" s="616"/>
      <c r="AM11" s="157" t="s">
        <v>152</v>
      </c>
      <c r="AN11" s="212"/>
      <c r="AO11" s="617" t="s">
        <v>154</v>
      </c>
      <c r="AP11" s="617"/>
      <c r="AQ11" s="615"/>
      <c r="AR11" s="615"/>
      <c r="AS11" s="615"/>
      <c r="AT11" s="615"/>
      <c r="AU11" s="615"/>
      <c r="AV11" s="557" t="s">
        <v>155</v>
      </c>
      <c r="AW11" s="557"/>
      <c r="AX11" s="40"/>
      <c r="AY11" s="40"/>
      <c r="AZ11" s="40"/>
      <c r="BA11" s="40"/>
      <c r="BB11" s="40"/>
      <c r="BC11" s="40"/>
    </row>
    <row r="12" spans="1:57" s="39" customFormat="1" ht="19.5" customHeight="1" x14ac:dyDescent="0.2">
      <c r="B12" s="190"/>
      <c r="C12" s="190"/>
      <c r="D12" s="183"/>
      <c r="E12" s="183"/>
      <c r="F12" s="183"/>
      <c r="G12" s="183"/>
      <c r="H12" s="183"/>
      <c r="I12" s="183"/>
      <c r="J12" s="183"/>
      <c r="K12" s="183"/>
      <c r="L12" s="183"/>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s="39" customFormat="1" ht="28.5" customHeight="1" x14ac:dyDescent="0.2">
      <c r="B13" s="604" t="s">
        <v>228</v>
      </c>
      <c r="C13" s="604"/>
      <c r="D13" s="604"/>
      <c r="E13" s="604"/>
      <c r="F13" s="604"/>
      <c r="G13" s="604"/>
      <c r="H13" s="604"/>
      <c r="I13" s="604"/>
      <c r="J13" s="604"/>
      <c r="K13" s="604"/>
      <c r="L13" s="604"/>
      <c r="M13" s="173"/>
      <c r="N13" s="605"/>
      <c r="O13" s="605"/>
      <c r="P13" s="605"/>
      <c r="Q13" s="605"/>
      <c r="R13" s="605"/>
      <c r="S13" s="605"/>
      <c r="T13" s="605"/>
      <c r="U13" s="605"/>
      <c r="V13" s="605"/>
      <c r="W13" s="154" t="s">
        <v>147</v>
      </c>
      <c r="X13" s="40" t="s">
        <v>64</v>
      </c>
      <c r="Y13" s="155"/>
      <c r="Z13" s="155"/>
      <c r="AA13" s="155"/>
      <c r="AB13" s="155"/>
      <c r="AC13" s="155"/>
      <c r="AD13" s="155"/>
      <c r="AE13" s="155"/>
      <c r="AF13" s="155"/>
      <c r="AG13" s="155"/>
      <c r="AH13" s="155"/>
      <c r="AI13" s="40"/>
      <c r="AJ13" s="40"/>
      <c r="AK13" s="40"/>
      <c r="AL13" s="40"/>
      <c r="AM13" s="40"/>
      <c r="AN13" s="40"/>
      <c r="AO13" s="40"/>
      <c r="AP13" s="40"/>
      <c r="AQ13" s="40"/>
      <c r="AR13" s="40"/>
      <c r="AS13" s="40"/>
      <c r="AT13" s="40"/>
      <c r="AU13" s="40"/>
      <c r="AV13" s="40"/>
      <c r="AW13" s="154"/>
      <c r="AX13" s="40"/>
      <c r="AY13" s="40"/>
      <c r="AZ13" s="40"/>
      <c r="BA13" s="40"/>
    </row>
    <row r="14" spans="1:57" s="39" customFormat="1" ht="19.5" customHeight="1" x14ac:dyDescent="0.2">
      <c r="B14" s="190"/>
      <c r="C14" s="190"/>
      <c r="D14" s="183"/>
      <c r="E14" s="183"/>
      <c r="F14" s="183"/>
      <c r="G14" s="183"/>
      <c r="H14" s="183"/>
      <c r="I14" s="183"/>
      <c r="J14" s="183"/>
      <c r="K14" s="183"/>
      <c r="L14" s="183"/>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39" customFormat="1" ht="28.5" customHeight="1" x14ac:dyDescent="0.2">
      <c r="B15" s="606" t="s">
        <v>156</v>
      </c>
      <c r="C15" s="606"/>
      <c r="D15" s="606"/>
      <c r="E15" s="606"/>
      <c r="F15" s="606"/>
      <c r="G15" s="606"/>
      <c r="H15" s="606"/>
      <c r="I15" s="606"/>
      <c r="J15" s="606"/>
      <c r="K15" s="606"/>
      <c r="L15" s="606"/>
      <c r="M15" s="40"/>
      <c r="N15" s="607" t="str">
        <f>IF(OR(N9="",N13=""),"",ROUNDDOWN(N13/N9*100,0))</f>
        <v/>
      </c>
      <c r="O15" s="607"/>
      <c r="P15" s="607"/>
      <c r="Q15" s="607"/>
      <c r="R15" s="607"/>
      <c r="S15" s="607"/>
      <c r="T15" s="607"/>
      <c r="U15" s="607"/>
      <c r="V15" s="607"/>
      <c r="W15" s="154" t="s">
        <v>157</v>
      </c>
      <c r="X15" s="40" t="s">
        <v>124</v>
      </c>
      <c r="Y15" s="155"/>
      <c r="Z15" s="155"/>
      <c r="AA15" s="155"/>
      <c r="AB15" s="155"/>
      <c r="AC15" s="155"/>
      <c r="AD15" s="155"/>
      <c r="AE15" s="155"/>
      <c r="AF15" s="155"/>
      <c r="AG15" s="155"/>
      <c r="AH15" s="155"/>
      <c r="AI15" s="40"/>
      <c r="AJ15" s="40"/>
      <c r="AK15" s="40"/>
      <c r="AL15" s="40"/>
      <c r="AM15" s="40"/>
      <c r="AN15" s="40"/>
      <c r="AO15" s="40"/>
      <c r="AP15" s="40"/>
      <c r="AQ15" s="40"/>
      <c r="AR15" s="40"/>
      <c r="AS15" s="40"/>
      <c r="AT15" s="40"/>
      <c r="AU15" s="40"/>
      <c r="AV15" s="40"/>
      <c r="AW15" s="154"/>
      <c r="AX15" s="40"/>
      <c r="AY15" s="40"/>
      <c r="AZ15" s="40"/>
      <c r="BA15" s="40"/>
    </row>
    <row r="16" spans="1:57" s="39" customFormat="1" ht="19.5" customHeight="1" x14ac:dyDescent="0.2">
      <c r="B16" s="189"/>
      <c r="C16" s="189"/>
      <c r="D16" s="183"/>
      <c r="E16" s="183"/>
      <c r="F16" s="183"/>
      <c r="G16" s="183"/>
      <c r="H16" s="183"/>
      <c r="I16" s="183"/>
      <c r="J16" s="183"/>
      <c r="K16" s="183"/>
      <c r="L16" s="183"/>
      <c r="M16" s="40"/>
      <c r="N16" s="155"/>
      <c r="O16" s="155"/>
      <c r="P16" s="155"/>
      <c r="Q16" s="155"/>
      <c r="R16" s="155"/>
      <c r="S16" s="155"/>
      <c r="T16" s="155"/>
      <c r="U16" s="155"/>
      <c r="V16" s="155"/>
      <c r="W16" s="155"/>
      <c r="X16" s="155"/>
      <c r="Y16" s="155"/>
      <c r="Z16" s="155"/>
      <c r="AA16" s="155"/>
      <c r="AB16" s="155"/>
      <c r="AC16" s="155"/>
      <c r="AD16" s="155"/>
      <c r="AE16" s="155"/>
      <c r="AF16" s="155"/>
      <c r="AG16" s="155"/>
      <c r="AH16" s="155"/>
      <c r="AI16" s="40"/>
      <c r="AJ16" s="40"/>
      <c r="AK16" s="40"/>
      <c r="AL16" s="40"/>
      <c r="AM16" s="40"/>
      <c r="AN16" s="40"/>
      <c r="AO16" s="40"/>
      <c r="AP16" s="40"/>
      <c r="AQ16" s="40"/>
      <c r="AR16" s="40"/>
      <c r="AS16" s="40"/>
      <c r="AT16" s="40"/>
      <c r="AU16" s="40"/>
      <c r="AV16" s="40"/>
      <c r="AW16" s="154"/>
      <c r="AX16" s="40"/>
      <c r="AY16" s="40"/>
      <c r="AZ16" s="40"/>
      <c r="BA16" s="40"/>
    </row>
    <row r="17" spans="1:61" s="39" customFormat="1" ht="28.5" customHeight="1" x14ac:dyDescent="0.2">
      <c r="B17" s="606" t="s">
        <v>158</v>
      </c>
      <c r="C17" s="606"/>
      <c r="D17" s="606"/>
      <c r="E17" s="606"/>
      <c r="F17" s="606"/>
      <c r="G17" s="606"/>
      <c r="H17" s="606"/>
      <c r="I17" s="606"/>
      <c r="J17" s="606"/>
      <c r="K17" s="606"/>
      <c r="L17" s="606"/>
      <c r="M17" s="40"/>
      <c r="N17" s="608"/>
      <c r="O17" s="608"/>
      <c r="P17" s="608"/>
      <c r="Q17" s="608"/>
      <c r="R17" s="9"/>
      <c r="S17" s="155"/>
      <c r="T17" s="155"/>
      <c r="U17" s="155"/>
      <c r="V17" s="155"/>
      <c r="W17" s="155"/>
      <c r="X17" s="155"/>
      <c r="Y17" s="155"/>
      <c r="Z17" s="155"/>
      <c r="AA17" s="155"/>
      <c r="AB17" s="155"/>
      <c r="AC17" s="155"/>
      <c r="AD17" s="155"/>
      <c r="AE17" s="155"/>
      <c r="AF17" s="155"/>
      <c r="AG17" s="155"/>
      <c r="AH17" s="155"/>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61" s="39" customFormat="1" ht="19.5" customHeight="1" x14ac:dyDescent="0.2">
      <c r="B18" s="189"/>
      <c r="C18" s="189"/>
      <c r="D18" s="183"/>
      <c r="E18" s="183"/>
      <c r="F18" s="183"/>
      <c r="G18" s="183"/>
      <c r="H18" s="183"/>
      <c r="I18" s="183"/>
      <c r="J18" s="183"/>
      <c r="K18" s="183"/>
      <c r="L18" s="183"/>
      <c r="M18" s="40"/>
      <c r="N18" s="155"/>
      <c r="O18" s="155"/>
      <c r="P18" s="155"/>
      <c r="Q18" s="155"/>
      <c r="R18" s="155"/>
      <c r="S18" s="155"/>
      <c r="T18" s="155"/>
      <c r="U18" s="155"/>
      <c r="V18" s="155"/>
      <c r="W18" s="155"/>
      <c r="X18" s="155"/>
      <c r="Y18" s="155"/>
      <c r="Z18" s="155"/>
      <c r="AA18" s="155"/>
      <c r="AB18" s="155"/>
      <c r="AC18" s="155"/>
      <c r="AD18" s="155"/>
      <c r="AE18" s="155"/>
      <c r="AF18" s="155"/>
      <c r="AG18" s="155"/>
      <c r="AH18" s="155"/>
      <c r="AI18" s="40"/>
      <c r="AJ18" s="40"/>
      <c r="AK18" s="158"/>
      <c r="AL18" s="159"/>
      <c r="AM18" s="159"/>
      <c r="AN18" s="160"/>
      <c r="AO18" s="160"/>
      <c r="AP18" s="160"/>
      <c r="AQ18" s="160"/>
      <c r="AR18" s="160"/>
      <c r="AS18" s="159"/>
      <c r="AT18" s="154"/>
      <c r="AU18" s="40"/>
      <c r="AV18" s="154"/>
      <c r="AW18" s="154"/>
      <c r="AX18" s="40"/>
      <c r="AY18" s="40"/>
      <c r="AZ18" s="40"/>
      <c r="BA18" s="40"/>
      <c r="BD18" s="599"/>
      <c r="BE18" s="599"/>
      <c r="BF18" s="599"/>
      <c r="BG18" s="599"/>
      <c r="BH18" s="599"/>
      <c r="BI18" s="599"/>
    </row>
    <row r="19" spans="1:61" s="39" customFormat="1" ht="26.25" customHeight="1" x14ac:dyDescent="0.2">
      <c r="B19" s="606" t="s">
        <v>170</v>
      </c>
      <c r="C19" s="606"/>
      <c r="D19" s="606"/>
      <c r="E19" s="606"/>
      <c r="F19" s="606"/>
      <c r="G19" s="606"/>
      <c r="H19" s="606"/>
      <c r="I19" s="606"/>
      <c r="J19" s="606"/>
      <c r="K19" s="606"/>
      <c r="L19" s="606"/>
      <c r="M19" s="609"/>
      <c r="N19" s="201" t="s">
        <v>5</v>
      </c>
      <c r="O19" s="542" t="s">
        <v>171</v>
      </c>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3"/>
      <c r="AX19" s="40"/>
      <c r="AY19" s="40"/>
      <c r="AZ19" s="40"/>
      <c r="BA19" s="40"/>
      <c r="BD19" s="151"/>
      <c r="BE19" s="151"/>
      <c r="BF19" s="151"/>
      <c r="BG19" s="151"/>
      <c r="BH19" s="151"/>
      <c r="BI19" s="151"/>
    </row>
    <row r="20" spans="1:61" s="39" customFormat="1" ht="26.25" customHeight="1" x14ac:dyDescent="0.2">
      <c r="B20" s="189"/>
      <c r="C20" s="189"/>
      <c r="D20" s="183"/>
      <c r="E20" s="183"/>
      <c r="F20" s="183"/>
      <c r="G20" s="183"/>
      <c r="H20" s="183"/>
      <c r="I20" s="183"/>
      <c r="J20" s="183"/>
      <c r="K20" s="183"/>
      <c r="L20" s="183"/>
      <c r="M20" s="40"/>
      <c r="N20" s="161" t="s">
        <v>5</v>
      </c>
      <c r="O20" s="544" t="s">
        <v>172</v>
      </c>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5"/>
      <c r="AX20" s="40"/>
      <c r="AY20" s="40"/>
      <c r="AZ20" s="40"/>
      <c r="BA20" s="40"/>
      <c r="BD20" s="151"/>
      <c r="BE20" s="151"/>
      <c r="BF20" s="151"/>
      <c r="BG20" s="151"/>
      <c r="BH20" s="151"/>
      <c r="BI20" s="151"/>
    </row>
    <row r="21" spans="1:61" s="39" customFormat="1" ht="26.25" customHeight="1" x14ac:dyDescent="0.2">
      <c r="B21" s="189"/>
      <c r="C21" s="189"/>
      <c r="D21" s="183"/>
      <c r="E21" s="183"/>
      <c r="F21" s="183"/>
      <c r="G21" s="183"/>
      <c r="H21" s="183"/>
      <c r="I21" s="183"/>
      <c r="J21" s="183"/>
      <c r="K21" s="183"/>
      <c r="L21" s="183"/>
      <c r="M21" s="40"/>
      <c r="N21" s="222"/>
      <c r="O21" s="155"/>
      <c r="P21" s="546" t="s">
        <v>290</v>
      </c>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7"/>
      <c r="AX21" s="40"/>
      <c r="AY21" s="40"/>
      <c r="AZ21" s="40"/>
      <c r="BA21" s="40"/>
      <c r="BD21" s="151"/>
      <c r="BE21" s="151"/>
      <c r="BF21" s="151"/>
      <c r="BG21" s="151"/>
      <c r="BH21" s="151"/>
      <c r="BI21" s="151"/>
    </row>
    <row r="22" spans="1:61" s="39" customFormat="1" ht="26.25" customHeight="1" x14ac:dyDescent="0.2">
      <c r="B22" s="189"/>
      <c r="C22" s="189"/>
      <c r="D22" s="183"/>
      <c r="E22" s="183"/>
      <c r="F22" s="183"/>
      <c r="G22" s="183"/>
      <c r="H22" s="183"/>
      <c r="I22" s="183"/>
      <c r="J22" s="183"/>
      <c r="K22" s="183"/>
      <c r="L22" s="183"/>
      <c r="M22" s="40"/>
      <c r="N22" s="222"/>
      <c r="O22" s="155"/>
      <c r="P22" s="225" t="s">
        <v>5</v>
      </c>
      <c r="Q22" s="601" t="s">
        <v>210</v>
      </c>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2"/>
      <c r="AX22" s="40"/>
      <c r="AY22" s="40"/>
      <c r="AZ22" s="40"/>
      <c r="BA22" s="40"/>
      <c r="BD22" s="151"/>
      <c r="BE22" s="151"/>
      <c r="BF22" s="151"/>
      <c r="BG22" s="151"/>
      <c r="BH22" s="151"/>
      <c r="BI22" s="151"/>
    </row>
    <row r="23" spans="1:61" s="39" customFormat="1" ht="26.25" customHeight="1" x14ac:dyDescent="0.2">
      <c r="B23" s="189"/>
      <c r="C23" s="189"/>
      <c r="D23" s="183"/>
      <c r="E23" s="183"/>
      <c r="F23" s="183"/>
      <c r="G23" s="183"/>
      <c r="H23" s="183"/>
      <c r="I23" s="183"/>
      <c r="J23" s="183"/>
      <c r="K23" s="183"/>
      <c r="L23" s="183"/>
      <c r="M23" s="40"/>
      <c r="N23" s="223"/>
      <c r="O23" s="224"/>
      <c r="P23" s="226" t="s">
        <v>5</v>
      </c>
      <c r="Q23" s="603" t="s">
        <v>173</v>
      </c>
      <c r="R23" s="603"/>
      <c r="S23" s="603"/>
      <c r="T23" s="603"/>
      <c r="U23" s="603"/>
      <c r="V23" s="603"/>
      <c r="W23" s="603"/>
      <c r="X23" s="603"/>
      <c r="Y23" s="603"/>
      <c r="Z23" s="603"/>
      <c r="AA23" s="557" t="s">
        <v>174</v>
      </c>
      <c r="AB23" s="557"/>
      <c r="AC23" s="557"/>
      <c r="AD23" s="557"/>
      <c r="AE23" s="557"/>
      <c r="AF23" s="557"/>
      <c r="AG23" s="557"/>
      <c r="AH23" s="295" t="s">
        <v>256</v>
      </c>
      <c r="AI23" s="294"/>
      <c r="AJ23" s="610"/>
      <c r="AK23" s="610"/>
      <c r="AL23" s="227" t="s">
        <v>10</v>
      </c>
      <c r="AM23" s="610"/>
      <c r="AN23" s="610"/>
      <c r="AO23" s="610"/>
      <c r="AP23" s="557" t="s">
        <v>175</v>
      </c>
      <c r="AQ23" s="557"/>
      <c r="AR23" s="227"/>
      <c r="AS23" s="227"/>
      <c r="AT23" s="227"/>
      <c r="AU23" s="227"/>
      <c r="AV23" s="227"/>
      <c r="AW23" s="228"/>
      <c r="AX23" s="40"/>
      <c r="AY23" s="40"/>
      <c r="AZ23" s="40"/>
      <c r="BA23" s="40"/>
      <c r="BD23" s="151"/>
      <c r="BE23" s="151"/>
      <c r="BF23" s="151"/>
      <c r="BG23" s="151"/>
      <c r="BH23" s="151"/>
      <c r="BI23" s="151"/>
    </row>
    <row r="24" spans="1:61" s="39" customFormat="1" ht="19.5" customHeight="1" x14ac:dyDescent="0.2">
      <c r="B24" s="189"/>
      <c r="C24" s="189"/>
      <c r="D24" s="183"/>
      <c r="E24" s="183"/>
      <c r="F24" s="183"/>
      <c r="G24" s="183"/>
      <c r="H24" s="183"/>
      <c r="I24" s="183"/>
      <c r="J24" s="183"/>
      <c r="K24" s="183"/>
      <c r="L24" s="183"/>
      <c r="M24" s="40"/>
      <c r="N24" s="155"/>
      <c r="O24" s="155"/>
      <c r="P24" s="155"/>
      <c r="Q24" s="155"/>
      <c r="R24" s="155"/>
      <c r="S24" s="155"/>
      <c r="T24" s="155"/>
      <c r="U24" s="155"/>
      <c r="V24" s="155"/>
      <c r="W24" s="155"/>
      <c r="X24" s="155"/>
      <c r="Y24" s="155"/>
      <c r="Z24" s="155"/>
      <c r="AA24" s="155"/>
      <c r="AB24" s="155"/>
      <c r="AC24" s="155"/>
      <c r="AD24" s="155"/>
      <c r="AE24" s="155"/>
      <c r="AF24" s="155"/>
      <c r="AG24" s="155"/>
      <c r="AH24" s="155"/>
      <c r="AI24" s="40"/>
      <c r="AJ24" s="40"/>
      <c r="AK24" s="158"/>
      <c r="AL24" s="159"/>
      <c r="AM24" s="159"/>
      <c r="AN24" s="160"/>
      <c r="AO24" s="160"/>
      <c r="AP24" s="160"/>
      <c r="AQ24" s="160"/>
      <c r="AR24" s="160"/>
      <c r="AS24" s="159"/>
      <c r="AT24" s="154"/>
      <c r="AU24" s="40"/>
      <c r="AV24" s="154"/>
      <c r="AW24" s="154"/>
      <c r="AX24" s="40"/>
      <c r="AY24" s="40"/>
      <c r="AZ24" s="40"/>
      <c r="BA24" s="40"/>
      <c r="BD24" s="151"/>
      <c r="BE24" s="151"/>
      <c r="BF24" s="151"/>
      <c r="BG24" s="151"/>
      <c r="BH24" s="151"/>
      <c r="BI24" s="151"/>
    </row>
    <row r="25" spans="1:61" s="39" customFormat="1" ht="32.25" customHeight="1" x14ac:dyDescent="0.2">
      <c r="B25" s="17" t="s">
        <v>159</v>
      </c>
      <c r="C25" s="182"/>
      <c r="D25" s="183"/>
      <c r="E25" s="183"/>
      <c r="F25" s="183"/>
      <c r="G25" s="183"/>
      <c r="H25" s="183"/>
      <c r="I25" s="183"/>
      <c r="J25" s="183"/>
      <c r="K25" s="183"/>
      <c r="L25" s="183"/>
      <c r="M25" s="40"/>
      <c r="N25" s="161" t="s">
        <v>5</v>
      </c>
      <c r="O25" s="544" t="s">
        <v>160</v>
      </c>
      <c r="P25" s="544"/>
      <c r="Q25" s="544"/>
      <c r="R25" s="544"/>
      <c r="S25" s="544"/>
      <c r="T25" s="544"/>
      <c r="U25" s="544"/>
      <c r="V25" s="544"/>
      <c r="W25" s="544"/>
      <c r="X25" s="544"/>
      <c r="Y25" s="544"/>
      <c r="Z25" s="544"/>
      <c r="AA25" s="544"/>
      <c r="AB25" s="544"/>
      <c r="AC25" s="544"/>
      <c r="AD25" s="544"/>
      <c r="AE25" s="544"/>
      <c r="AF25" s="161" t="s">
        <v>5</v>
      </c>
      <c r="AG25" s="600" t="s">
        <v>161</v>
      </c>
      <c r="AH25" s="600"/>
      <c r="AI25" s="600"/>
      <c r="AJ25" s="600"/>
      <c r="AK25" s="600"/>
      <c r="AL25" s="600"/>
      <c r="AM25" s="600"/>
      <c r="AN25" s="600"/>
      <c r="AO25" s="600"/>
      <c r="AP25" s="600"/>
      <c r="AQ25" s="600"/>
      <c r="AR25" s="174"/>
      <c r="AS25" s="174"/>
      <c r="AT25" s="174"/>
      <c r="AU25" s="174"/>
      <c r="AV25" s="174"/>
      <c r="AW25" s="175"/>
      <c r="AX25" s="40"/>
      <c r="AY25" s="40"/>
      <c r="AZ25" s="40"/>
      <c r="BA25" s="40"/>
      <c r="BB25" s="40"/>
      <c r="BC25" s="40"/>
      <c r="BD25" s="40"/>
    </row>
    <row r="26" spans="1:61" s="39" customFormat="1" ht="34.5" customHeight="1" x14ac:dyDescent="0.2">
      <c r="B26" s="182"/>
      <c r="C26" s="182"/>
      <c r="D26" s="183"/>
      <c r="E26" s="183"/>
      <c r="F26" s="183"/>
      <c r="G26" s="183"/>
      <c r="H26" s="183"/>
      <c r="I26" s="183"/>
      <c r="J26" s="183"/>
      <c r="K26" s="183"/>
      <c r="L26" s="183"/>
      <c r="M26" s="40"/>
      <c r="N26" s="162"/>
      <c r="O26" s="592" t="s">
        <v>1</v>
      </c>
      <c r="P26" s="592"/>
      <c r="Q26" s="592"/>
      <c r="R26" s="592"/>
      <c r="S26" s="592"/>
      <c r="T26" s="592"/>
      <c r="U26" s="592"/>
      <c r="V26" s="592"/>
      <c r="W26" s="40"/>
      <c r="X26" s="593"/>
      <c r="Y26" s="593"/>
      <c r="Z26" s="594" t="s">
        <v>17</v>
      </c>
      <c r="AA26" s="594"/>
      <c r="AB26" s="40"/>
      <c r="AC26" s="40"/>
      <c r="AD26" s="40"/>
      <c r="AE26" s="40"/>
      <c r="AF26" s="176"/>
      <c r="AG26" s="595" t="s">
        <v>244</v>
      </c>
      <c r="AH26" s="595"/>
      <c r="AI26" s="595"/>
      <c r="AJ26" s="595"/>
      <c r="AK26" s="595"/>
      <c r="AL26" s="595"/>
      <c r="AM26" s="595"/>
      <c r="AN26" s="595"/>
      <c r="AO26" s="595"/>
      <c r="AP26" s="595"/>
      <c r="AQ26" s="595"/>
      <c r="AR26" s="595"/>
      <c r="AS26" s="595"/>
      <c r="AT26" s="595"/>
      <c r="AU26" s="595"/>
      <c r="AV26" s="595"/>
      <c r="AW26" s="596"/>
      <c r="AX26" s="163"/>
      <c r="AY26" s="163"/>
      <c r="AZ26" s="163"/>
      <c r="BA26" s="163"/>
      <c r="BB26" s="40"/>
      <c r="BC26" s="40"/>
      <c r="BD26" s="40"/>
    </row>
    <row r="27" spans="1:61" s="39" customFormat="1" ht="34.5" customHeight="1" x14ac:dyDescent="0.2">
      <c r="B27" s="182"/>
      <c r="C27" s="182"/>
      <c r="D27" s="183"/>
      <c r="E27" s="183"/>
      <c r="F27" s="183"/>
      <c r="G27" s="183"/>
      <c r="H27" s="183"/>
      <c r="I27" s="183"/>
      <c r="J27" s="183"/>
      <c r="K27" s="183"/>
      <c r="L27" s="183"/>
      <c r="M27" s="40"/>
      <c r="N27" s="162"/>
      <c r="O27" s="592" t="s">
        <v>162</v>
      </c>
      <c r="P27" s="592"/>
      <c r="Q27" s="592"/>
      <c r="R27" s="592"/>
      <c r="S27" s="592"/>
      <c r="T27" s="592"/>
      <c r="U27" s="592"/>
      <c r="V27" s="592"/>
      <c r="W27" s="40"/>
      <c r="X27" s="597"/>
      <c r="Y27" s="597"/>
      <c r="Z27" s="597"/>
      <c r="AA27" s="597"/>
      <c r="AB27" s="40"/>
      <c r="AC27" s="40"/>
      <c r="AD27" s="40"/>
      <c r="AE27" s="40"/>
      <c r="AF27" s="164" t="s">
        <v>5</v>
      </c>
      <c r="AG27" s="598" t="s">
        <v>163</v>
      </c>
      <c r="AH27" s="598"/>
      <c r="AI27" s="598"/>
      <c r="AJ27" s="598"/>
      <c r="AK27" s="598"/>
      <c r="AL27" s="598"/>
      <c r="AM27" s="598"/>
      <c r="AN27" s="598"/>
      <c r="AO27" s="598"/>
      <c r="AP27" s="598"/>
      <c r="AQ27" s="598"/>
      <c r="AR27" s="163"/>
      <c r="AS27" s="163"/>
      <c r="AT27" s="163"/>
      <c r="AU27" s="163"/>
      <c r="AV27" s="163"/>
      <c r="AW27" s="177"/>
      <c r="AX27" s="163"/>
      <c r="AY27" s="163"/>
      <c r="AZ27" s="163"/>
      <c r="BA27" s="163"/>
      <c r="BB27" s="40"/>
      <c r="BC27" s="40"/>
      <c r="BD27" s="40"/>
    </row>
    <row r="28" spans="1:61" s="39" customFormat="1" ht="28.5" customHeight="1" x14ac:dyDescent="0.2">
      <c r="B28" s="182"/>
      <c r="C28" s="184"/>
      <c r="D28" s="184"/>
      <c r="E28" s="184"/>
      <c r="F28" s="183"/>
      <c r="G28" s="183"/>
      <c r="H28" s="183"/>
      <c r="I28" s="183"/>
      <c r="J28" s="183"/>
      <c r="K28" s="183"/>
      <c r="L28" s="183"/>
      <c r="M28" s="40"/>
      <c r="N28" s="165"/>
      <c r="O28" s="166"/>
      <c r="P28" s="166"/>
      <c r="Q28" s="166"/>
      <c r="R28" s="166"/>
      <c r="S28" s="166"/>
      <c r="T28" s="166"/>
      <c r="U28" s="166"/>
      <c r="V28" s="166"/>
      <c r="W28" s="166"/>
      <c r="X28" s="166"/>
      <c r="Y28" s="166"/>
      <c r="Z28" s="166"/>
      <c r="AA28" s="166"/>
      <c r="AB28" s="166"/>
      <c r="AC28" s="166"/>
      <c r="AD28" s="166"/>
      <c r="AE28" s="166"/>
      <c r="AF28" s="169" t="s">
        <v>164</v>
      </c>
      <c r="AG28" s="170"/>
      <c r="AH28" s="166"/>
      <c r="AI28" s="166"/>
      <c r="AJ28" s="166"/>
      <c r="AK28" s="203"/>
      <c r="AL28" s="203"/>
      <c r="AM28" s="203"/>
      <c r="AN28" s="203"/>
      <c r="AO28" s="167"/>
      <c r="AP28" s="168"/>
      <c r="AQ28" s="169"/>
      <c r="AR28" s="170"/>
      <c r="AS28" s="170"/>
      <c r="AT28" s="170"/>
      <c r="AU28" s="170"/>
      <c r="AV28" s="170"/>
      <c r="AW28" s="178"/>
      <c r="AX28" s="163"/>
      <c r="AZ28" s="171"/>
      <c r="BA28" s="40"/>
      <c r="BB28" s="40"/>
      <c r="BC28" s="40"/>
    </row>
    <row r="29" spans="1:61" s="39" customFormat="1" ht="19.5" customHeight="1" thickBot="1" x14ac:dyDescent="0.25">
      <c r="B29" s="182"/>
      <c r="C29" s="184"/>
      <c r="D29" s="184"/>
      <c r="E29" s="184"/>
      <c r="F29" s="184"/>
      <c r="G29" s="184"/>
      <c r="H29" s="184"/>
      <c r="I29" s="184"/>
      <c r="J29" s="184"/>
      <c r="K29" s="184"/>
      <c r="L29" s="184"/>
      <c r="N29" s="40"/>
      <c r="O29" s="172"/>
      <c r="P29" s="172"/>
      <c r="Q29" s="40"/>
      <c r="R29" s="40"/>
      <c r="S29" s="40"/>
      <c r="T29" s="40"/>
      <c r="U29" s="40"/>
      <c r="V29" s="40"/>
      <c r="W29" s="40"/>
      <c r="X29" s="40"/>
      <c r="Y29" s="40"/>
      <c r="Z29" s="40"/>
      <c r="AA29" s="40"/>
      <c r="AB29" s="40"/>
      <c r="AC29" s="40"/>
      <c r="AD29" s="40"/>
      <c r="AE29" s="40"/>
      <c r="AF29" s="40"/>
      <c r="AG29" s="40"/>
      <c r="AH29" s="40"/>
      <c r="AI29" s="153"/>
      <c r="AJ29" s="153"/>
      <c r="AK29" s="40"/>
      <c r="AL29" s="153"/>
      <c r="AM29" s="153"/>
      <c r="AN29" s="153"/>
      <c r="AO29" s="153"/>
      <c r="AP29" s="153"/>
      <c r="AQ29" s="153"/>
      <c r="AR29" s="153"/>
      <c r="AS29" s="153"/>
      <c r="AT29" s="153"/>
      <c r="AU29" s="153"/>
      <c r="AV29" s="153"/>
      <c r="AW29" s="153"/>
      <c r="AX29" s="153"/>
      <c r="AY29" s="153"/>
      <c r="AZ29" s="153"/>
      <c r="BA29" s="153"/>
      <c r="BB29" s="153"/>
      <c r="BC29" s="153"/>
      <c r="BD29" s="40"/>
    </row>
    <row r="30" spans="1:61" s="39" customFormat="1" ht="18.75" customHeight="1" x14ac:dyDescent="0.2">
      <c r="A30" s="192"/>
      <c r="B30" s="193"/>
      <c r="C30" s="194"/>
      <c r="D30" s="194"/>
      <c r="E30" s="194"/>
      <c r="F30" s="194"/>
      <c r="G30" s="194"/>
      <c r="H30" s="194"/>
      <c r="I30" s="194"/>
      <c r="J30" s="194"/>
      <c r="K30" s="194"/>
      <c r="L30" s="194"/>
      <c r="M30" s="192"/>
      <c r="N30" s="195"/>
      <c r="O30" s="196"/>
      <c r="P30" s="196"/>
      <c r="Q30" s="195"/>
      <c r="R30" s="195"/>
      <c r="S30" s="195"/>
      <c r="T30" s="195"/>
      <c r="U30" s="195"/>
      <c r="V30" s="195"/>
      <c r="W30" s="195"/>
      <c r="X30" s="195"/>
      <c r="Y30" s="195"/>
      <c r="Z30" s="195"/>
      <c r="AA30" s="195"/>
      <c r="AB30" s="195"/>
      <c r="AC30" s="195"/>
      <c r="AD30" s="195"/>
      <c r="AE30" s="195"/>
      <c r="AF30" s="195"/>
      <c r="AG30" s="195"/>
      <c r="AH30" s="195"/>
      <c r="AI30" s="197"/>
      <c r="AJ30" s="197"/>
      <c r="AK30" s="195"/>
      <c r="AL30" s="197"/>
      <c r="AM30" s="197"/>
      <c r="AN30" s="197"/>
      <c r="AO30" s="197"/>
      <c r="AP30" s="197"/>
      <c r="AQ30" s="197"/>
      <c r="AR30" s="197"/>
      <c r="AS30" s="197"/>
      <c r="AT30" s="197"/>
      <c r="AU30" s="197"/>
      <c r="AV30" s="197"/>
      <c r="AW30" s="197"/>
      <c r="AX30" s="197"/>
      <c r="AY30" s="197"/>
      <c r="AZ30" s="197"/>
      <c r="BA30" s="197"/>
      <c r="BB30" s="197"/>
      <c r="BC30" s="197"/>
      <c r="BD30" s="40"/>
    </row>
    <row r="31" spans="1:61" ht="21" x14ac:dyDescent="0.2">
      <c r="B31" s="17" t="s">
        <v>217</v>
      </c>
      <c r="C31" s="17"/>
      <c r="D31" s="183"/>
      <c r="E31" s="183"/>
      <c r="F31" s="183"/>
      <c r="G31" s="183"/>
      <c r="H31" s="183"/>
      <c r="I31" s="183"/>
      <c r="J31" s="183"/>
      <c r="K31" s="183"/>
      <c r="L31" s="183"/>
      <c r="M31" s="4"/>
      <c r="N31" s="4"/>
      <c r="O31" s="4"/>
      <c r="P31" s="4"/>
      <c r="Q31" s="4"/>
      <c r="R31" s="4"/>
      <c r="S31" s="4"/>
      <c r="T31" s="4"/>
      <c r="U31" s="4"/>
      <c r="V31" s="4"/>
      <c r="W31" s="4"/>
      <c r="X31" s="4"/>
      <c r="Y31" s="4"/>
      <c r="Z31" s="4"/>
      <c r="AA31" s="4"/>
      <c r="AB31" s="4"/>
      <c r="AC31" s="4"/>
      <c r="AD31" s="4"/>
      <c r="AE31" s="4"/>
      <c r="AF31" s="4"/>
      <c r="AG31" s="4"/>
      <c r="AH31" s="4"/>
      <c r="AI31" s="4"/>
      <c r="AJ31" s="4"/>
      <c r="AK31" s="4"/>
      <c r="AL31" s="5"/>
      <c r="AM31" s="5"/>
      <c r="AN31" s="5"/>
      <c r="AO31" s="10"/>
      <c r="AP31" s="10"/>
      <c r="AQ31" s="10"/>
      <c r="AR31" s="10"/>
      <c r="AS31" s="10"/>
      <c r="AT31" s="10"/>
      <c r="AU31" s="10"/>
      <c r="AV31" s="10"/>
      <c r="AW31" s="4"/>
      <c r="AX31" s="4"/>
      <c r="AY31" s="4"/>
      <c r="AZ31" s="4"/>
      <c r="BA31" s="8"/>
      <c r="BB31" s="8"/>
      <c r="BC31" s="8"/>
    </row>
    <row r="32" spans="1:61" ht="18" customHeight="1" x14ac:dyDescent="0.2">
      <c r="B32" s="52" t="s">
        <v>283</v>
      </c>
      <c r="C32" s="52"/>
      <c r="D32" s="4"/>
      <c r="E32" s="4"/>
      <c r="F32" s="4"/>
      <c r="G32" s="4"/>
      <c r="H32" s="4"/>
      <c r="I32" s="4"/>
      <c r="J32" s="4"/>
      <c r="K32" s="4"/>
      <c r="L32" s="4"/>
      <c r="M32" s="4"/>
      <c r="N32" s="4"/>
      <c r="O32" s="4"/>
      <c r="P32" s="4"/>
      <c r="Q32" s="4"/>
      <c r="R32" s="26"/>
      <c r="S32" s="26"/>
      <c r="T32" s="26"/>
      <c r="U32" s="26"/>
      <c r="V32" s="26"/>
      <c r="W32" s="26"/>
      <c r="X32" s="26"/>
      <c r="Y32" s="26"/>
      <c r="Z32" s="26"/>
      <c r="AA32" s="26"/>
      <c r="AB32" s="26"/>
      <c r="AC32" s="26"/>
      <c r="AD32" s="26"/>
      <c r="AE32" s="26"/>
      <c r="AF32" s="26"/>
      <c r="AG32" s="26"/>
      <c r="AH32" s="26"/>
      <c r="AI32" s="26"/>
      <c r="AJ32" s="37"/>
      <c r="AL32" s="7"/>
      <c r="AM32" s="7"/>
      <c r="AN32" s="7"/>
      <c r="AO32" s="26"/>
      <c r="AP32" s="26"/>
      <c r="AQ32" s="26"/>
      <c r="AR32" s="26"/>
      <c r="AS32" s="26"/>
      <c r="AT32" s="26"/>
      <c r="AU32" s="26"/>
      <c r="AV32" s="26"/>
      <c r="AW32" s="26"/>
      <c r="AX32" s="26"/>
      <c r="AY32" s="26"/>
      <c r="AZ32" s="26"/>
      <c r="BA32" s="26"/>
      <c r="BB32" s="26"/>
      <c r="BC32" s="26"/>
    </row>
    <row r="33" spans="2:57" ht="30.75" customHeight="1" x14ac:dyDescent="0.3">
      <c r="B33" s="265" t="s">
        <v>167</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26"/>
      <c r="AR33" s="26"/>
      <c r="AS33" s="26"/>
      <c r="AT33" s="26"/>
      <c r="AU33" s="26"/>
      <c r="AV33" s="26"/>
      <c r="AW33" s="26"/>
      <c r="AX33" s="26"/>
      <c r="AY33" s="26"/>
      <c r="AZ33" s="26"/>
      <c r="BA33" s="26"/>
      <c r="BB33" s="26"/>
      <c r="BC33" s="26"/>
      <c r="BE33" s="38"/>
    </row>
    <row r="34" spans="2:57" ht="18" customHeight="1" x14ac:dyDescent="0.2">
      <c r="B34" s="13" t="s">
        <v>291</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26"/>
      <c r="AR34" s="26"/>
      <c r="AS34" s="26"/>
      <c r="AT34" s="26"/>
      <c r="AU34" s="26"/>
      <c r="AV34" s="26"/>
      <c r="AW34" s="26"/>
      <c r="AX34" s="26"/>
      <c r="AY34" s="26"/>
      <c r="AZ34" s="26"/>
      <c r="BA34" s="26"/>
      <c r="BB34" s="26"/>
      <c r="BC34" s="26"/>
      <c r="BE34" s="38"/>
    </row>
    <row r="35" spans="2:57" ht="45.75" customHeight="1" thickBot="1" x14ac:dyDescent="0.25">
      <c r="B35" s="526" t="s">
        <v>130</v>
      </c>
      <c r="C35" s="527"/>
      <c r="D35" s="527"/>
      <c r="E35" s="527"/>
      <c r="F35" s="527"/>
      <c r="G35" s="527"/>
      <c r="H35" s="527"/>
      <c r="I35" s="527"/>
      <c r="J35" s="527"/>
      <c r="K35" s="527"/>
      <c r="L35" s="527"/>
      <c r="M35" s="527"/>
      <c r="N35" s="527"/>
      <c r="O35" s="527"/>
      <c r="P35" s="527"/>
      <c r="Q35" s="527"/>
      <c r="R35" s="527"/>
      <c r="S35" s="527"/>
      <c r="T35" s="527"/>
      <c r="U35" s="527"/>
      <c r="V35" s="528"/>
      <c r="W35" s="526" t="s">
        <v>168</v>
      </c>
      <c r="X35" s="527"/>
      <c r="Y35" s="527"/>
      <c r="Z35" s="527"/>
      <c r="AA35" s="527"/>
      <c r="AB35" s="527"/>
      <c r="AC35" s="527"/>
      <c r="AD35" s="527"/>
      <c r="AE35" s="527"/>
      <c r="AF35" s="527"/>
      <c r="AG35" s="527"/>
      <c r="AH35" s="527"/>
      <c r="AI35" s="527"/>
      <c r="AJ35" s="527"/>
      <c r="AK35" s="527"/>
      <c r="AL35" s="527"/>
      <c r="AM35" s="528"/>
      <c r="AN35" s="8"/>
      <c r="AO35" s="8"/>
      <c r="AP35" s="26"/>
      <c r="AQ35" s="26"/>
      <c r="AR35" s="26"/>
      <c r="AS35" s="26"/>
      <c r="AT35" s="26"/>
      <c r="AU35" s="26"/>
      <c r="AV35" s="26"/>
      <c r="AW35" s="26"/>
      <c r="AX35" s="26"/>
      <c r="AY35" s="26"/>
      <c r="AZ35" s="26"/>
      <c r="BA35" s="26"/>
      <c r="BB35" s="26"/>
      <c r="BC35" s="26"/>
    </row>
    <row r="36" spans="2:57" ht="54.75" customHeight="1" thickTop="1" x14ac:dyDescent="0.2">
      <c r="B36" s="587" t="s">
        <v>80</v>
      </c>
      <c r="C36" s="588"/>
      <c r="D36" s="588"/>
      <c r="E36" s="588"/>
      <c r="F36" s="588"/>
      <c r="G36" s="588"/>
      <c r="H36" s="588"/>
      <c r="I36" s="588"/>
      <c r="J36" s="588"/>
      <c r="K36" s="588"/>
      <c r="L36" s="588"/>
      <c r="M36" s="588"/>
      <c r="N36" s="588"/>
      <c r="O36" s="588"/>
      <c r="P36" s="588"/>
      <c r="Q36" s="588"/>
      <c r="R36" s="588"/>
      <c r="S36" s="588"/>
      <c r="T36" s="588"/>
      <c r="U36" s="588"/>
      <c r="V36" s="589"/>
      <c r="W36" s="551" t="s">
        <v>16</v>
      </c>
      <c r="X36" s="552"/>
      <c r="Y36" s="590">
        <f>SUM(串刺用【先頭】:串刺用【末尾】!A150)</f>
        <v>0</v>
      </c>
      <c r="Z36" s="591"/>
      <c r="AA36" s="591"/>
      <c r="AB36" s="591"/>
      <c r="AC36" s="591"/>
      <c r="AD36" s="591"/>
      <c r="AE36" s="591"/>
      <c r="AF36" s="591"/>
      <c r="AG36" s="591"/>
      <c r="AH36" s="591"/>
      <c r="AI36" s="591"/>
      <c r="AJ36" s="591"/>
      <c r="AK36" s="591"/>
      <c r="AL36" s="555" t="s">
        <v>0</v>
      </c>
      <c r="AM36" s="556"/>
      <c r="AN36" s="8"/>
      <c r="AO36" s="8"/>
      <c r="AP36" s="26"/>
      <c r="AQ36" s="26"/>
      <c r="AR36" s="26"/>
      <c r="AS36" s="26"/>
      <c r="AT36" s="26"/>
      <c r="AU36" s="26"/>
      <c r="AV36" s="26"/>
      <c r="AW36" s="26"/>
      <c r="AX36" s="26"/>
      <c r="AY36" s="26"/>
      <c r="AZ36" s="26"/>
      <c r="BA36" s="26"/>
      <c r="BB36" s="26"/>
      <c r="BC36" s="26"/>
    </row>
    <row r="37" spans="2:57" ht="54.75" customHeight="1" x14ac:dyDescent="0.2">
      <c r="B37" s="582" t="s">
        <v>81</v>
      </c>
      <c r="C37" s="583"/>
      <c r="D37" s="583"/>
      <c r="E37" s="583"/>
      <c r="F37" s="583"/>
      <c r="G37" s="583"/>
      <c r="H37" s="583"/>
      <c r="I37" s="583"/>
      <c r="J37" s="583"/>
      <c r="K37" s="583"/>
      <c r="L37" s="583"/>
      <c r="M37" s="583"/>
      <c r="N37" s="583"/>
      <c r="O37" s="583"/>
      <c r="P37" s="583"/>
      <c r="Q37" s="583"/>
      <c r="R37" s="583"/>
      <c r="S37" s="583"/>
      <c r="T37" s="583"/>
      <c r="U37" s="583"/>
      <c r="V37" s="584"/>
      <c r="W37" s="524" t="s">
        <v>16</v>
      </c>
      <c r="X37" s="525"/>
      <c r="Y37" s="585">
        <f>SUM(串刺用【先頭】:串刺用【末尾】!A151)</f>
        <v>0</v>
      </c>
      <c r="Z37" s="586"/>
      <c r="AA37" s="586"/>
      <c r="AB37" s="586"/>
      <c r="AC37" s="586"/>
      <c r="AD37" s="586"/>
      <c r="AE37" s="586"/>
      <c r="AF37" s="586"/>
      <c r="AG37" s="586"/>
      <c r="AH37" s="586"/>
      <c r="AI37" s="586"/>
      <c r="AJ37" s="586"/>
      <c r="AK37" s="586"/>
      <c r="AL37" s="519" t="s">
        <v>0</v>
      </c>
      <c r="AM37" s="520"/>
      <c r="AN37" s="8"/>
      <c r="AO37" s="8"/>
      <c r="AP37" s="26"/>
      <c r="AQ37" s="26"/>
      <c r="AR37" s="26"/>
      <c r="AS37" s="26"/>
      <c r="AT37" s="26"/>
      <c r="AU37" s="26"/>
      <c r="AV37" s="26"/>
      <c r="AW37" s="26"/>
      <c r="AX37" s="26"/>
      <c r="AY37" s="26"/>
      <c r="AZ37" s="26"/>
      <c r="BA37" s="26"/>
      <c r="BB37" s="26"/>
      <c r="BC37" s="26"/>
    </row>
    <row r="38" spans="2:57" ht="54.75" customHeight="1" x14ac:dyDescent="0.2">
      <c r="B38" s="562" t="s">
        <v>169</v>
      </c>
      <c r="C38" s="563"/>
      <c r="D38" s="563"/>
      <c r="E38" s="563"/>
      <c r="F38" s="563"/>
      <c r="G38" s="563"/>
      <c r="H38" s="563"/>
      <c r="I38" s="563"/>
      <c r="J38" s="563"/>
      <c r="K38" s="563"/>
      <c r="L38" s="563"/>
      <c r="M38" s="563"/>
      <c r="N38" s="563"/>
      <c r="O38" s="563"/>
      <c r="P38" s="563"/>
      <c r="Q38" s="563"/>
      <c r="R38" s="563"/>
      <c r="S38" s="563"/>
      <c r="T38" s="563"/>
      <c r="U38" s="563"/>
      <c r="V38" s="564"/>
      <c r="W38" s="565" t="s">
        <v>16</v>
      </c>
      <c r="X38" s="566"/>
      <c r="Y38" s="567">
        <f>SUM(串刺用【先頭】:串刺用【末尾】!A152)</f>
        <v>0</v>
      </c>
      <c r="Z38" s="568"/>
      <c r="AA38" s="568"/>
      <c r="AB38" s="568"/>
      <c r="AC38" s="568"/>
      <c r="AD38" s="568"/>
      <c r="AE38" s="568"/>
      <c r="AF38" s="568"/>
      <c r="AG38" s="568"/>
      <c r="AH38" s="568"/>
      <c r="AI38" s="568"/>
      <c r="AJ38" s="568"/>
      <c r="AK38" s="568"/>
      <c r="AL38" s="580" t="s">
        <v>0</v>
      </c>
      <c r="AM38" s="581"/>
      <c r="AN38" s="8"/>
      <c r="AO38" s="8"/>
      <c r="AP38" s="26"/>
      <c r="AQ38" s="26"/>
      <c r="AR38" s="26"/>
      <c r="AS38" s="26"/>
      <c r="AT38" s="26"/>
      <c r="AU38" s="26"/>
      <c r="AV38" s="26"/>
      <c r="AW38" s="26"/>
      <c r="AX38" s="26"/>
      <c r="AY38" s="26"/>
      <c r="AZ38" s="26"/>
      <c r="BA38" s="26"/>
      <c r="BB38" s="26"/>
      <c r="BC38" s="26"/>
    </row>
    <row r="39" spans="2:57" ht="54.75" customHeight="1" thickBot="1" x14ac:dyDescent="0.25">
      <c r="B39" s="508" t="s">
        <v>265</v>
      </c>
      <c r="C39" s="509"/>
      <c r="D39" s="509"/>
      <c r="E39" s="509"/>
      <c r="F39" s="509"/>
      <c r="G39" s="509"/>
      <c r="H39" s="509"/>
      <c r="I39" s="509"/>
      <c r="J39" s="509"/>
      <c r="K39" s="509"/>
      <c r="L39" s="509"/>
      <c r="M39" s="509"/>
      <c r="N39" s="509"/>
      <c r="O39" s="509"/>
      <c r="P39" s="509"/>
      <c r="Q39" s="509"/>
      <c r="R39" s="509"/>
      <c r="S39" s="509"/>
      <c r="T39" s="509"/>
      <c r="U39" s="509"/>
      <c r="V39" s="510"/>
      <c r="W39" s="511" t="s">
        <v>16</v>
      </c>
      <c r="X39" s="512"/>
      <c r="Y39" s="513">
        <f>SUM(串刺用【先頭】:串刺用【末尾】!A153)</f>
        <v>0</v>
      </c>
      <c r="Z39" s="514"/>
      <c r="AA39" s="514"/>
      <c r="AB39" s="514"/>
      <c r="AC39" s="514"/>
      <c r="AD39" s="514"/>
      <c r="AE39" s="514"/>
      <c r="AF39" s="514"/>
      <c r="AG39" s="514"/>
      <c r="AH39" s="514"/>
      <c r="AI39" s="514"/>
      <c r="AJ39" s="514"/>
      <c r="AK39" s="514"/>
      <c r="AL39" s="515" t="s">
        <v>0</v>
      </c>
      <c r="AM39" s="516"/>
      <c r="AN39" s="8"/>
      <c r="AO39" s="8"/>
      <c r="AP39" s="26"/>
      <c r="AQ39" s="26"/>
      <c r="AR39" s="26"/>
      <c r="AS39" s="26"/>
      <c r="AT39" s="26"/>
      <c r="AU39" s="26"/>
      <c r="AV39" s="26"/>
      <c r="AW39" s="26"/>
      <c r="AX39" s="26"/>
      <c r="AY39" s="26"/>
      <c r="AZ39" s="26"/>
      <c r="BA39" s="26"/>
      <c r="BB39" s="26"/>
      <c r="BC39" s="26"/>
    </row>
    <row r="40" spans="2:57" ht="54.75" customHeight="1" thickTop="1" x14ac:dyDescent="0.2">
      <c r="B40" s="548" t="s">
        <v>135</v>
      </c>
      <c r="C40" s="549"/>
      <c r="D40" s="549"/>
      <c r="E40" s="549"/>
      <c r="F40" s="549"/>
      <c r="G40" s="549"/>
      <c r="H40" s="549"/>
      <c r="I40" s="549"/>
      <c r="J40" s="549"/>
      <c r="K40" s="549"/>
      <c r="L40" s="549"/>
      <c r="M40" s="549"/>
      <c r="N40" s="549"/>
      <c r="O40" s="549"/>
      <c r="P40" s="549"/>
      <c r="Q40" s="549"/>
      <c r="R40" s="549"/>
      <c r="S40" s="549"/>
      <c r="T40" s="549"/>
      <c r="U40" s="549"/>
      <c r="V40" s="550"/>
      <c r="W40" s="574" t="s">
        <v>16</v>
      </c>
      <c r="X40" s="575"/>
      <c r="Y40" s="553" t="str">
        <f>IF(SUM(Y36:AK39)=0, "", SUM(Y36:AK39))</f>
        <v/>
      </c>
      <c r="Z40" s="554"/>
      <c r="AA40" s="554"/>
      <c r="AB40" s="554"/>
      <c r="AC40" s="554"/>
      <c r="AD40" s="554"/>
      <c r="AE40" s="554"/>
      <c r="AF40" s="554"/>
      <c r="AG40" s="554"/>
      <c r="AH40" s="554"/>
      <c r="AI40" s="554"/>
      <c r="AJ40" s="554"/>
      <c r="AK40" s="554"/>
      <c r="AL40" s="576" t="s">
        <v>0</v>
      </c>
      <c r="AM40" s="577"/>
      <c r="AN40" s="8"/>
      <c r="AO40" s="8"/>
      <c r="AP40" s="26"/>
      <c r="AQ40" s="26"/>
      <c r="AR40" s="26"/>
      <c r="AS40" s="26"/>
      <c r="AT40" s="26"/>
      <c r="AU40" s="26"/>
      <c r="AV40" s="26"/>
      <c r="AW40" s="26"/>
      <c r="AX40" s="26"/>
      <c r="AY40" s="26"/>
      <c r="AZ40" s="26"/>
      <c r="BA40" s="26"/>
      <c r="BB40" s="26"/>
      <c r="BC40" s="26"/>
    </row>
    <row r="41" spans="2:57" ht="54.75" customHeight="1" x14ac:dyDescent="0.2">
      <c r="B41" s="521" t="s">
        <v>230</v>
      </c>
      <c r="C41" s="522"/>
      <c r="D41" s="522"/>
      <c r="E41" s="522"/>
      <c r="F41" s="522"/>
      <c r="G41" s="522"/>
      <c r="H41" s="522"/>
      <c r="I41" s="522"/>
      <c r="J41" s="522"/>
      <c r="K41" s="522"/>
      <c r="L41" s="522"/>
      <c r="M41" s="522"/>
      <c r="N41" s="522"/>
      <c r="O41" s="522"/>
      <c r="P41" s="522"/>
      <c r="Q41" s="522"/>
      <c r="R41" s="522"/>
      <c r="S41" s="522"/>
      <c r="T41" s="522"/>
      <c r="U41" s="522"/>
      <c r="V41" s="523"/>
      <c r="W41" s="524" t="s">
        <v>16</v>
      </c>
      <c r="X41" s="525"/>
      <c r="Y41" s="517" t="str">
        <f>IF(Y40="","",ROUNDDOWN(Y40/3,-3))</f>
        <v/>
      </c>
      <c r="Z41" s="518"/>
      <c r="AA41" s="518"/>
      <c r="AB41" s="518"/>
      <c r="AC41" s="518"/>
      <c r="AD41" s="518"/>
      <c r="AE41" s="518"/>
      <c r="AF41" s="518"/>
      <c r="AG41" s="518"/>
      <c r="AH41" s="518"/>
      <c r="AI41" s="518"/>
      <c r="AJ41" s="518"/>
      <c r="AK41" s="518"/>
      <c r="AL41" s="519" t="s">
        <v>0</v>
      </c>
      <c r="AM41" s="520"/>
      <c r="AN41" s="8"/>
      <c r="AO41" s="8"/>
      <c r="AP41" s="26"/>
      <c r="AQ41" s="26"/>
      <c r="AR41" s="26"/>
      <c r="AS41" s="26"/>
      <c r="AT41" s="26"/>
      <c r="AU41" s="26"/>
      <c r="AV41" s="26"/>
      <c r="AW41" s="26"/>
      <c r="AX41" s="26"/>
      <c r="AY41" s="26"/>
      <c r="AZ41" s="26"/>
      <c r="BA41" s="26"/>
      <c r="BB41" s="26"/>
      <c r="BC41" s="8"/>
    </row>
    <row r="42" spans="2:57" ht="54.75" customHeight="1" x14ac:dyDescent="0.2">
      <c r="B42" s="521" t="s">
        <v>201</v>
      </c>
      <c r="C42" s="522"/>
      <c r="D42" s="522"/>
      <c r="E42" s="522"/>
      <c r="F42" s="522"/>
      <c r="G42" s="522"/>
      <c r="H42" s="522"/>
      <c r="I42" s="522"/>
      <c r="J42" s="522"/>
      <c r="K42" s="522"/>
      <c r="L42" s="522"/>
      <c r="M42" s="522"/>
      <c r="N42" s="522"/>
      <c r="O42" s="522"/>
      <c r="P42" s="522"/>
      <c r="Q42" s="522"/>
      <c r="R42" s="522"/>
      <c r="S42" s="522"/>
      <c r="T42" s="522"/>
      <c r="U42" s="522"/>
      <c r="V42" s="523"/>
      <c r="W42" s="524" t="s">
        <v>16</v>
      </c>
      <c r="X42" s="525"/>
      <c r="Y42" s="517" t="str">
        <f>IF(Y41="","",MIN(Y41,1200000))</f>
        <v/>
      </c>
      <c r="Z42" s="518"/>
      <c r="AA42" s="518"/>
      <c r="AB42" s="518"/>
      <c r="AC42" s="518"/>
      <c r="AD42" s="518"/>
      <c r="AE42" s="518"/>
      <c r="AF42" s="518"/>
      <c r="AG42" s="518"/>
      <c r="AH42" s="518"/>
      <c r="AI42" s="518"/>
      <c r="AJ42" s="518"/>
      <c r="AK42" s="518"/>
      <c r="AL42" s="519" t="s">
        <v>0</v>
      </c>
      <c r="AM42" s="520"/>
      <c r="AN42" s="8"/>
      <c r="AO42" s="8"/>
      <c r="AP42" s="26"/>
      <c r="AQ42" s="26"/>
      <c r="AR42" s="26"/>
      <c r="AS42" s="26"/>
      <c r="AT42" s="26"/>
      <c r="AU42" s="26"/>
      <c r="AV42" s="26"/>
      <c r="AW42" s="26"/>
      <c r="AX42" s="26"/>
      <c r="AY42" s="26"/>
      <c r="AZ42" s="26"/>
      <c r="BA42" s="26"/>
      <c r="BB42" s="26"/>
      <c r="BC42" s="8"/>
    </row>
    <row r="43" spans="2:57" ht="32.25" customHeight="1" x14ac:dyDescent="0.2">
      <c r="B43" s="49"/>
      <c r="C43" s="49"/>
      <c r="D43" s="49"/>
      <c r="E43" s="49"/>
      <c r="F43" s="49"/>
      <c r="G43" s="238"/>
      <c r="H43" s="21"/>
      <c r="I43" s="238"/>
      <c r="J43" s="238"/>
      <c r="K43" s="238"/>
      <c r="L43" s="238"/>
      <c r="M43" s="238"/>
      <c r="N43" s="238"/>
      <c r="O43" s="238"/>
      <c r="P43" s="238"/>
      <c r="Q43" s="238"/>
      <c r="R43" s="238"/>
      <c r="S43" s="238"/>
      <c r="T43" s="238"/>
      <c r="U43" s="238"/>
      <c r="V43" s="238"/>
      <c r="W43" s="49"/>
      <c r="X43" s="49"/>
      <c r="Y43" s="49"/>
      <c r="Z43" s="49"/>
      <c r="AA43" s="49"/>
      <c r="AB43" s="49"/>
      <c r="AC43" s="49"/>
      <c r="AD43" s="49"/>
      <c r="AE43" s="49"/>
      <c r="AF43" s="49"/>
      <c r="AG43" s="49"/>
      <c r="AH43" s="49"/>
      <c r="AI43" s="49"/>
      <c r="AJ43" s="49"/>
      <c r="AK43" s="49"/>
      <c r="AL43" s="213"/>
      <c r="AM43" s="213"/>
      <c r="AN43" s="8"/>
      <c r="AO43" s="8"/>
      <c r="AP43" s="8"/>
      <c r="AQ43" s="8"/>
      <c r="AR43" s="8"/>
      <c r="AS43" s="8"/>
      <c r="AT43" s="8"/>
      <c r="AU43" s="8"/>
      <c r="AV43" s="8"/>
      <c r="AW43" s="8"/>
      <c r="AX43" s="8"/>
      <c r="AY43" s="24"/>
      <c r="AZ43" s="24"/>
      <c r="BA43" s="24"/>
      <c r="BB43" s="24"/>
      <c r="BC43" s="24"/>
    </row>
    <row r="44" spans="2:57" ht="15" customHeight="1" x14ac:dyDescent="0.2">
      <c r="B44" s="49"/>
      <c r="C44" s="49"/>
      <c r="D44" s="49"/>
      <c r="E44" s="49"/>
      <c r="F44" s="49"/>
      <c r="G44" s="238"/>
      <c r="H44" s="21"/>
      <c r="I44" s="238"/>
      <c r="J44" s="238"/>
      <c r="K44" s="238"/>
      <c r="L44" s="238"/>
      <c r="M44" s="238"/>
      <c r="N44" s="238"/>
      <c r="O44" s="238"/>
      <c r="P44" s="238"/>
      <c r="Q44" s="238"/>
      <c r="R44" s="238"/>
      <c r="S44" s="238"/>
      <c r="T44" s="238"/>
      <c r="U44" s="238"/>
      <c r="V44" s="238"/>
      <c r="W44" s="49"/>
      <c r="X44" s="49"/>
      <c r="Y44" s="49"/>
      <c r="Z44" s="49"/>
      <c r="AA44" s="49"/>
      <c r="AB44" s="49"/>
      <c r="AC44" s="49"/>
      <c r="AD44" s="49"/>
      <c r="AE44" s="49"/>
      <c r="AF44" s="49"/>
      <c r="AG44" s="49"/>
      <c r="AH44" s="49"/>
      <c r="AI44" s="49"/>
      <c r="AJ44" s="49"/>
      <c r="AK44" s="49"/>
      <c r="AL44" s="24"/>
      <c r="AM44" s="24"/>
      <c r="AN44" s="8"/>
      <c r="AO44" s="8"/>
      <c r="AP44" s="8"/>
      <c r="AQ44" s="8"/>
      <c r="AR44" s="8"/>
      <c r="AS44" s="8"/>
      <c r="AT44" s="8"/>
      <c r="AU44" s="8"/>
      <c r="AV44" s="8"/>
      <c r="AW44" s="8"/>
      <c r="AX44" s="8"/>
      <c r="AY44" s="24"/>
      <c r="AZ44" s="24"/>
      <c r="BA44" s="24"/>
      <c r="BB44" s="24"/>
      <c r="BC44" s="24"/>
    </row>
    <row r="45" spans="2:57" ht="24.75" customHeight="1" x14ac:dyDescent="0.2">
      <c r="B45" s="529" t="s">
        <v>224</v>
      </c>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8"/>
      <c r="AO45" s="8"/>
      <c r="AP45" s="8"/>
      <c r="AQ45" s="8"/>
      <c r="AR45" s="8"/>
      <c r="AS45" s="8"/>
      <c r="AT45" s="8"/>
      <c r="AU45" s="8"/>
      <c r="AV45" s="8"/>
      <c r="AW45" s="8"/>
      <c r="AX45" s="8"/>
      <c r="AY45" s="24"/>
      <c r="AZ45" s="24"/>
      <c r="BA45" s="24"/>
      <c r="BB45" s="24"/>
      <c r="BC45" s="24"/>
    </row>
    <row r="46" spans="2:57" ht="18.75" customHeight="1" x14ac:dyDescent="0.2">
      <c r="B46" s="530" t="s">
        <v>225</v>
      </c>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266"/>
      <c r="AO46" s="21"/>
      <c r="AP46" s="24"/>
      <c r="AQ46" s="267"/>
      <c r="AR46" s="267"/>
      <c r="AS46" s="7"/>
      <c r="AT46" s="7"/>
      <c r="AU46" s="7"/>
      <c r="AV46" s="7"/>
    </row>
    <row r="47" spans="2:57" s="4" customFormat="1" ht="30" customHeight="1" x14ac:dyDescent="0.2">
      <c r="B47" s="531" t="s">
        <v>5</v>
      </c>
      <c r="C47" s="532"/>
      <c r="D47" s="533" t="s">
        <v>277</v>
      </c>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268"/>
      <c r="AN47" s="264"/>
      <c r="AO47" s="264"/>
      <c r="AP47" s="264"/>
      <c r="AQ47" s="264"/>
      <c r="AR47" s="264"/>
      <c r="AS47" s="264"/>
      <c r="AT47" s="264"/>
      <c r="AU47" s="264"/>
      <c r="AV47" s="264"/>
      <c r="AW47" s="264"/>
      <c r="AX47" s="264"/>
      <c r="AY47" s="264"/>
      <c r="AZ47" s="264"/>
      <c r="BA47" s="264"/>
      <c r="BB47" s="264"/>
      <c r="BC47" s="264"/>
    </row>
    <row r="48" spans="2:57" s="4" customFormat="1" ht="30" customHeight="1" x14ac:dyDescent="0.2">
      <c r="B48" s="534" t="s">
        <v>5</v>
      </c>
      <c r="C48" s="535"/>
      <c r="D48" s="536" t="s">
        <v>278</v>
      </c>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269"/>
      <c r="AN48" s="264"/>
      <c r="AO48" s="264"/>
      <c r="AP48" s="264"/>
      <c r="AQ48" s="264"/>
      <c r="AR48" s="264"/>
      <c r="AS48" s="264"/>
      <c r="AT48" s="264"/>
      <c r="AU48" s="264"/>
      <c r="AV48" s="264"/>
      <c r="AW48" s="264"/>
      <c r="AX48" s="264"/>
      <c r="AY48" s="264"/>
      <c r="AZ48" s="264"/>
      <c r="BA48" s="264"/>
      <c r="BB48" s="264"/>
      <c r="BC48" s="264"/>
    </row>
    <row r="49" spans="2:57" s="4" customFormat="1" ht="26.25" customHeight="1" x14ac:dyDescent="0.2">
      <c r="B49" s="297"/>
      <c r="C49" s="298"/>
      <c r="D49" s="537" t="s">
        <v>279</v>
      </c>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8"/>
      <c r="AN49" s="264"/>
      <c r="AO49" s="264"/>
      <c r="AP49" s="264"/>
      <c r="AQ49" s="264"/>
      <c r="AR49" s="264"/>
      <c r="AS49" s="264"/>
      <c r="AT49" s="264"/>
      <c r="AU49" s="264"/>
      <c r="AV49" s="264"/>
      <c r="AW49" s="264"/>
      <c r="AX49" s="264"/>
      <c r="AY49" s="264"/>
      <c r="AZ49" s="264"/>
      <c r="BA49" s="264"/>
      <c r="BB49" s="264"/>
      <c r="BC49" s="264"/>
    </row>
    <row r="50" spans="2:57" s="4" customFormat="1" ht="30" customHeight="1" x14ac:dyDescent="0.2">
      <c r="B50" s="270"/>
      <c r="C50" s="296"/>
      <c r="D50" s="539" t="s">
        <v>263</v>
      </c>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40"/>
      <c r="AN50" s="5"/>
      <c r="AO50" s="6"/>
      <c r="AP50" s="6"/>
      <c r="AQ50" s="6"/>
      <c r="AR50" s="6"/>
      <c r="AS50" s="6"/>
      <c r="AT50" s="6"/>
      <c r="AU50" s="6"/>
      <c r="AV50" s="6"/>
    </row>
    <row r="51" spans="2:57" ht="29.25" customHeight="1" x14ac:dyDescent="0.3">
      <c r="B51" s="265" t="s">
        <v>269</v>
      </c>
      <c r="C51" s="1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5"/>
      <c r="AM51" s="48"/>
      <c r="AN51" s="48"/>
      <c r="AO51" s="36"/>
      <c r="AP51" s="37"/>
      <c r="AQ51" s="37"/>
      <c r="AR51" s="37"/>
      <c r="AS51" s="7"/>
      <c r="AT51" s="11"/>
      <c r="AU51" s="26"/>
      <c r="AV51" s="26"/>
      <c r="AW51" s="26"/>
      <c r="AX51" s="26"/>
      <c r="AY51" s="37"/>
      <c r="AZ51" s="37"/>
      <c r="BE51" s="38"/>
    </row>
    <row r="52" spans="2:57" ht="18" customHeight="1" x14ac:dyDescent="0.2">
      <c r="B52" s="13" t="s">
        <v>280</v>
      </c>
      <c r="C52" s="1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5"/>
      <c r="AM52" s="48"/>
      <c r="AN52" s="48"/>
      <c r="AO52" s="36"/>
      <c r="AP52" s="37"/>
      <c r="AQ52" s="37"/>
      <c r="AR52" s="37"/>
      <c r="AS52" s="7"/>
      <c r="AT52" s="11"/>
      <c r="AU52" s="26"/>
      <c r="AV52" s="26"/>
      <c r="AW52" s="26"/>
      <c r="AX52" s="26"/>
      <c r="AY52" s="37"/>
      <c r="AZ52" s="37"/>
      <c r="BE52" s="38"/>
    </row>
    <row r="53" spans="2:57" ht="45.75" customHeight="1" thickBot="1" x14ac:dyDescent="0.25">
      <c r="B53" s="526" t="s">
        <v>268</v>
      </c>
      <c r="C53" s="527"/>
      <c r="D53" s="527"/>
      <c r="E53" s="527"/>
      <c r="F53" s="527"/>
      <c r="G53" s="527"/>
      <c r="H53" s="527"/>
      <c r="I53" s="527"/>
      <c r="J53" s="527"/>
      <c r="K53" s="527"/>
      <c r="L53" s="527"/>
      <c r="M53" s="527"/>
      <c r="N53" s="527"/>
      <c r="O53" s="527"/>
      <c r="P53" s="527"/>
      <c r="Q53" s="527"/>
      <c r="R53" s="527"/>
      <c r="S53" s="527"/>
      <c r="T53" s="527"/>
      <c r="U53" s="527"/>
      <c r="V53" s="528"/>
      <c r="W53" s="526" t="s">
        <v>218</v>
      </c>
      <c r="X53" s="527"/>
      <c r="Y53" s="527"/>
      <c r="Z53" s="527"/>
      <c r="AA53" s="527"/>
      <c r="AB53" s="527"/>
      <c r="AC53" s="527"/>
      <c r="AD53" s="527"/>
      <c r="AE53" s="527"/>
      <c r="AF53" s="527"/>
      <c r="AG53" s="527"/>
      <c r="AH53" s="527"/>
      <c r="AI53" s="527"/>
      <c r="AJ53" s="527"/>
      <c r="AK53" s="527"/>
      <c r="AL53" s="527"/>
      <c r="AM53" s="528"/>
      <c r="AN53" s="8"/>
      <c r="AO53" s="8"/>
      <c r="AP53" s="8"/>
      <c r="AQ53" s="26"/>
      <c r="AR53" s="26"/>
      <c r="AS53" s="26"/>
      <c r="AT53" s="26"/>
      <c r="AU53" s="26"/>
      <c r="AV53" s="26"/>
      <c r="AW53" s="26"/>
      <c r="AX53" s="26"/>
      <c r="AY53" s="26"/>
      <c r="AZ53" s="26"/>
      <c r="BA53" s="8"/>
      <c r="BB53" s="8"/>
      <c r="BC53" s="8"/>
    </row>
    <row r="54" spans="2:57" ht="54.75" customHeight="1" thickTop="1" x14ac:dyDescent="0.2">
      <c r="B54" s="571" t="s">
        <v>196</v>
      </c>
      <c r="C54" s="572"/>
      <c r="D54" s="572"/>
      <c r="E54" s="572"/>
      <c r="F54" s="572"/>
      <c r="G54" s="572"/>
      <c r="H54" s="572"/>
      <c r="I54" s="572"/>
      <c r="J54" s="572"/>
      <c r="K54" s="572"/>
      <c r="L54" s="572"/>
      <c r="M54" s="572"/>
      <c r="N54" s="572"/>
      <c r="O54" s="572"/>
      <c r="P54" s="572"/>
      <c r="Q54" s="572"/>
      <c r="R54" s="572"/>
      <c r="S54" s="572"/>
      <c r="T54" s="572"/>
      <c r="U54" s="572"/>
      <c r="V54" s="573"/>
      <c r="W54" s="574" t="s">
        <v>16</v>
      </c>
      <c r="X54" s="575"/>
      <c r="Y54" s="578">
        <f>SUM(串刺用【先頭】:串刺用【末尾】!A154)</f>
        <v>0</v>
      </c>
      <c r="Z54" s="579"/>
      <c r="AA54" s="579"/>
      <c r="AB54" s="579"/>
      <c r="AC54" s="579"/>
      <c r="AD54" s="579"/>
      <c r="AE54" s="579"/>
      <c r="AF54" s="579"/>
      <c r="AG54" s="579"/>
      <c r="AH54" s="579"/>
      <c r="AI54" s="579"/>
      <c r="AJ54" s="579"/>
      <c r="AK54" s="579"/>
      <c r="AL54" s="576" t="s">
        <v>0</v>
      </c>
      <c r="AM54" s="577"/>
      <c r="AN54" s="8"/>
      <c r="AO54" s="8"/>
      <c r="AP54" s="8"/>
      <c r="AQ54" s="26"/>
      <c r="AR54" s="26"/>
      <c r="AS54" s="26"/>
      <c r="AT54" s="26"/>
      <c r="AU54" s="26"/>
      <c r="AV54" s="26"/>
      <c r="AW54" s="26"/>
      <c r="AX54" s="26"/>
      <c r="AY54" s="26"/>
      <c r="AZ54" s="26"/>
      <c r="BA54" s="8"/>
      <c r="BB54" s="8"/>
      <c r="BC54" s="8"/>
    </row>
    <row r="55" spans="2:57" ht="54.75" customHeight="1" x14ac:dyDescent="0.2">
      <c r="B55" s="562" t="s">
        <v>92</v>
      </c>
      <c r="C55" s="563"/>
      <c r="D55" s="563"/>
      <c r="E55" s="563"/>
      <c r="F55" s="563"/>
      <c r="G55" s="563"/>
      <c r="H55" s="563"/>
      <c r="I55" s="563"/>
      <c r="J55" s="563"/>
      <c r="K55" s="563"/>
      <c r="L55" s="563"/>
      <c r="M55" s="563"/>
      <c r="N55" s="563"/>
      <c r="O55" s="563"/>
      <c r="P55" s="563"/>
      <c r="Q55" s="563"/>
      <c r="R55" s="563"/>
      <c r="S55" s="563"/>
      <c r="T55" s="563"/>
      <c r="U55" s="563"/>
      <c r="V55" s="564"/>
      <c r="W55" s="565" t="s">
        <v>16</v>
      </c>
      <c r="X55" s="566"/>
      <c r="Y55" s="567">
        <f>SUM(串刺用【先頭】:串刺用【末尾】!A155)</f>
        <v>0</v>
      </c>
      <c r="Z55" s="568"/>
      <c r="AA55" s="568"/>
      <c r="AB55" s="568"/>
      <c r="AC55" s="568"/>
      <c r="AD55" s="568"/>
      <c r="AE55" s="568"/>
      <c r="AF55" s="568"/>
      <c r="AG55" s="568"/>
      <c r="AH55" s="568"/>
      <c r="AI55" s="568"/>
      <c r="AJ55" s="568"/>
      <c r="AK55" s="568"/>
      <c r="AL55" s="580" t="s">
        <v>0</v>
      </c>
      <c r="AM55" s="581"/>
      <c r="AN55" s="8"/>
      <c r="AO55" s="8"/>
      <c r="AP55" s="8"/>
      <c r="AQ55" s="26"/>
      <c r="AR55" s="26"/>
      <c r="AS55" s="26"/>
      <c r="AT55" s="26"/>
      <c r="AU55" s="26"/>
      <c r="AV55" s="26"/>
      <c r="AW55" s="26"/>
      <c r="AX55" s="26"/>
      <c r="AY55" s="26"/>
      <c r="AZ55" s="26"/>
      <c r="BA55" s="8"/>
      <c r="BB55" s="8"/>
      <c r="BC55" s="8"/>
    </row>
    <row r="56" spans="2:57" ht="54.75" customHeight="1" thickBot="1" x14ac:dyDescent="0.25">
      <c r="B56" s="508" t="s">
        <v>234</v>
      </c>
      <c r="C56" s="509"/>
      <c r="D56" s="509"/>
      <c r="E56" s="509"/>
      <c r="F56" s="509"/>
      <c r="G56" s="509"/>
      <c r="H56" s="509"/>
      <c r="I56" s="509"/>
      <c r="J56" s="509"/>
      <c r="K56" s="509"/>
      <c r="L56" s="509"/>
      <c r="M56" s="509"/>
      <c r="N56" s="509"/>
      <c r="O56" s="509"/>
      <c r="P56" s="509"/>
      <c r="Q56" s="509"/>
      <c r="R56" s="509"/>
      <c r="S56" s="509"/>
      <c r="T56" s="509"/>
      <c r="U56" s="509"/>
      <c r="V56" s="510"/>
      <c r="W56" s="511" t="s">
        <v>16</v>
      </c>
      <c r="X56" s="512"/>
      <c r="Y56" s="513">
        <f>SUM(串刺用【先頭】:串刺用【末尾】!A156)</f>
        <v>0</v>
      </c>
      <c r="Z56" s="514"/>
      <c r="AA56" s="514"/>
      <c r="AB56" s="514"/>
      <c r="AC56" s="514"/>
      <c r="AD56" s="514"/>
      <c r="AE56" s="514"/>
      <c r="AF56" s="514"/>
      <c r="AG56" s="514"/>
      <c r="AH56" s="514"/>
      <c r="AI56" s="514"/>
      <c r="AJ56" s="514"/>
      <c r="AK56" s="514"/>
      <c r="AL56" s="515" t="s">
        <v>0</v>
      </c>
      <c r="AM56" s="516"/>
      <c r="AN56" s="8"/>
      <c r="AO56" s="8"/>
      <c r="AP56" s="8"/>
      <c r="AQ56" s="8"/>
      <c r="AR56" s="8"/>
      <c r="AS56" s="8"/>
      <c r="AT56" s="8"/>
      <c r="AU56" s="8"/>
      <c r="AV56" s="8"/>
      <c r="AW56" s="8"/>
      <c r="AX56" s="8"/>
      <c r="AY56" s="8"/>
      <c r="AZ56" s="8"/>
      <c r="BA56" s="8"/>
      <c r="BB56" s="8"/>
      <c r="BC56" s="8"/>
    </row>
    <row r="57" spans="2:57" ht="54.75" customHeight="1" thickTop="1" x14ac:dyDescent="0.2">
      <c r="B57" s="548" t="s">
        <v>266</v>
      </c>
      <c r="C57" s="549"/>
      <c r="D57" s="549"/>
      <c r="E57" s="549"/>
      <c r="F57" s="549"/>
      <c r="G57" s="549"/>
      <c r="H57" s="549"/>
      <c r="I57" s="549"/>
      <c r="J57" s="549"/>
      <c r="K57" s="549"/>
      <c r="L57" s="549"/>
      <c r="M57" s="549"/>
      <c r="N57" s="549"/>
      <c r="O57" s="549"/>
      <c r="P57" s="549"/>
      <c r="Q57" s="549"/>
      <c r="R57" s="549"/>
      <c r="S57" s="549"/>
      <c r="T57" s="549"/>
      <c r="U57" s="549"/>
      <c r="V57" s="550"/>
      <c r="W57" s="551" t="s">
        <v>16</v>
      </c>
      <c r="X57" s="552"/>
      <c r="Y57" s="553" t="str">
        <f>IF(SUM(Y54:AK56)=0, "", SUM(Y54:AK56))</f>
        <v/>
      </c>
      <c r="Z57" s="554"/>
      <c r="AA57" s="554"/>
      <c r="AB57" s="554"/>
      <c r="AC57" s="554"/>
      <c r="AD57" s="554"/>
      <c r="AE57" s="554"/>
      <c r="AF57" s="554"/>
      <c r="AG57" s="554"/>
      <c r="AH57" s="554"/>
      <c r="AI57" s="554"/>
      <c r="AJ57" s="554"/>
      <c r="AK57" s="554"/>
      <c r="AL57" s="555" t="s">
        <v>0</v>
      </c>
      <c r="AM57" s="556"/>
      <c r="AN57" s="8"/>
      <c r="AO57" s="8"/>
      <c r="AP57" s="8"/>
      <c r="AQ57" s="8"/>
      <c r="AR57" s="8"/>
      <c r="AS57" s="8"/>
      <c r="AT57" s="8"/>
      <c r="AU57" s="8"/>
      <c r="AV57" s="8"/>
      <c r="AW57" s="8"/>
      <c r="AX57" s="8"/>
      <c r="AY57" s="8"/>
      <c r="AZ57" s="8"/>
      <c r="BA57" s="8"/>
      <c r="BB57" s="8"/>
      <c r="BC57" s="8"/>
    </row>
    <row r="58" spans="2:57" ht="55.5" customHeight="1" x14ac:dyDescent="0.2">
      <c r="B58" s="521" t="s">
        <v>267</v>
      </c>
      <c r="C58" s="522"/>
      <c r="D58" s="522"/>
      <c r="E58" s="522"/>
      <c r="F58" s="522"/>
      <c r="G58" s="522"/>
      <c r="H58" s="522"/>
      <c r="I58" s="522"/>
      <c r="J58" s="522"/>
      <c r="K58" s="522"/>
      <c r="L58" s="522"/>
      <c r="M58" s="522"/>
      <c r="N58" s="522"/>
      <c r="O58" s="522"/>
      <c r="P58" s="522"/>
      <c r="Q58" s="522"/>
      <c r="R58" s="522"/>
      <c r="S58" s="522"/>
      <c r="T58" s="522"/>
      <c r="U58" s="522"/>
      <c r="V58" s="523"/>
      <c r="W58" s="524" t="s">
        <v>16</v>
      </c>
      <c r="X58" s="525"/>
      <c r="Y58" s="517" t="str">
        <f>IF(Y57="","",MIN(Y42,Y57))</f>
        <v/>
      </c>
      <c r="Z58" s="518"/>
      <c r="AA58" s="518"/>
      <c r="AB58" s="518"/>
      <c r="AC58" s="518"/>
      <c r="AD58" s="518"/>
      <c r="AE58" s="518"/>
      <c r="AF58" s="518"/>
      <c r="AG58" s="518"/>
      <c r="AH58" s="518"/>
      <c r="AI58" s="518"/>
      <c r="AJ58" s="518"/>
      <c r="AK58" s="518"/>
      <c r="AL58" s="519" t="s">
        <v>0</v>
      </c>
      <c r="AM58" s="520"/>
      <c r="AN58" s="24"/>
      <c r="AO58" s="24"/>
      <c r="AP58" s="24"/>
      <c r="AQ58" s="24"/>
      <c r="AR58" s="24"/>
      <c r="AS58" s="24"/>
      <c r="AT58" s="24"/>
      <c r="AU58" s="24"/>
      <c r="AV58" s="24"/>
      <c r="AW58" s="24"/>
      <c r="AX58" s="24"/>
      <c r="AY58" s="24"/>
      <c r="AZ58" s="24"/>
      <c r="BA58" s="24"/>
      <c r="BB58" s="24"/>
      <c r="BC58" s="24"/>
    </row>
    <row r="59" spans="2:57" ht="48" customHeight="1" thickBot="1" x14ac:dyDescent="0.3">
      <c r="B59" s="49"/>
      <c r="C59" s="49"/>
      <c r="D59" s="49"/>
      <c r="E59" s="49"/>
      <c r="F59" s="49"/>
      <c r="G59" s="49"/>
      <c r="H59" s="49"/>
      <c r="I59" s="49"/>
      <c r="J59" s="49"/>
      <c r="K59" s="49"/>
      <c r="L59" s="49"/>
      <c r="M59" s="49"/>
      <c r="N59" s="49"/>
      <c r="O59" s="49"/>
      <c r="P59" s="49"/>
      <c r="Q59" s="49"/>
      <c r="R59" s="49"/>
      <c r="S59" s="49"/>
      <c r="T59" s="49"/>
      <c r="U59" s="50"/>
      <c r="V59" s="49"/>
      <c r="W59" s="286" t="s">
        <v>227</v>
      </c>
      <c r="X59" s="49"/>
      <c r="Y59" s="49"/>
      <c r="Z59" s="49"/>
      <c r="AA59" s="49"/>
      <c r="AB59" s="49"/>
      <c r="AC59" s="49"/>
      <c r="AD59" s="49"/>
      <c r="AE59" s="49"/>
      <c r="AF59" s="49"/>
      <c r="AG59" s="49"/>
      <c r="AH59" s="49"/>
      <c r="AI59" s="49"/>
      <c r="AJ59" s="49"/>
      <c r="AK59" s="49"/>
      <c r="AL59" s="214"/>
      <c r="AM59" s="214"/>
      <c r="AN59" s="50"/>
      <c r="AO59" s="215"/>
      <c r="AP59" s="215"/>
      <c r="AQ59" s="215"/>
      <c r="AR59" s="215"/>
      <c r="AS59" s="215"/>
      <c r="AT59" s="215"/>
      <c r="AU59" s="215"/>
      <c r="AV59" s="215"/>
      <c r="AW59" s="216"/>
      <c r="AX59" s="216"/>
      <c r="AY59" s="133"/>
      <c r="AZ59" s="133"/>
      <c r="BA59" s="133"/>
      <c r="BB59" s="133"/>
      <c r="BC59" s="133"/>
    </row>
    <row r="60" spans="2:57" ht="65.25" customHeight="1" thickBot="1" x14ac:dyDescent="0.25">
      <c r="B60" s="558" t="s">
        <v>220</v>
      </c>
      <c r="C60" s="559"/>
      <c r="D60" s="559"/>
      <c r="E60" s="559"/>
      <c r="F60" s="559"/>
      <c r="G60" s="559"/>
      <c r="H60" s="559"/>
      <c r="I60" s="559"/>
      <c r="J60" s="559"/>
      <c r="K60" s="559"/>
      <c r="L60" s="559"/>
      <c r="M60" s="559"/>
      <c r="N60" s="559"/>
      <c r="O60" s="559"/>
      <c r="P60" s="559"/>
      <c r="Q60" s="559"/>
      <c r="R60" s="559"/>
      <c r="S60" s="559"/>
      <c r="T60" s="559"/>
      <c r="U60" s="559"/>
      <c r="V60" s="560"/>
      <c r="W60" s="561">
        <f>SUM(Y42,Y58)</f>
        <v>0</v>
      </c>
      <c r="X60" s="561"/>
      <c r="Y60" s="561"/>
      <c r="Z60" s="561"/>
      <c r="AA60" s="561"/>
      <c r="AB60" s="561"/>
      <c r="AC60" s="561"/>
      <c r="AD60" s="561"/>
      <c r="AE60" s="561"/>
      <c r="AF60" s="561"/>
      <c r="AG60" s="561"/>
      <c r="AH60" s="561"/>
      <c r="AI60" s="561"/>
      <c r="AJ60" s="561"/>
      <c r="AK60" s="561"/>
      <c r="AL60" s="569" t="s">
        <v>0</v>
      </c>
      <c r="AM60" s="570"/>
      <c r="AN60" s="217"/>
      <c r="AO60" s="218"/>
      <c r="AP60" s="218"/>
      <c r="AQ60" s="218"/>
      <c r="AR60" s="218"/>
      <c r="AS60" s="218"/>
      <c r="AT60" s="218"/>
      <c r="AU60" s="218"/>
      <c r="AV60" s="218"/>
      <c r="AW60" s="541"/>
      <c r="AX60" s="541"/>
      <c r="AY60" s="219"/>
      <c r="AZ60" s="219"/>
      <c r="BA60" s="219"/>
      <c r="BB60" s="219"/>
      <c r="BC60" s="219"/>
    </row>
    <row r="61" spans="2:57" ht="29.5" customHeight="1" x14ac:dyDescent="0.2">
      <c r="B61" s="23"/>
      <c r="C61" s="23"/>
      <c r="D61" s="23"/>
      <c r="E61" s="23"/>
      <c r="F61" s="23"/>
      <c r="G61" s="23"/>
      <c r="H61" s="23"/>
      <c r="I61" s="23"/>
      <c r="J61" s="23"/>
      <c r="K61" s="23"/>
      <c r="L61" s="23"/>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1"/>
      <c r="AP61" s="24"/>
      <c r="AQ61" s="221"/>
      <c r="AR61" s="221"/>
      <c r="AS61" s="7"/>
      <c r="AT61" s="7"/>
      <c r="AU61" s="7"/>
      <c r="AV61" s="7"/>
    </row>
    <row r="62" spans="2:57" s="4" customFormat="1" ht="20.149999999999999" customHeight="1" x14ac:dyDescent="0.2">
      <c r="AN62" s="5"/>
      <c r="AO62" s="10"/>
      <c r="AP62" s="10"/>
      <c r="AQ62" s="10"/>
      <c r="AR62" s="10"/>
      <c r="AS62" s="10"/>
      <c r="AT62" s="10"/>
      <c r="AU62" s="10"/>
      <c r="AV62" s="10"/>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YMh1ivsJYR+0KW1jNi71gqcVl1KN+qbWQDkRkzrBwKazurpiiqTJ7Re9QzrTDIlWae8+5sgDCjqZ+bRTr2ZWvA==" saltValue="NhloFI86q3O41z4+SdeHMA==" spinCount="100000" sheet="1" objects="1" scenarios="1"/>
  <mergeCells count="107">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J23:AK23"/>
    <mergeCell ref="AM23:AO23"/>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AW60:AX60"/>
    <mergeCell ref="O19:AW19"/>
    <mergeCell ref="O20:AW20"/>
    <mergeCell ref="P21:AW21"/>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s>
  <phoneticPr fontId="2"/>
  <conditionalFormatting sqref="N6 W6 AF6 AL6 AR6 N7">
    <cfRule type="expression" dxfId="104" priority="34">
      <formula>AND($N$6="□",$W$6="□",$AF$6="□",$AL$6="□",$AR$6="□",$N$7="□")</formula>
    </cfRule>
  </conditionalFormatting>
  <conditionalFormatting sqref="S7:AC7">
    <cfRule type="expression" dxfId="103" priority="33">
      <formula>AND($N$7="■",$S$7="")</formula>
    </cfRule>
  </conditionalFormatting>
  <conditionalFormatting sqref="N9:V9">
    <cfRule type="expression" dxfId="102" priority="32">
      <formula>$N$9=""</formula>
    </cfRule>
  </conditionalFormatting>
  <conditionalFormatting sqref="P11:T11 Y11:AC11 AH11:AL11 AQ11:AU11">
    <cfRule type="expression" dxfId="101" priority="31">
      <formula>AND($P$11="",$Y$11="",$AH$11="",$AQ$11="")</formula>
    </cfRule>
  </conditionalFormatting>
  <conditionalFormatting sqref="N17:Q17">
    <cfRule type="expression" dxfId="100" priority="30">
      <formula>$N$17=""</formula>
    </cfRule>
  </conditionalFormatting>
  <conditionalFormatting sqref="N19:N20">
    <cfRule type="expression" dxfId="99" priority="29">
      <formula>AND($N$19="□",$N$20="□")</formula>
    </cfRule>
  </conditionalFormatting>
  <conditionalFormatting sqref="N19:AW19">
    <cfRule type="expression" dxfId="98" priority="28">
      <formula>$N$20="■"</formula>
    </cfRule>
  </conditionalFormatting>
  <conditionalFormatting sqref="N20:AW23">
    <cfRule type="expression" dxfId="97" priority="27">
      <formula>$N$19="■"</formula>
    </cfRule>
  </conditionalFormatting>
  <conditionalFormatting sqref="P22:P23">
    <cfRule type="expression" dxfId="96" priority="26">
      <formula>AND($N$20="■",$P$22="□",$P$23="□")</formula>
    </cfRule>
  </conditionalFormatting>
  <conditionalFormatting sqref="N25 AF25">
    <cfRule type="expression" dxfId="95" priority="24">
      <formula>AND($N$25="□",$AF$25="□")</formula>
    </cfRule>
  </conditionalFormatting>
  <conditionalFormatting sqref="N25:AE28">
    <cfRule type="expression" dxfId="94" priority="23">
      <formula>OR($N$17=8,$AF$25="■")</formula>
    </cfRule>
  </conditionalFormatting>
  <conditionalFormatting sqref="AF25:AW28">
    <cfRule type="expression" dxfId="93" priority="22">
      <formula>$N$25="■"</formula>
    </cfRule>
  </conditionalFormatting>
  <conditionalFormatting sqref="X26:Y26">
    <cfRule type="expression" dxfId="92" priority="21">
      <formula>AND($N$25="■",$X$26="")</formula>
    </cfRule>
  </conditionalFormatting>
  <conditionalFormatting sqref="X27:AA27">
    <cfRule type="expression" dxfId="91" priority="20">
      <formula>AND($N$25="■",$X$27="")</formula>
    </cfRule>
  </conditionalFormatting>
  <conditionalFormatting sqref="AH23:AI23">
    <cfRule type="expression" dxfId="90" priority="13">
      <formula>AND($P$23="■",$AH$23="")</formula>
    </cfRule>
  </conditionalFormatting>
  <conditionalFormatting sqref="AM23">
    <cfRule type="expression" dxfId="89" priority="12">
      <formula>AND($P$23="■",$AM$23="")</formula>
    </cfRule>
  </conditionalFormatting>
  <conditionalFormatting sqref="N13:V13">
    <cfRule type="expression" dxfId="88" priority="11">
      <formula>$N$13=""</formula>
    </cfRule>
  </conditionalFormatting>
  <conditionalFormatting sqref="Y36:AK36">
    <cfRule type="expression" dxfId="87" priority="10" stopIfTrue="1">
      <formula>$AQ$36="☑"</formula>
    </cfRule>
  </conditionalFormatting>
  <conditionalFormatting sqref="B47:C48">
    <cfRule type="expression" dxfId="86" priority="6" stopIfTrue="1">
      <formula>AND($B$47="□",$B$48="□")</formula>
    </cfRule>
  </conditionalFormatting>
  <conditionalFormatting sqref="B48:AM49">
    <cfRule type="expression" dxfId="85" priority="5" stopIfTrue="1">
      <formula>$B$47="■"</formula>
    </cfRule>
  </conditionalFormatting>
  <conditionalFormatting sqref="B47:AM47">
    <cfRule type="expression" dxfId="84" priority="4" stopIfTrue="1">
      <formula>$B$48="■"</formula>
    </cfRule>
  </conditionalFormatting>
  <conditionalFormatting sqref="AJ23:AK23">
    <cfRule type="expression" dxfId="83" priority="2">
      <formula>AND($P$23="■",$AJ$23="")</formula>
    </cfRule>
  </conditionalFormatting>
  <conditionalFormatting sqref="B50:AM50">
    <cfRule type="expression" dxfId="82"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s>
  <printOptions horizontalCentered="1"/>
  <pageMargins left="0.15748031496062992" right="0.15748031496062992" top="0.39370078740157483" bottom="0" header="0.19685039370078741" footer="0"/>
  <pageSetup paperSize="9" scale="4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V6" sqref="AV6:AW6"/>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x14ac:dyDescent="0.2">
      <c r="A1" s="40" t="s">
        <v>245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78" t="str">
        <f>'様式第１｜交付申請書'!$BR$2</f>
        <v>事業番号</v>
      </c>
      <c r="AW1" s="507">
        <f>'様式第１｜交付申請書'!$CA$2</f>
        <v>0</v>
      </c>
      <c r="AX1" s="507"/>
      <c r="AY1" s="507"/>
      <c r="AZ1" s="507"/>
      <c r="BA1" s="507"/>
      <c r="BB1" s="507"/>
      <c r="BC1" s="51"/>
    </row>
    <row r="2" spans="1:71" s="1" customFormat="1" ht="18.75" customHeight="1" x14ac:dyDescent="0.2">
      <c r="A2" s="2"/>
      <c r="B2" s="2"/>
      <c r="AN2" s="132"/>
      <c r="AV2" s="278" t="str">
        <f>'様式第１｜交付申請書'!$BR$3</f>
        <v>申請者名</v>
      </c>
      <c r="AW2" s="507" t="str">
        <f>'様式第１｜交付申請書'!$CA$3</f>
        <v/>
      </c>
      <c r="AX2" s="507"/>
      <c r="AY2" s="507"/>
      <c r="AZ2" s="507"/>
      <c r="BA2" s="507"/>
      <c r="BB2" s="507"/>
      <c r="BC2" s="284" t="str">
        <f>IF(OR('様式第１｜交付申請書'!$BD$15&lt;&gt;"",'様式第１｜交付申請書'!$AJ$51&lt;&gt;""),'様式第１｜交付申請書'!$BD$15&amp;"邸"&amp;RIGHT(TRIM('様式第１｜交付申請書'!$N$51&amp;'様式第１｜交付申請書'!$Y$51&amp;'様式第１｜交付申請書'!$AJ$51),4),"")</f>
        <v/>
      </c>
    </row>
    <row r="3" spans="1:71" ht="30" customHeight="1" x14ac:dyDescent="0.2">
      <c r="A3" s="829" t="s">
        <v>66</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71"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x14ac:dyDescent="0.2">
      <c r="A5" s="39" t="s">
        <v>281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51" t="s">
        <v>3</v>
      </c>
    </row>
    <row r="6" spans="1:71" ht="21" customHeight="1" x14ac:dyDescent="0.2">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211" t="s">
        <v>127</v>
      </c>
      <c r="AV6" s="839"/>
      <c r="AW6" s="839"/>
      <c r="AX6" s="24" t="s">
        <v>126</v>
      </c>
      <c r="AY6" s="839"/>
      <c r="AZ6" s="839"/>
      <c r="BA6" s="541" t="s">
        <v>125</v>
      </c>
      <c r="BB6" s="541"/>
      <c r="BC6" s="541"/>
    </row>
    <row r="7" spans="1:71" ht="21" customHeight="1" x14ac:dyDescent="0.2">
      <c r="A7" s="281"/>
      <c r="B7" s="282"/>
      <c r="C7" s="272" t="s">
        <v>226</v>
      </c>
      <c r="D7" s="26"/>
      <c r="E7" s="26"/>
      <c r="F7" s="26"/>
      <c r="G7" s="279"/>
      <c r="H7" s="280"/>
      <c r="I7" s="272" t="s">
        <v>166</v>
      </c>
      <c r="J7" s="26"/>
      <c r="K7" s="4"/>
      <c r="L7" s="230"/>
      <c r="M7" s="230"/>
      <c r="AC7" s="230"/>
      <c r="AD7" s="230"/>
      <c r="AE7" s="230"/>
      <c r="AF7" s="230"/>
      <c r="AG7" s="230"/>
      <c r="AH7" s="230"/>
      <c r="AI7" s="230"/>
      <c r="AJ7" s="230"/>
      <c r="AT7" s="864" t="s">
        <v>178</v>
      </c>
      <c r="AU7" s="864"/>
      <c r="AV7" s="864"/>
      <c r="AW7" s="864"/>
      <c r="AX7" s="864"/>
      <c r="AY7" s="864"/>
      <c r="AZ7" s="864"/>
      <c r="BA7" s="864"/>
      <c r="BB7" s="864"/>
      <c r="BC7" s="864"/>
    </row>
    <row r="8" spans="1:71" ht="23.25" customHeight="1" thickBot="1" x14ac:dyDescent="0.3">
      <c r="A8" s="44"/>
      <c r="B8" s="34"/>
      <c r="C8" s="34"/>
      <c r="D8" s="34"/>
      <c r="E8" s="34"/>
      <c r="F8" s="4"/>
      <c r="G8" s="4"/>
      <c r="H8" s="4"/>
      <c r="I8" s="4"/>
      <c r="J8" s="4"/>
      <c r="K8" s="4"/>
      <c r="L8" s="4"/>
      <c r="M8" s="840" t="str">
        <f>IF(COUNTIF(AM10:AN27,"err")&gt;0,"グレードと一致しない型番があります。登録番号を確認して下さい。","")</f>
        <v/>
      </c>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65"/>
      <c r="AU8" s="865"/>
      <c r="AV8" s="865"/>
      <c r="AW8" s="865"/>
      <c r="AX8" s="865"/>
      <c r="AY8" s="865"/>
      <c r="AZ8" s="865"/>
      <c r="BA8" s="865"/>
      <c r="BB8" s="865"/>
      <c r="BC8" s="865"/>
      <c r="BP8" s="855" t="s">
        <v>116</v>
      </c>
      <c r="BQ8" s="855"/>
      <c r="BR8" s="855" t="s">
        <v>117</v>
      </c>
      <c r="BS8" s="855" t="s">
        <v>118</v>
      </c>
    </row>
    <row r="9" spans="1:71" ht="46.5" customHeight="1" thickBot="1" x14ac:dyDescent="0.25">
      <c r="A9" s="787" t="s">
        <v>17</v>
      </c>
      <c r="B9" s="788"/>
      <c r="C9" s="830" t="s">
        <v>62</v>
      </c>
      <c r="D9" s="831"/>
      <c r="E9" s="834"/>
      <c r="F9" s="830" t="s">
        <v>13</v>
      </c>
      <c r="G9" s="831"/>
      <c r="H9" s="832"/>
      <c r="I9" s="833" t="s">
        <v>4</v>
      </c>
      <c r="J9" s="831"/>
      <c r="K9" s="831"/>
      <c r="L9" s="832"/>
      <c r="M9" s="833" t="s">
        <v>249</v>
      </c>
      <c r="N9" s="831"/>
      <c r="O9" s="831"/>
      <c r="P9" s="831"/>
      <c r="Q9" s="831"/>
      <c r="R9" s="832"/>
      <c r="S9" s="833" t="s">
        <v>11</v>
      </c>
      <c r="T9" s="831"/>
      <c r="U9" s="831"/>
      <c r="V9" s="831"/>
      <c r="W9" s="831"/>
      <c r="X9" s="831"/>
      <c r="Y9" s="831"/>
      <c r="Z9" s="832"/>
      <c r="AA9" s="833" t="s">
        <v>2</v>
      </c>
      <c r="AB9" s="831"/>
      <c r="AC9" s="831"/>
      <c r="AD9" s="831"/>
      <c r="AE9" s="831"/>
      <c r="AF9" s="831"/>
      <c r="AG9" s="831"/>
      <c r="AH9" s="831"/>
      <c r="AI9" s="831"/>
      <c r="AJ9" s="831"/>
      <c r="AK9" s="831"/>
      <c r="AL9" s="832"/>
      <c r="AM9" s="837" t="s">
        <v>94</v>
      </c>
      <c r="AN9" s="838"/>
      <c r="AO9" s="861" t="s">
        <v>18</v>
      </c>
      <c r="AP9" s="862"/>
      <c r="AQ9" s="863"/>
      <c r="AR9" s="835" t="s">
        <v>197</v>
      </c>
      <c r="AS9" s="836"/>
      <c r="AT9" s="856" t="s">
        <v>19</v>
      </c>
      <c r="AU9" s="857"/>
      <c r="AV9" s="858"/>
      <c r="AW9" s="856" t="s">
        <v>95</v>
      </c>
      <c r="AX9" s="857"/>
      <c r="AY9" s="858"/>
      <c r="AZ9" s="833" t="s">
        <v>198</v>
      </c>
      <c r="BA9" s="859"/>
      <c r="BB9" s="859"/>
      <c r="BC9" s="860"/>
      <c r="BO9" s="199" t="s">
        <v>73</v>
      </c>
      <c r="BP9" s="180" t="s">
        <v>67</v>
      </c>
      <c r="BQ9" s="180" t="s">
        <v>68</v>
      </c>
      <c r="BR9" s="855"/>
      <c r="BS9" s="855"/>
    </row>
    <row r="10" spans="1:71" s="20" customFormat="1" ht="34.5" customHeight="1" thickTop="1" x14ac:dyDescent="0.2">
      <c r="A10" s="792" t="s">
        <v>99</v>
      </c>
      <c r="B10" s="793"/>
      <c r="C10" s="798"/>
      <c r="D10" s="799"/>
      <c r="E10" s="799"/>
      <c r="F10" s="849" t="s">
        <v>96</v>
      </c>
      <c r="G10" s="850"/>
      <c r="H10" s="851"/>
      <c r="I10" s="841"/>
      <c r="J10" s="842"/>
      <c r="K10" s="842"/>
      <c r="L10" s="843"/>
      <c r="M10" s="841"/>
      <c r="N10" s="842"/>
      <c r="O10" s="842"/>
      <c r="P10" s="842"/>
      <c r="Q10" s="842"/>
      <c r="R10" s="843"/>
      <c r="S10" s="852"/>
      <c r="T10" s="853"/>
      <c r="U10" s="853"/>
      <c r="V10" s="853"/>
      <c r="W10" s="853"/>
      <c r="X10" s="853"/>
      <c r="Y10" s="853"/>
      <c r="Z10" s="854"/>
      <c r="AA10" s="852"/>
      <c r="AB10" s="853"/>
      <c r="AC10" s="853"/>
      <c r="AD10" s="853"/>
      <c r="AE10" s="853"/>
      <c r="AF10" s="853"/>
      <c r="AG10" s="853"/>
      <c r="AH10" s="853"/>
      <c r="AI10" s="853"/>
      <c r="AJ10" s="853"/>
      <c r="AK10" s="853"/>
      <c r="AL10" s="854"/>
      <c r="AM10" s="805" t="str">
        <f t="shared" ref="AM10:AM15" si="0">IF(M10="","",IF(AND(LEFT(M10,1)&amp;RIGHT(M10,1)&lt;&gt;"D1",LEFT(M10,1)&amp;RIGHT(M10,1)&lt;&gt;"D2",LEFT(M10,1)&amp;RIGHT(M10,1)&lt;&gt;"D3",LEFT(M10,1)&amp;RIGHT(M10,1)&lt;&gt;"D4"),"err",LEFT(M10,1)&amp;RIGHT(M10,1)))</f>
        <v/>
      </c>
      <c r="AN10" s="806"/>
      <c r="AO10" s="844"/>
      <c r="AP10" s="845"/>
      <c r="AQ10" s="846"/>
      <c r="AR10" s="847"/>
      <c r="AS10" s="848"/>
      <c r="AT10" s="868" t="str">
        <f t="shared" ref="AT10:AT27" si="1">IF(AND(AO10&lt;&gt;"",AR10&lt;&gt;""),ROUNDDOWN(((AR10/AO10)/1000),1),"")</f>
        <v/>
      </c>
      <c r="AU10" s="869"/>
      <c r="AV10" s="870"/>
      <c r="AW10" s="767" t="str">
        <f>IF(AT10="","",SUM(AT10:AV11))</f>
        <v/>
      </c>
      <c r="AX10" s="768"/>
      <c r="AY10" s="769"/>
      <c r="AZ10" s="866"/>
      <c r="BA10" s="867"/>
      <c r="BB10" s="867"/>
      <c r="BC10" s="255" t="s">
        <v>97</v>
      </c>
      <c r="BO10" s="200" t="s">
        <v>74</v>
      </c>
      <c r="BP10" s="179">
        <v>6000</v>
      </c>
      <c r="BQ10" s="179">
        <v>5000</v>
      </c>
      <c r="BR10" s="179">
        <v>7000</v>
      </c>
      <c r="BS10" s="179">
        <v>7500</v>
      </c>
    </row>
    <row r="11" spans="1:71" s="20" customFormat="1" ht="35.15" customHeight="1" x14ac:dyDescent="0.2">
      <c r="A11" s="794"/>
      <c r="B11" s="795"/>
      <c r="C11" s="713"/>
      <c r="D11" s="714"/>
      <c r="E11" s="714"/>
      <c r="F11" s="735" t="s">
        <v>98</v>
      </c>
      <c r="G11" s="736"/>
      <c r="H11" s="737"/>
      <c r="I11" s="738"/>
      <c r="J11" s="739"/>
      <c r="K11" s="739"/>
      <c r="L11" s="740"/>
      <c r="M11" s="738"/>
      <c r="N11" s="739"/>
      <c r="O11" s="739"/>
      <c r="P11" s="739"/>
      <c r="Q11" s="739"/>
      <c r="R11" s="740"/>
      <c r="S11" s="754"/>
      <c r="T11" s="755"/>
      <c r="U11" s="755"/>
      <c r="V11" s="755"/>
      <c r="W11" s="755"/>
      <c r="X11" s="755"/>
      <c r="Y11" s="755"/>
      <c r="Z11" s="756"/>
      <c r="AA11" s="754"/>
      <c r="AB11" s="755"/>
      <c r="AC11" s="755"/>
      <c r="AD11" s="755"/>
      <c r="AE11" s="755"/>
      <c r="AF11" s="755"/>
      <c r="AG11" s="755"/>
      <c r="AH11" s="755"/>
      <c r="AI11" s="755"/>
      <c r="AJ11" s="755"/>
      <c r="AK11" s="755"/>
      <c r="AL11" s="756"/>
      <c r="AM11" s="800" t="str">
        <f t="shared" si="0"/>
        <v/>
      </c>
      <c r="AN11" s="801"/>
      <c r="AO11" s="816"/>
      <c r="AP11" s="817"/>
      <c r="AQ11" s="818"/>
      <c r="AR11" s="824"/>
      <c r="AS11" s="825"/>
      <c r="AT11" s="826" t="str">
        <f t="shared" si="1"/>
        <v/>
      </c>
      <c r="AU11" s="827"/>
      <c r="AV11" s="828"/>
      <c r="AW11" s="751"/>
      <c r="AX11" s="752"/>
      <c r="AY11" s="753"/>
      <c r="AZ11" s="760"/>
      <c r="BA11" s="761"/>
      <c r="BB11" s="761"/>
      <c r="BC11" s="256" t="s">
        <v>97</v>
      </c>
      <c r="BO11" s="200" t="s">
        <v>75</v>
      </c>
      <c r="BP11" s="179">
        <v>5000</v>
      </c>
      <c r="BQ11" s="179">
        <v>4000</v>
      </c>
      <c r="BR11" s="179">
        <v>6000</v>
      </c>
      <c r="BS11" s="179">
        <v>6500</v>
      </c>
    </row>
    <row r="12" spans="1:71" s="20" customFormat="1" ht="35.15" customHeight="1" x14ac:dyDescent="0.2">
      <c r="A12" s="794"/>
      <c r="B12" s="795"/>
      <c r="C12" s="711"/>
      <c r="D12" s="712"/>
      <c r="E12" s="712"/>
      <c r="F12" s="729" t="s">
        <v>96</v>
      </c>
      <c r="G12" s="730"/>
      <c r="H12" s="731"/>
      <c r="I12" s="732"/>
      <c r="J12" s="733"/>
      <c r="K12" s="733"/>
      <c r="L12" s="734"/>
      <c r="M12" s="732"/>
      <c r="N12" s="733"/>
      <c r="O12" s="733"/>
      <c r="P12" s="733"/>
      <c r="Q12" s="733"/>
      <c r="R12" s="734"/>
      <c r="S12" s="802"/>
      <c r="T12" s="803"/>
      <c r="U12" s="803"/>
      <c r="V12" s="803"/>
      <c r="W12" s="803"/>
      <c r="X12" s="803"/>
      <c r="Y12" s="803"/>
      <c r="Z12" s="804"/>
      <c r="AA12" s="802"/>
      <c r="AB12" s="803"/>
      <c r="AC12" s="803"/>
      <c r="AD12" s="803"/>
      <c r="AE12" s="803"/>
      <c r="AF12" s="803"/>
      <c r="AG12" s="803"/>
      <c r="AH12" s="803"/>
      <c r="AI12" s="803"/>
      <c r="AJ12" s="803"/>
      <c r="AK12" s="803"/>
      <c r="AL12" s="804"/>
      <c r="AM12" s="807" t="str">
        <f t="shared" si="0"/>
        <v/>
      </c>
      <c r="AN12" s="808"/>
      <c r="AO12" s="789"/>
      <c r="AP12" s="790"/>
      <c r="AQ12" s="791"/>
      <c r="AR12" s="811"/>
      <c r="AS12" s="812"/>
      <c r="AT12" s="764" t="str">
        <f t="shared" si="1"/>
        <v/>
      </c>
      <c r="AU12" s="765"/>
      <c r="AV12" s="766"/>
      <c r="AW12" s="741" t="str">
        <f>IF(AT12="","",SUM(AT12:AV13))</f>
        <v/>
      </c>
      <c r="AX12" s="742"/>
      <c r="AY12" s="743"/>
      <c r="AZ12" s="747"/>
      <c r="BA12" s="748"/>
      <c r="BB12" s="748"/>
      <c r="BC12" s="257" t="s">
        <v>97</v>
      </c>
      <c r="BO12" s="200" t="s">
        <v>76</v>
      </c>
      <c r="BP12" s="179">
        <v>4000</v>
      </c>
      <c r="BQ12" s="179">
        <v>3000</v>
      </c>
      <c r="BR12" s="179">
        <v>5000</v>
      </c>
      <c r="BS12" s="179">
        <v>5500</v>
      </c>
    </row>
    <row r="13" spans="1:71" s="20" customFormat="1" ht="35.15" customHeight="1" x14ac:dyDescent="0.2">
      <c r="A13" s="794"/>
      <c r="B13" s="795"/>
      <c r="C13" s="713"/>
      <c r="D13" s="714"/>
      <c r="E13" s="714"/>
      <c r="F13" s="735" t="s">
        <v>98</v>
      </c>
      <c r="G13" s="736"/>
      <c r="H13" s="737"/>
      <c r="I13" s="738"/>
      <c r="J13" s="739"/>
      <c r="K13" s="739"/>
      <c r="L13" s="740"/>
      <c r="M13" s="738"/>
      <c r="N13" s="739"/>
      <c r="O13" s="739"/>
      <c r="P13" s="739"/>
      <c r="Q13" s="739"/>
      <c r="R13" s="740"/>
      <c r="S13" s="754"/>
      <c r="T13" s="755"/>
      <c r="U13" s="755"/>
      <c r="V13" s="755"/>
      <c r="W13" s="755"/>
      <c r="X13" s="755"/>
      <c r="Y13" s="755"/>
      <c r="Z13" s="756"/>
      <c r="AA13" s="754"/>
      <c r="AB13" s="755"/>
      <c r="AC13" s="755"/>
      <c r="AD13" s="755"/>
      <c r="AE13" s="755"/>
      <c r="AF13" s="755"/>
      <c r="AG13" s="755"/>
      <c r="AH13" s="755"/>
      <c r="AI13" s="755"/>
      <c r="AJ13" s="755"/>
      <c r="AK13" s="755"/>
      <c r="AL13" s="756"/>
      <c r="AM13" s="800" t="str">
        <f t="shared" si="0"/>
        <v/>
      </c>
      <c r="AN13" s="801"/>
      <c r="AO13" s="816"/>
      <c r="AP13" s="817"/>
      <c r="AQ13" s="818"/>
      <c r="AR13" s="824"/>
      <c r="AS13" s="825"/>
      <c r="AT13" s="826" t="str">
        <f t="shared" si="1"/>
        <v/>
      </c>
      <c r="AU13" s="827"/>
      <c r="AV13" s="828"/>
      <c r="AW13" s="751"/>
      <c r="AX13" s="752"/>
      <c r="AY13" s="753"/>
      <c r="AZ13" s="760"/>
      <c r="BA13" s="761"/>
      <c r="BB13" s="761"/>
      <c r="BC13" s="256" t="s">
        <v>97</v>
      </c>
      <c r="BO13" s="200" t="s">
        <v>77</v>
      </c>
      <c r="BP13" s="179">
        <v>3000</v>
      </c>
      <c r="BQ13" s="179">
        <v>2000</v>
      </c>
      <c r="BR13" s="179"/>
      <c r="BS13" s="179"/>
    </row>
    <row r="14" spans="1:71" s="20" customFormat="1" ht="35.15" customHeight="1" x14ac:dyDescent="0.2">
      <c r="A14" s="794"/>
      <c r="B14" s="795"/>
      <c r="C14" s="711"/>
      <c r="D14" s="712"/>
      <c r="E14" s="712"/>
      <c r="F14" s="729" t="s">
        <v>96</v>
      </c>
      <c r="G14" s="730"/>
      <c r="H14" s="731"/>
      <c r="I14" s="732"/>
      <c r="J14" s="733"/>
      <c r="K14" s="733"/>
      <c r="L14" s="734"/>
      <c r="M14" s="732"/>
      <c r="N14" s="733"/>
      <c r="O14" s="733"/>
      <c r="P14" s="733"/>
      <c r="Q14" s="733"/>
      <c r="R14" s="734"/>
      <c r="S14" s="802"/>
      <c r="T14" s="803"/>
      <c r="U14" s="803"/>
      <c r="V14" s="803"/>
      <c r="W14" s="803"/>
      <c r="X14" s="803"/>
      <c r="Y14" s="803"/>
      <c r="Z14" s="804"/>
      <c r="AA14" s="802"/>
      <c r="AB14" s="803"/>
      <c r="AC14" s="803"/>
      <c r="AD14" s="803"/>
      <c r="AE14" s="803"/>
      <c r="AF14" s="803"/>
      <c r="AG14" s="803"/>
      <c r="AH14" s="803"/>
      <c r="AI14" s="803"/>
      <c r="AJ14" s="803"/>
      <c r="AK14" s="803"/>
      <c r="AL14" s="804"/>
      <c r="AM14" s="807" t="str">
        <f t="shared" si="0"/>
        <v/>
      </c>
      <c r="AN14" s="808"/>
      <c r="AO14" s="789"/>
      <c r="AP14" s="790"/>
      <c r="AQ14" s="791"/>
      <c r="AR14" s="811"/>
      <c r="AS14" s="812"/>
      <c r="AT14" s="764" t="str">
        <f t="shared" si="1"/>
        <v/>
      </c>
      <c r="AU14" s="765"/>
      <c r="AV14" s="766"/>
      <c r="AW14" s="741" t="str">
        <f>IF(AT14="","",SUM(AT14:AV15))</f>
        <v/>
      </c>
      <c r="AX14" s="742"/>
      <c r="AY14" s="743"/>
      <c r="AZ14" s="747"/>
      <c r="BA14" s="748"/>
      <c r="BB14" s="748"/>
      <c r="BC14" s="258" t="s">
        <v>97</v>
      </c>
    </row>
    <row r="15" spans="1:71" s="20" customFormat="1" ht="35.15" customHeight="1" x14ac:dyDescent="0.2">
      <c r="A15" s="796"/>
      <c r="B15" s="797"/>
      <c r="C15" s="713"/>
      <c r="D15" s="714"/>
      <c r="E15" s="714"/>
      <c r="F15" s="735" t="s">
        <v>98</v>
      </c>
      <c r="G15" s="736"/>
      <c r="H15" s="737"/>
      <c r="I15" s="738"/>
      <c r="J15" s="739"/>
      <c r="K15" s="739"/>
      <c r="L15" s="740"/>
      <c r="M15" s="738"/>
      <c r="N15" s="739"/>
      <c r="O15" s="739"/>
      <c r="P15" s="739"/>
      <c r="Q15" s="739"/>
      <c r="R15" s="740"/>
      <c r="S15" s="754"/>
      <c r="T15" s="755"/>
      <c r="U15" s="755"/>
      <c r="V15" s="755"/>
      <c r="W15" s="755"/>
      <c r="X15" s="755"/>
      <c r="Y15" s="755"/>
      <c r="Z15" s="756"/>
      <c r="AA15" s="754"/>
      <c r="AB15" s="755"/>
      <c r="AC15" s="755"/>
      <c r="AD15" s="755"/>
      <c r="AE15" s="755"/>
      <c r="AF15" s="755"/>
      <c r="AG15" s="755"/>
      <c r="AH15" s="755"/>
      <c r="AI15" s="755"/>
      <c r="AJ15" s="755"/>
      <c r="AK15" s="755"/>
      <c r="AL15" s="756"/>
      <c r="AM15" s="800" t="str">
        <f t="shared" si="0"/>
        <v/>
      </c>
      <c r="AN15" s="801"/>
      <c r="AO15" s="816"/>
      <c r="AP15" s="817"/>
      <c r="AQ15" s="818"/>
      <c r="AR15" s="824"/>
      <c r="AS15" s="825"/>
      <c r="AT15" s="826" t="str">
        <f t="shared" si="1"/>
        <v/>
      </c>
      <c r="AU15" s="827"/>
      <c r="AV15" s="828"/>
      <c r="AW15" s="751"/>
      <c r="AX15" s="752"/>
      <c r="AY15" s="753"/>
      <c r="AZ15" s="760"/>
      <c r="BA15" s="761"/>
      <c r="BB15" s="761"/>
      <c r="BC15" s="259" t="s">
        <v>97</v>
      </c>
    </row>
    <row r="16" spans="1:71" s="20" customFormat="1" ht="35.15" customHeight="1" x14ac:dyDescent="0.2">
      <c r="A16" s="717" t="s">
        <v>100</v>
      </c>
      <c r="B16" s="718"/>
      <c r="C16" s="711"/>
      <c r="D16" s="712"/>
      <c r="E16" s="712"/>
      <c r="F16" s="729" t="s">
        <v>96</v>
      </c>
      <c r="G16" s="730"/>
      <c r="H16" s="731"/>
      <c r="I16" s="732"/>
      <c r="J16" s="733"/>
      <c r="K16" s="733"/>
      <c r="L16" s="734"/>
      <c r="M16" s="732"/>
      <c r="N16" s="733"/>
      <c r="O16" s="733"/>
      <c r="P16" s="733"/>
      <c r="Q16" s="733"/>
      <c r="R16" s="734"/>
      <c r="S16" s="802"/>
      <c r="T16" s="803"/>
      <c r="U16" s="803"/>
      <c r="V16" s="803"/>
      <c r="W16" s="803"/>
      <c r="X16" s="803"/>
      <c r="Y16" s="803"/>
      <c r="Z16" s="804"/>
      <c r="AA16" s="802"/>
      <c r="AB16" s="803"/>
      <c r="AC16" s="803"/>
      <c r="AD16" s="803"/>
      <c r="AE16" s="803"/>
      <c r="AF16" s="803"/>
      <c r="AG16" s="803"/>
      <c r="AH16" s="803"/>
      <c r="AI16" s="803"/>
      <c r="AJ16" s="803"/>
      <c r="AK16" s="803"/>
      <c r="AL16" s="804"/>
      <c r="AM16" s="807" t="str">
        <f>IF(M16="","",IF(AND(LEFT(M16,1)&amp;RIGHT(M16,1)&lt;&gt;"D1",LEFT(M16,1)&amp;RIGHT(M16,1)&lt;&gt;"D2",LEFT(M16,1)&amp;RIGHT(M16,1)&lt;&gt;"D3"),"err",LEFT(M16,1)&amp;RIGHT(M16,1)))</f>
        <v/>
      </c>
      <c r="AN16" s="808"/>
      <c r="AO16" s="789"/>
      <c r="AP16" s="790"/>
      <c r="AQ16" s="791"/>
      <c r="AR16" s="811"/>
      <c r="AS16" s="812"/>
      <c r="AT16" s="764" t="str">
        <f t="shared" si="1"/>
        <v/>
      </c>
      <c r="AU16" s="765"/>
      <c r="AV16" s="766"/>
      <c r="AW16" s="741" t="str">
        <f>IF(AT16="","",SUM(AT16:AV17))</f>
        <v/>
      </c>
      <c r="AX16" s="742"/>
      <c r="AY16" s="743"/>
      <c r="AZ16" s="747"/>
      <c r="BA16" s="748"/>
      <c r="BB16" s="748"/>
      <c r="BC16" s="257" t="s">
        <v>97</v>
      </c>
    </row>
    <row r="17" spans="1:55" s="20" customFormat="1" ht="34.5" customHeight="1" x14ac:dyDescent="0.2">
      <c r="A17" s="719"/>
      <c r="B17" s="720"/>
      <c r="C17" s="713"/>
      <c r="D17" s="714"/>
      <c r="E17" s="714"/>
      <c r="F17" s="735" t="s">
        <v>98</v>
      </c>
      <c r="G17" s="736"/>
      <c r="H17" s="737"/>
      <c r="I17" s="738"/>
      <c r="J17" s="739"/>
      <c r="K17" s="739"/>
      <c r="L17" s="740"/>
      <c r="M17" s="738"/>
      <c r="N17" s="739"/>
      <c r="O17" s="739"/>
      <c r="P17" s="739"/>
      <c r="Q17" s="739"/>
      <c r="R17" s="740"/>
      <c r="S17" s="754"/>
      <c r="T17" s="755"/>
      <c r="U17" s="755"/>
      <c r="V17" s="755"/>
      <c r="W17" s="755"/>
      <c r="X17" s="755"/>
      <c r="Y17" s="755"/>
      <c r="Z17" s="756"/>
      <c r="AA17" s="754"/>
      <c r="AB17" s="755"/>
      <c r="AC17" s="755"/>
      <c r="AD17" s="755"/>
      <c r="AE17" s="755"/>
      <c r="AF17" s="755"/>
      <c r="AG17" s="755"/>
      <c r="AH17" s="755"/>
      <c r="AI17" s="755"/>
      <c r="AJ17" s="755"/>
      <c r="AK17" s="755"/>
      <c r="AL17" s="756"/>
      <c r="AM17" s="800" t="str">
        <f t="shared" ref="AM17:AM27" si="2">IF(M17="","",IF(AND(LEFT(M17,1)&amp;RIGHT(M17,1)&lt;&gt;"D1",LEFT(M17,1)&amp;RIGHT(M17,1)&lt;&gt;"D2",LEFT(M17,1)&amp;RIGHT(M17,1)&lt;&gt;"D3"),"err",LEFT(M17,1)&amp;RIGHT(M17,1)))</f>
        <v/>
      </c>
      <c r="AN17" s="801"/>
      <c r="AO17" s="816"/>
      <c r="AP17" s="817"/>
      <c r="AQ17" s="818"/>
      <c r="AR17" s="824"/>
      <c r="AS17" s="825"/>
      <c r="AT17" s="826" t="str">
        <f t="shared" si="1"/>
        <v/>
      </c>
      <c r="AU17" s="827"/>
      <c r="AV17" s="828"/>
      <c r="AW17" s="751"/>
      <c r="AX17" s="752"/>
      <c r="AY17" s="753"/>
      <c r="AZ17" s="760"/>
      <c r="BA17" s="761"/>
      <c r="BB17" s="761"/>
      <c r="BC17" s="256" t="s">
        <v>97</v>
      </c>
    </row>
    <row r="18" spans="1:55" s="20" customFormat="1" ht="35.15" customHeight="1" x14ac:dyDescent="0.2">
      <c r="A18" s="719"/>
      <c r="B18" s="720"/>
      <c r="C18" s="711"/>
      <c r="D18" s="712"/>
      <c r="E18" s="712"/>
      <c r="F18" s="729" t="s">
        <v>96</v>
      </c>
      <c r="G18" s="730"/>
      <c r="H18" s="731"/>
      <c r="I18" s="732"/>
      <c r="J18" s="733"/>
      <c r="K18" s="733"/>
      <c r="L18" s="734"/>
      <c r="M18" s="732"/>
      <c r="N18" s="733"/>
      <c r="O18" s="733"/>
      <c r="P18" s="733"/>
      <c r="Q18" s="733"/>
      <c r="R18" s="734"/>
      <c r="S18" s="802"/>
      <c r="T18" s="803"/>
      <c r="U18" s="803"/>
      <c r="V18" s="803"/>
      <c r="W18" s="803"/>
      <c r="X18" s="803"/>
      <c r="Y18" s="803"/>
      <c r="Z18" s="804"/>
      <c r="AA18" s="802"/>
      <c r="AB18" s="803"/>
      <c r="AC18" s="803"/>
      <c r="AD18" s="803"/>
      <c r="AE18" s="803"/>
      <c r="AF18" s="803"/>
      <c r="AG18" s="803"/>
      <c r="AH18" s="803"/>
      <c r="AI18" s="803"/>
      <c r="AJ18" s="803"/>
      <c r="AK18" s="803"/>
      <c r="AL18" s="804"/>
      <c r="AM18" s="807" t="str">
        <f t="shared" si="2"/>
        <v/>
      </c>
      <c r="AN18" s="808"/>
      <c r="AO18" s="789"/>
      <c r="AP18" s="790"/>
      <c r="AQ18" s="791"/>
      <c r="AR18" s="811"/>
      <c r="AS18" s="812"/>
      <c r="AT18" s="764" t="str">
        <f t="shared" si="1"/>
        <v/>
      </c>
      <c r="AU18" s="765"/>
      <c r="AV18" s="766"/>
      <c r="AW18" s="741" t="str">
        <f>IF(AT18="","",SUM(AT18:AV19))</f>
        <v/>
      </c>
      <c r="AX18" s="742"/>
      <c r="AY18" s="743"/>
      <c r="AZ18" s="747"/>
      <c r="BA18" s="748"/>
      <c r="BB18" s="748"/>
      <c r="BC18" s="257" t="s">
        <v>97</v>
      </c>
    </row>
    <row r="19" spans="1:55" s="20" customFormat="1" ht="35.15" customHeight="1" x14ac:dyDescent="0.2">
      <c r="A19" s="719"/>
      <c r="B19" s="720"/>
      <c r="C19" s="713"/>
      <c r="D19" s="714"/>
      <c r="E19" s="714"/>
      <c r="F19" s="735" t="s">
        <v>98</v>
      </c>
      <c r="G19" s="736"/>
      <c r="H19" s="737"/>
      <c r="I19" s="738"/>
      <c r="J19" s="739"/>
      <c r="K19" s="739"/>
      <c r="L19" s="740"/>
      <c r="M19" s="738"/>
      <c r="N19" s="739"/>
      <c r="O19" s="739"/>
      <c r="P19" s="739"/>
      <c r="Q19" s="739"/>
      <c r="R19" s="740"/>
      <c r="S19" s="754"/>
      <c r="T19" s="755"/>
      <c r="U19" s="755"/>
      <c r="V19" s="755"/>
      <c r="W19" s="755"/>
      <c r="X19" s="755"/>
      <c r="Y19" s="755"/>
      <c r="Z19" s="756"/>
      <c r="AA19" s="754"/>
      <c r="AB19" s="755"/>
      <c r="AC19" s="755"/>
      <c r="AD19" s="755"/>
      <c r="AE19" s="755"/>
      <c r="AF19" s="755"/>
      <c r="AG19" s="755"/>
      <c r="AH19" s="755"/>
      <c r="AI19" s="755"/>
      <c r="AJ19" s="755"/>
      <c r="AK19" s="755"/>
      <c r="AL19" s="756"/>
      <c r="AM19" s="800" t="str">
        <f t="shared" si="2"/>
        <v/>
      </c>
      <c r="AN19" s="801"/>
      <c r="AO19" s="816"/>
      <c r="AP19" s="817"/>
      <c r="AQ19" s="818"/>
      <c r="AR19" s="824"/>
      <c r="AS19" s="825"/>
      <c r="AT19" s="826" t="str">
        <f t="shared" si="1"/>
        <v/>
      </c>
      <c r="AU19" s="827"/>
      <c r="AV19" s="828"/>
      <c r="AW19" s="751"/>
      <c r="AX19" s="752"/>
      <c r="AY19" s="753"/>
      <c r="AZ19" s="760"/>
      <c r="BA19" s="761"/>
      <c r="BB19" s="761"/>
      <c r="BC19" s="256" t="s">
        <v>97</v>
      </c>
    </row>
    <row r="20" spans="1:55" s="20" customFormat="1" ht="35.15" customHeight="1" x14ac:dyDescent="0.2">
      <c r="A20" s="719"/>
      <c r="B20" s="720"/>
      <c r="C20" s="711"/>
      <c r="D20" s="712"/>
      <c r="E20" s="712"/>
      <c r="F20" s="729" t="s">
        <v>96</v>
      </c>
      <c r="G20" s="730"/>
      <c r="H20" s="731"/>
      <c r="I20" s="732"/>
      <c r="J20" s="733"/>
      <c r="K20" s="733"/>
      <c r="L20" s="734"/>
      <c r="M20" s="732"/>
      <c r="N20" s="733"/>
      <c r="O20" s="733"/>
      <c r="P20" s="733"/>
      <c r="Q20" s="733"/>
      <c r="R20" s="734"/>
      <c r="S20" s="802"/>
      <c r="T20" s="803"/>
      <c r="U20" s="803"/>
      <c r="V20" s="803"/>
      <c r="W20" s="803"/>
      <c r="X20" s="803"/>
      <c r="Y20" s="803"/>
      <c r="Z20" s="804"/>
      <c r="AA20" s="802"/>
      <c r="AB20" s="803"/>
      <c r="AC20" s="803"/>
      <c r="AD20" s="803"/>
      <c r="AE20" s="803"/>
      <c r="AF20" s="803"/>
      <c r="AG20" s="803"/>
      <c r="AH20" s="803"/>
      <c r="AI20" s="803"/>
      <c r="AJ20" s="803"/>
      <c r="AK20" s="803"/>
      <c r="AL20" s="804"/>
      <c r="AM20" s="807" t="str">
        <f t="shared" si="2"/>
        <v/>
      </c>
      <c r="AN20" s="808"/>
      <c r="AO20" s="789"/>
      <c r="AP20" s="790"/>
      <c r="AQ20" s="791"/>
      <c r="AR20" s="811"/>
      <c r="AS20" s="812"/>
      <c r="AT20" s="764" t="str">
        <f t="shared" si="1"/>
        <v/>
      </c>
      <c r="AU20" s="765"/>
      <c r="AV20" s="766"/>
      <c r="AW20" s="741" t="str">
        <f>IF(AT20="","",SUM(AT20:AV21))</f>
        <v/>
      </c>
      <c r="AX20" s="742"/>
      <c r="AY20" s="743"/>
      <c r="AZ20" s="747"/>
      <c r="BA20" s="748"/>
      <c r="BB20" s="748"/>
      <c r="BC20" s="258" t="s">
        <v>97</v>
      </c>
    </row>
    <row r="21" spans="1:55" s="20" customFormat="1" ht="35.15" customHeight="1" x14ac:dyDescent="0.2">
      <c r="A21" s="809"/>
      <c r="B21" s="810"/>
      <c r="C21" s="713"/>
      <c r="D21" s="714"/>
      <c r="E21" s="714"/>
      <c r="F21" s="735" t="s">
        <v>98</v>
      </c>
      <c r="G21" s="736"/>
      <c r="H21" s="737"/>
      <c r="I21" s="738"/>
      <c r="J21" s="739"/>
      <c r="K21" s="739"/>
      <c r="L21" s="740"/>
      <c r="M21" s="738"/>
      <c r="N21" s="739"/>
      <c r="O21" s="739"/>
      <c r="P21" s="739"/>
      <c r="Q21" s="739"/>
      <c r="R21" s="740"/>
      <c r="S21" s="754"/>
      <c r="T21" s="755"/>
      <c r="U21" s="755"/>
      <c r="V21" s="755"/>
      <c r="W21" s="755"/>
      <c r="X21" s="755"/>
      <c r="Y21" s="755"/>
      <c r="Z21" s="756"/>
      <c r="AA21" s="754"/>
      <c r="AB21" s="755"/>
      <c r="AC21" s="755"/>
      <c r="AD21" s="755"/>
      <c r="AE21" s="755"/>
      <c r="AF21" s="755"/>
      <c r="AG21" s="755"/>
      <c r="AH21" s="755"/>
      <c r="AI21" s="755"/>
      <c r="AJ21" s="755"/>
      <c r="AK21" s="755"/>
      <c r="AL21" s="756"/>
      <c r="AM21" s="800" t="str">
        <f t="shared" si="2"/>
        <v/>
      </c>
      <c r="AN21" s="801"/>
      <c r="AO21" s="816"/>
      <c r="AP21" s="817"/>
      <c r="AQ21" s="818"/>
      <c r="AR21" s="824"/>
      <c r="AS21" s="825"/>
      <c r="AT21" s="826" t="str">
        <f t="shared" si="1"/>
        <v/>
      </c>
      <c r="AU21" s="827"/>
      <c r="AV21" s="828"/>
      <c r="AW21" s="751"/>
      <c r="AX21" s="752"/>
      <c r="AY21" s="753"/>
      <c r="AZ21" s="760"/>
      <c r="BA21" s="761"/>
      <c r="BB21" s="761"/>
      <c r="BC21" s="256" t="s">
        <v>97</v>
      </c>
    </row>
    <row r="22" spans="1:55" s="20" customFormat="1" ht="35.15" customHeight="1" x14ac:dyDescent="0.2">
      <c r="A22" s="717" t="s">
        <v>101</v>
      </c>
      <c r="B22" s="718"/>
      <c r="C22" s="711"/>
      <c r="D22" s="712"/>
      <c r="E22" s="712"/>
      <c r="F22" s="729" t="s">
        <v>96</v>
      </c>
      <c r="G22" s="730"/>
      <c r="H22" s="731"/>
      <c r="I22" s="732"/>
      <c r="J22" s="733"/>
      <c r="K22" s="733"/>
      <c r="L22" s="734"/>
      <c r="M22" s="732"/>
      <c r="N22" s="733"/>
      <c r="O22" s="733"/>
      <c r="P22" s="733"/>
      <c r="Q22" s="733"/>
      <c r="R22" s="734"/>
      <c r="S22" s="802"/>
      <c r="T22" s="803"/>
      <c r="U22" s="803"/>
      <c r="V22" s="803"/>
      <c r="W22" s="803"/>
      <c r="X22" s="803"/>
      <c r="Y22" s="803"/>
      <c r="Z22" s="804"/>
      <c r="AA22" s="802"/>
      <c r="AB22" s="803"/>
      <c r="AC22" s="803"/>
      <c r="AD22" s="803"/>
      <c r="AE22" s="803"/>
      <c r="AF22" s="803"/>
      <c r="AG22" s="803"/>
      <c r="AH22" s="803"/>
      <c r="AI22" s="803"/>
      <c r="AJ22" s="803"/>
      <c r="AK22" s="803"/>
      <c r="AL22" s="804"/>
      <c r="AM22" s="807" t="str">
        <f t="shared" si="2"/>
        <v/>
      </c>
      <c r="AN22" s="808"/>
      <c r="AO22" s="789"/>
      <c r="AP22" s="790"/>
      <c r="AQ22" s="791"/>
      <c r="AR22" s="811"/>
      <c r="AS22" s="812"/>
      <c r="AT22" s="764" t="str">
        <f t="shared" si="1"/>
        <v/>
      </c>
      <c r="AU22" s="765"/>
      <c r="AV22" s="766"/>
      <c r="AW22" s="741" t="str">
        <f>IF(AT22="","",SUM(AT22:AV23))</f>
        <v/>
      </c>
      <c r="AX22" s="742"/>
      <c r="AY22" s="743"/>
      <c r="AZ22" s="747"/>
      <c r="BA22" s="748"/>
      <c r="BB22" s="748"/>
      <c r="BC22" s="258" t="s">
        <v>97</v>
      </c>
    </row>
    <row r="23" spans="1:55" s="20" customFormat="1" ht="35.15" customHeight="1" x14ac:dyDescent="0.2">
      <c r="A23" s="719"/>
      <c r="B23" s="720"/>
      <c r="C23" s="713"/>
      <c r="D23" s="714"/>
      <c r="E23" s="714"/>
      <c r="F23" s="735" t="s">
        <v>98</v>
      </c>
      <c r="G23" s="736"/>
      <c r="H23" s="737"/>
      <c r="I23" s="738"/>
      <c r="J23" s="739"/>
      <c r="K23" s="739"/>
      <c r="L23" s="740"/>
      <c r="M23" s="738"/>
      <c r="N23" s="739"/>
      <c r="O23" s="739"/>
      <c r="P23" s="739"/>
      <c r="Q23" s="739"/>
      <c r="R23" s="740"/>
      <c r="S23" s="754"/>
      <c r="T23" s="755"/>
      <c r="U23" s="755"/>
      <c r="V23" s="755"/>
      <c r="W23" s="755"/>
      <c r="X23" s="755"/>
      <c r="Y23" s="755"/>
      <c r="Z23" s="756"/>
      <c r="AA23" s="754"/>
      <c r="AB23" s="755"/>
      <c r="AC23" s="755"/>
      <c r="AD23" s="755"/>
      <c r="AE23" s="755"/>
      <c r="AF23" s="755"/>
      <c r="AG23" s="755"/>
      <c r="AH23" s="755"/>
      <c r="AI23" s="755"/>
      <c r="AJ23" s="755"/>
      <c r="AK23" s="755"/>
      <c r="AL23" s="756"/>
      <c r="AM23" s="800" t="str">
        <f t="shared" si="2"/>
        <v/>
      </c>
      <c r="AN23" s="801"/>
      <c r="AO23" s="816"/>
      <c r="AP23" s="817"/>
      <c r="AQ23" s="818"/>
      <c r="AR23" s="824"/>
      <c r="AS23" s="825"/>
      <c r="AT23" s="826" t="str">
        <f t="shared" si="1"/>
        <v/>
      </c>
      <c r="AU23" s="827"/>
      <c r="AV23" s="828"/>
      <c r="AW23" s="751"/>
      <c r="AX23" s="752"/>
      <c r="AY23" s="753"/>
      <c r="AZ23" s="760"/>
      <c r="BA23" s="761"/>
      <c r="BB23" s="761"/>
      <c r="BC23" s="256" t="s">
        <v>97</v>
      </c>
    </row>
    <row r="24" spans="1:55" s="20" customFormat="1" ht="34.5" customHeight="1" x14ac:dyDescent="0.2">
      <c r="A24" s="719"/>
      <c r="B24" s="720"/>
      <c r="C24" s="711"/>
      <c r="D24" s="712"/>
      <c r="E24" s="712"/>
      <c r="F24" s="729" t="s">
        <v>96</v>
      </c>
      <c r="G24" s="730"/>
      <c r="H24" s="731"/>
      <c r="I24" s="732"/>
      <c r="J24" s="733"/>
      <c r="K24" s="733"/>
      <c r="L24" s="734"/>
      <c r="M24" s="732"/>
      <c r="N24" s="733"/>
      <c r="O24" s="733"/>
      <c r="P24" s="733"/>
      <c r="Q24" s="733"/>
      <c r="R24" s="734"/>
      <c r="S24" s="802"/>
      <c r="T24" s="803"/>
      <c r="U24" s="803"/>
      <c r="V24" s="803"/>
      <c r="W24" s="803"/>
      <c r="X24" s="803"/>
      <c r="Y24" s="803"/>
      <c r="Z24" s="804"/>
      <c r="AA24" s="802"/>
      <c r="AB24" s="803"/>
      <c r="AC24" s="803"/>
      <c r="AD24" s="803"/>
      <c r="AE24" s="803"/>
      <c r="AF24" s="803"/>
      <c r="AG24" s="803"/>
      <c r="AH24" s="803"/>
      <c r="AI24" s="803"/>
      <c r="AJ24" s="803"/>
      <c r="AK24" s="803"/>
      <c r="AL24" s="804"/>
      <c r="AM24" s="807" t="str">
        <f t="shared" si="2"/>
        <v/>
      </c>
      <c r="AN24" s="808"/>
      <c r="AO24" s="789"/>
      <c r="AP24" s="790"/>
      <c r="AQ24" s="791"/>
      <c r="AR24" s="811"/>
      <c r="AS24" s="812"/>
      <c r="AT24" s="764" t="str">
        <f t="shared" si="1"/>
        <v/>
      </c>
      <c r="AU24" s="765"/>
      <c r="AV24" s="766"/>
      <c r="AW24" s="741" t="str">
        <f>IF(AT24="","",SUM(AT24:AV25))</f>
        <v/>
      </c>
      <c r="AX24" s="742"/>
      <c r="AY24" s="743"/>
      <c r="AZ24" s="747"/>
      <c r="BA24" s="748"/>
      <c r="BB24" s="748"/>
      <c r="BC24" s="257" t="s">
        <v>97</v>
      </c>
    </row>
    <row r="25" spans="1:55" s="20" customFormat="1" ht="35.15" customHeight="1" x14ac:dyDescent="0.2">
      <c r="A25" s="719"/>
      <c r="B25" s="720"/>
      <c r="C25" s="713"/>
      <c r="D25" s="714"/>
      <c r="E25" s="714"/>
      <c r="F25" s="735" t="s">
        <v>98</v>
      </c>
      <c r="G25" s="736"/>
      <c r="H25" s="737"/>
      <c r="I25" s="738"/>
      <c r="J25" s="739"/>
      <c r="K25" s="739"/>
      <c r="L25" s="740"/>
      <c r="M25" s="738"/>
      <c r="N25" s="739"/>
      <c r="O25" s="739"/>
      <c r="P25" s="739"/>
      <c r="Q25" s="739"/>
      <c r="R25" s="740"/>
      <c r="S25" s="754"/>
      <c r="T25" s="755"/>
      <c r="U25" s="755"/>
      <c r="V25" s="755"/>
      <c r="W25" s="755"/>
      <c r="X25" s="755"/>
      <c r="Y25" s="755"/>
      <c r="Z25" s="756"/>
      <c r="AA25" s="754"/>
      <c r="AB25" s="755"/>
      <c r="AC25" s="755"/>
      <c r="AD25" s="755"/>
      <c r="AE25" s="755"/>
      <c r="AF25" s="755"/>
      <c r="AG25" s="755"/>
      <c r="AH25" s="755"/>
      <c r="AI25" s="755"/>
      <c r="AJ25" s="755"/>
      <c r="AK25" s="755"/>
      <c r="AL25" s="756"/>
      <c r="AM25" s="800" t="str">
        <f t="shared" si="2"/>
        <v/>
      </c>
      <c r="AN25" s="801"/>
      <c r="AO25" s="816"/>
      <c r="AP25" s="817"/>
      <c r="AQ25" s="818"/>
      <c r="AR25" s="824"/>
      <c r="AS25" s="825"/>
      <c r="AT25" s="826" t="str">
        <f t="shared" si="1"/>
        <v/>
      </c>
      <c r="AU25" s="827"/>
      <c r="AV25" s="828"/>
      <c r="AW25" s="751"/>
      <c r="AX25" s="752"/>
      <c r="AY25" s="753"/>
      <c r="AZ25" s="760"/>
      <c r="BA25" s="761"/>
      <c r="BB25" s="761"/>
      <c r="BC25" s="256" t="s">
        <v>97</v>
      </c>
    </row>
    <row r="26" spans="1:55" s="20" customFormat="1" ht="35.15" customHeight="1" x14ac:dyDescent="0.2">
      <c r="A26" s="719"/>
      <c r="B26" s="720"/>
      <c r="C26" s="711"/>
      <c r="D26" s="712"/>
      <c r="E26" s="712"/>
      <c r="F26" s="729" t="s">
        <v>96</v>
      </c>
      <c r="G26" s="730"/>
      <c r="H26" s="731"/>
      <c r="I26" s="732"/>
      <c r="J26" s="733"/>
      <c r="K26" s="733"/>
      <c r="L26" s="734"/>
      <c r="M26" s="732"/>
      <c r="N26" s="733"/>
      <c r="O26" s="733"/>
      <c r="P26" s="733"/>
      <c r="Q26" s="733"/>
      <c r="R26" s="734"/>
      <c r="S26" s="802"/>
      <c r="T26" s="803"/>
      <c r="U26" s="803"/>
      <c r="V26" s="803"/>
      <c r="W26" s="803"/>
      <c r="X26" s="803"/>
      <c r="Y26" s="803"/>
      <c r="Z26" s="804"/>
      <c r="AA26" s="802"/>
      <c r="AB26" s="803"/>
      <c r="AC26" s="803"/>
      <c r="AD26" s="803"/>
      <c r="AE26" s="803"/>
      <c r="AF26" s="803"/>
      <c r="AG26" s="803"/>
      <c r="AH26" s="803"/>
      <c r="AI26" s="803"/>
      <c r="AJ26" s="803"/>
      <c r="AK26" s="803"/>
      <c r="AL26" s="804"/>
      <c r="AM26" s="807" t="str">
        <f t="shared" si="2"/>
        <v/>
      </c>
      <c r="AN26" s="808"/>
      <c r="AO26" s="789"/>
      <c r="AP26" s="790"/>
      <c r="AQ26" s="791"/>
      <c r="AR26" s="811"/>
      <c r="AS26" s="812"/>
      <c r="AT26" s="764" t="str">
        <f t="shared" si="1"/>
        <v/>
      </c>
      <c r="AU26" s="765"/>
      <c r="AV26" s="766"/>
      <c r="AW26" s="741" t="str">
        <f>IF(AT26="","",SUM(AT26:AV27))</f>
        <v/>
      </c>
      <c r="AX26" s="742"/>
      <c r="AY26" s="743"/>
      <c r="AZ26" s="747"/>
      <c r="BA26" s="748"/>
      <c r="BB26" s="748"/>
      <c r="BC26" s="258" t="s">
        <v>97</v>
      </c>
    </row>
    <row r="27" spans="1:55" s="20" customFormat="1" ht="35.15" customHeight="1" thickBot="1" x14ac:dyDescent="0.25">
      <c r="A27" s="721"/>
      <c r="B27" s="722"/>
      <c r="C27" s="715"/>
      <c r="D27" s="716"/>
      <c r="E27" s="716"/>
      <c r="F27" s="723" t="s">
        <v>98</v>
      </c>
      <c r="G27" s="724"/>
      <c r="H27" s="725"/>
      <c r="I27" s="726"/>
      <c r="J27" s="727"/>
      <c r="K27" s="727"/>
      <c r="L27" s="728"/>
      <c r="M27" s="726"/>
      <c r="N27" s="727"/>
      <c r="O27" s="727"/>
      <c r="P27" s="727"/>
      <c r="Q27" s="727"/>
      <c r="R27" s="728"/>
      <c r="S27" s="819"/>
      <c r="T27" s="820"/>
      <c r="U27" s="820"/>
      <c r="V27" s="820"/>
      <c r="W27" s="820"/>
      <c r="X27" s="820"/>
      <c r="Y27" s="820"/>
      <c r="Z27" s="821"/>
      <c r="AA27" s="819"/>
      <c r="AB27" s="820"/>
      <c r="AC27" s="820"/>
      <c r="AD27" s="820"/>
      <c r="AE27" s="820"/>
      <c r="AF27" s="820"/>
      <c r="AG27" s="820"/>
      <c r="AH27" s="820"/>
      <c r="AI27" s="820"/>
      <c r="AJ27" s="820"/>
      <c r="AK27" s="820"/>
      <c r="AL27" s="821"/>
      <c r="AM27" s="822" t="str">
        <f t="shared" si="2"/>
        <v/>
      </c>
      <c r="AN27" s="823"/>
      <c r="AO27" s="813"/>
      <c r="AP27" s="814"/>
      <c r="AQ27" s="815"/>
      <c r="AR27" s="762"/>
      <c r="AS27" s="763"/>
      <c r="AT27" s="757" t="str">
        <f t="shared" si="1"/>
        <v/>
      </c>
      <c r="AU27" s="758"/>
      <c r="AV27" s="759"/>
      <c r="AW27" s="744"/>
      <c r="AX27" s="745"/>
      <c r="AY27" s="746"/>
      <c r="AZ27" s="749"/>
      <c r="BA27" s="750"/>
      <c r="BB27" s="750"/>
      <c r="BC27" s="260" t="s">
        <v>97</v>
      </c>
    </row>
    <row r="28" spans="1:55" ht="16.5" customHeight="1" x14ac:dyDescent="0.2">
      <c r="A28" s="774"/>
      <c r="B28" s="774"/>
      <c r="C28" s="774"/>
      <c r="D28" s="774"/>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4"/>
      <c r="AY28" s="774"/>
      <c r="AZ28" s="774"/>
      <c r="BA28" s="774"/>
      <c r="BB28" s="774"/>
      <c r="BC28" s="774"/>
    </row>
    <row r="29" spans="1:55" ht="34.5"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55" ht="21.75" customHeight="1" x14ac:dyDescent="0.2">
      <c r="B30" s="39" t="s">
        <v>284</v>
      </c>
    </row>
    <row r="31" spans="1:55" ht="35.15" customHeight="1" x14ac:dyDescent="0.2">
      <c r="A31" s="786" t="s">
        <v>20</v>
      </c>
      <c r="B31" s="786"/>
      <c r="C31" s="786"/>
      <c r="D31" s="786"/>
      <c r="E31" s="786"/>
      <c r="F31" s="786"/>
      <c r="G31" s="696" t="s">
        <v>99</v>
      </c>
      <c r="H31" s="696"/>
      <c r="I31" s="696"/>
      <c r="J31" s="696"/>
      <c r="K31" s="696"/>
      <c r="L31" s="696"/>
      <c r="M31" s="696"/>
      <c r="N31" s="697" t="s">
        <v>7</v>
      </c>
      <c r="O31" s="697"/>
      <c r="P31" s="697"/>
      <c r="Q31" s="697"/>
      <c r="R31" s="697"/>
      <c r="S31" s="697"/>
      <c r="T31" s="698"/>
      <c r="U31" s="699"/>
      <c r="V31" s="699"/>
      <c r="W31" s="699"/>
      <c r="X31" s="699"/>
      <c r="Y31" s="699"/>
      <c r="Z31" s="699"/>
      <c r="AA31" s="699"/>
      <c r="AB31" s="699"/>
      <c r="AC31" s="699"/>
      <c r="AD31" s="699"/>
      <c r="AE31" s="699"/>
      <c r="AF31" s="699"/>
      <c r="AG31" s="699"/>
      <c r="AH31" s="699"/>
      <c r="AI31" s="699"/>
      <c r="AJ31" s="699"/>
      <c r="AK31" s="699"/>
      <c r="AL31" s="699"/>
      <c r="AM31" s="699"/>
      <c r="AN31" s="700"/>
      <c r="AO31" s="697" t="s">
        <v>25</v>
      </c>
      <c r="AP31" s="697"/>
      <c r="AQ31" s="697"/>
      <c r="AR31" s="697"/>
      <c r="AS31" s="697"/>
      <c r="AT31" s="697"/>
      <c r="AU31" s="698"/>
      <c r="AV31" s="699"/>
      <c r="AW31" s="699"/>
      <c r="AX31" s="699"/>
      <c r="AY31" s="699"/>
      <c r="AZ31" s="699"/>
      <c r="BA31" s="699"/>
      <c r="BB31" s="699"/>
      <c r="BC31" s="700"/>
    </row>
    <row r="32" spans="1:55" ht="34.5" customHeight="1" x14ac:dyDescent="0.2">
      <c r="A32" s="786" t="s">
        <v>20</v>
      </c>
      <c r="B32" s="786"/>
      <c r="C32" s="786"/>
      <c r="D32" s="786"/>
      <c r="E32" s="786"/>
      <c r="F32" s="786"/>
      <c r="G32" s="696" t="s">
        <v>100</v>
      </c>
      <c r="H32" s="696"/>
      <c r="I32" s="696"/>
      <c r="J32" s="696"/>
      <c r="K32" s="696"/>
      <c r="L32" s="696"/>
      <c r="M32" s="696"/>
      <c r="N32" s="697" t="s">
        <v>7</v>
      </c>
      <c r="O32" s="697"/>
      <c r="P32" s="697"/>
      <c r="Q32" s="697"/>
      <c r="R32" s="697"/>
      <c r="S32" s="697"/>
      <c r="T32" s="698"/>
      <c r="U32" s="699"/>
      <c r="V32" s="699"/>
      <c r="W32" s="699"/>
      <c r="X32" s="699"/>
      <c r="Y32" s="699"/>
      <c r="Z32" s="699"/>
      <c r="AA32" s="699"/>
      <c r="AB32" s="699"/>
      <c r="AC32" s="699"/>
      <c r="AD32" s="699"/>
      <c r="AE32" s="699"/>
      <c r="AF32" s="699"/>
      <c r="AG32" s="699"/>
      <c r="AH32" s="699"/>
      <c r="AI32" s="699"/>
      <c r="AJ32" s="699"/>
      <c r="AK32" s="699"/>
      <c r="AL32" s="699"/>
      <c r="AM32" s="699"/>
      <c r="AN32" s="700"/>
      <c r="AO32" s="697" t="s">
        <v>25</v>
      </c>
      <c r="AP32" s="697"/>
      <c r="AQ32" s="697"/>
      <c r="AR32" s="697"/>
      <c r="AS32" s="697"/>
      <c r="AT32" s="697"/>
      <c r="AU32" s="698"/>
      <c r="AV32" s="699"/>
      <c r="AW32" s="699"/>
      <c r="AX32" s="699"/>
      <c r="AY32" s="699"/>
      <c r="AZ32" s="699"/>
      <c r="BA32" s="699"/>
      <c r="BB32" s="699"/>
      <c r="BC32" s="700"/>
    </row>
    <row r="33" spans="1:55" ht="35.15" customHeight="1" x14ac:dyDescent="0.2">
      <c r="A33" s="786" t="s">
        <v>20</v>
      </c>
      <c r="B33" s="786"/>
      <c r="C33" s="786"/>
      <c r="D33" s="786"/>
      <c r="E33" s="786"/>
      <c r="F33" s="786"/>
      <c r="G33" s="696" t="s">
        <v>101</v>
      </c>
      <c r="H33" s="696"/>
      <c r="I33" s="696"/>
      <c r="J33" s="696"/>
      <c r="K33" s="696"/>
      <c r="L33" s="696"/>
      <c r="M33" s="696"/>
      <c r="N33" s="697" t="s">
        <v>7</v>
      </c>
      <c r="O33" s="697"/>
      <c r="P33" s="697"/>
      <c r="Q33" s="697"/>
      <c r="R33" s="697"/>
      <c r="S33" s="697"/>
      <c r="T33" s="698"/>
      <c r="U33" s="699"/>
      <c r="V33" s="699"/>
      <c r="W33" s="699"/>
      <c r="X33" s="699"/>
      <c r="Y33" s="699"/>
      <c r="Z33" s="699"/>
      <c r="AA33" s="699"/>
      <c r="AB33" s="699"/>
      <c r="AC33" s="699"/>
      <c r="AD33" s="699"/>
      <c r="AE33" s="699"/>
      <c r="AF33" s="699"/>
      <c r="AG33" s="699"/>
      <c r="AH33" s="699"/>
      <c r="AI33" s="699"/>
      <c r="AJ33" s="699"/>
      <c r="AK33" s="699"/>
      <c r="AL33" s="699"/>
      <c r="AM33" s="699"/>
      <c r="AN33" s="700"/>
      <c r="AO33" s="697" t="s">
        <v>25</v>
      </c>
      <c r="AP33" s="697"/>
      <c r="AQ33" s="697"/>
      <c r="AR33" s="697"/>
      <c r="AS33" s="697"/>
      <c r="AT33" s="697"/>
      <c r="AU33" s="698"/>
      <c r="AV33" s="699"/>
      <c r="AW33" s="699"/>
      <c r="AX33" s="699"/>
      <c r="AY33" s="699"/>
      <c r="AZ33" s="699"/>
      <c r="BA33" s="699"/>
      <c r="BB33" s="699"/>
      <c r="BC33" s="700"/>
    </row>
    <row r="34" spans="1:55" ht="60" customHeight="1"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ht="60" customHeight="1"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ht="31.5" customHeight="1" thickBot="1" x14ac:dyDescent="0.25">
      <c r="A36" s="44" t="s">
        <v>131</v>
      </c>
      <c r="B36" s="137"/>
      <c r="C36" s="137"/>
      <c r="D36" s="137"/>
      <c r="E36" s="137"/>
      <c r="F36" s="137"/>
      <c r="G36" s="137"/>
      <c r="H36" s="137"/>
      <c r="I36" s="137"/>
      <c r="J36" s="137"/>
      <c r="K36" s="137"/>
      <c r="L36" s="137"/>
      <c r="M36" s="137"/>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37"/>
      <c r="AS36" s="137"/>
      <c r="AT36" s="137"/>
      <c r="AU36" s="137"/>
      <c r="AV36" s="137"/>
      <c r="AW36" s="137"/>
      <c r="AX36" s="137"/>
      <c r="AY36" s="137"/>
      <c r="AZ36" s="137"/>
      <c r="BA36" s="137"/>
      <c r="BB36" s="137"/>
      <c r="BC36" s="137"/>
    </row>
    <row r="37" spans="1:55" ht="57.75" customHeight="1" thickBot="1" x14ac:dyDescent="0.25">
      <c r="A37" s="787" t="s">
        <v>17</v>
      </c>
      <c r="B37" s="788"/>
      <c r="C37" s="701" t="s">
        <v>62</v>
      </c>
      <c r="D37" s="702"/>
      <c r="E37" s="702"/>
      <c r="F37" s="703"/>
      <c r="G37" s="704" t="s">
        <v>94</v>
      </c>
      <c r="H37" s="705"/>
      <c r="I37" s="705"/>
      <c r="J37" s="705"/>
      <c r="K37" s="706" t="s">
        <v>122</v>
      </c>
      <c r="L37" s="705"/>
      <c r="M37" s="705"/>
      <c r="N37" s="705"/>
      <c r="O37" s="705"/>
      <c r="P37" s="705"/>
      <c r="Q37" s="707"/>
      <c r="R37" s="708" t="s">
        <v>102</v>
      </c>
      <c r="S37" s="709"/>
      <c r="T37" s="705" t="s">
        <v>121</v>
      </c>
      <c r="U37" s="705"/>
      <c r="V37" s="705"/>
      <c r="W37" s="705"/>
      <c r="X37" s="705"/>
      <c r="Y37" s="705"/>
      <c r="Z37" s="710"/>
      <c r="AA37" s="704" t="s">
        <v>132</v>
      </c>
      <c r="AB37" s="705"/>
      <c r="AC37" s="705"/>
      <c r="AD37" s="705"/>
      <c r="AE37" s="705"/>
      <c r="AF37" s="705"/>
      <c r="AG37" s="705"/>
      <c r="AH37" s="705"/>
      <c r="AI37" s="705"/>
      <c r="AJ37" s="705"/>
      <c r="AK37" s="705"/>
      <c r="AL37" s="705"/>
      <c r="AM37" s="705"/>
      <c r="AN37" s="710"/>
      <c r="AO37" s="704" t="s">
        <v>133</v>
      </c>
      <c r="AP37" s="705"/>
      <c r="AQ37" s="705"/>
      <c r="AR37" s="705"/>
      <c r="AS37" s="705"/>
      <c r="AT37" s="705"/>
      <c r="AU37" s="705"/>
      <c r="AV37" s="705"/>
      <c r="AW37" s="705"/>
      <c r="AX37" s="705"/>
      <c r="AY37" s="705"/>
      <c r="AZ37" s="705"/>
      <c r="BA37" s="705"/>
      <c r="BB37" s="705"/>
      <c r="BC37" s="779"/>
    </row>
    <row r="38" spans="1:55" ht="33.75" customHeight="1" thickTop="1" x14ac:dyDescent="0.2">
      <c r="A38" s="770" t="s">
        <v>99</v>
      </c>
      <c r="B38" s="771"/>
      <c r="C38" s="684" t="str">
        <f>IF(C10="","",C10)</f>
        <v/>
      </c>
      <c r="D38" s="685"/>
      <c r="E38" s="685"/>
      <c r="F38" s="686"/>
      <c r="G38" s="687" t="str">
        <f>IF(COUNTIF(AM10:AN11,"err")&gt;0,"",IF(AND(M10="",M11=""),"",IF(AND(M10="",M11&lt;&gt;""),"",IF(AM11="",AM10,("D"&amp;MIN(RIGHT(AM10,1),RIGHT(AM11,1)))))))</f>
        <v/>
      </c>
      <c r="H38" s="688"/>
      <c r="I38" s="688"/>
      <c r="J38" s="688"/>
      <c r="K38" s="689" t="str">
        <f>IF(OR(G38="",AM10=""),"",INDEX(AZ10:AZ11,MATCH(G38,AM10:AM11,0)))</f>
        <v/>
      </c>
      <c r="L38" s="690"/>
      <c r="M38" s="690"/>
      <c r="N38" s="690"/>
      <c r="O38" s="690"/>
      <c r="P38" s="690"/>
      <c r="Q38" s="204" t="s">
        <v>97</v>
      </c>
      <c r="R38" s="691" t="s">
        <v>102</v>
      </c>
      <c r="S38" s="692"/>
      <c r="T38" s="693" t="str">
        <f>IF(G38="","",IF($G$49&lt;=3,VLOOKUP(G38,BO:BP,2,0),VLOOKUP(G38,BO:BQ,3,0)))</f>
        <v/>
      </c>
      <c r="U38" s="693"/>
      <c r="V38" s="693"/>
      <c r="W38" s="693"/>
      <c r="X38" s="693"/>
      <c r="Y38" s="693"/>
      <c r="Z38" s="142" t="s">
        <v>0</v>
      </c>
      <c r="AA38" s="694" t="str">
        <f>IF(K38="","",K38*T38)</f>
        <v/>
      </c>
      <c r="AB38" s="695"/>
      <c r="AC38" s="695"/>
      <c r="AD38" s="695"/>
      <c r="AE38" s="695"/>
      <c r="AF38" s="695"/>
      <c r="AG38" s="695"/>
      <c r="AH38" s="695"/>
      <c r="AI38" s="695"/>
      <c r="AJ38" s="695"/>
      <c r="AK38" s="695"/>
      <c r="AL38" s="695"/>
      <c r="AM38" s="695"/>
      <c r="AN38" s="143" t="s">
        <v>0</v>
      </c>
      <c r="AO38" s="780">
        <f>SUM(AA38:AM40)</f>
        <v>0</v>
      </c>
      <c r="AP38" s="781"/>
      <c r="AQ38" s="781"/>
      <c r="AR38" s="781"/>
      <c r="AS38" s="781"/>
      <c r="AT38" s="781"/>
      <c r="AU38" s="781"/>
      <c r="AV38" s="781"/>
      <c r="AW38" s="781"/>
      <c r="AX38" s="781"/>
      <c r="AY38" s="781"/>
      <c r="AZ38" s="781"/>
      <c r="BA38" s="781"/>
      <c r="BB38" s="781"/>
      <c r="BC38" s="777" t="s">
        <v>0</v>
      </c>
    </row>
    <row r="39" spans="1:55" ht="33.75" customHeight="1" x14ac:dyDescent="0.2">
      <c r="A39" s="652"/>
      <c r="B39" s="653"/>
      <c r="C39" s="630" t="str">
        <f>IF(C12="","",C12)</f>
        <v/>
      </c>
      <c r="D39" s="631"/>
      <c r="E39" s="631"/>
      <c r="F39" s="632"/>
      <c r="G39" s="633" t="str">
        <f>IF(COUNTIF(AM12:AN13,"err")&gt;0,"",IF(AND(M12="",M13=""),"",IF(AND(M12="",M13&lt;&gt;""),"",IF(AM13="",AM12,("D"&amp;MIN(RIGHT(AM12,1),RIGHT(AM13,1)))))))</f>
        <v/>
      </c>
      <c r="H39" s="634"/>
      <c r="I39" s="634"/>
      <c r="J39" s="634"/>
      <c r="K39" s="635" t="str">
        <f>IF(OR(G39="",AM12=""),"",INDEX(AZ12:AZ13,MATCH(G39,AM12:AM13,0)))</f>
        <v/>
      </c>
      <c r="L39" s="636"/>
      <c r="M39" s="636"/>
      <c r="N39" s="636"/>
      <c r="O39" s="636"/>
      <c r="P39" s="636"/>
      <c r="Q39" s="205" t="s">
        <v>97</v>
      </c>
      <c r="R39" s="637" t="s">
        <v>102</v>
      </c>
      <c r="S39" s="638"/>
      <c r="T39" s="639" t="str">
        <f>IF(G39="","",IF($G$49&lt;=3,VLOOKUP(G39,BO:BP,2,0),VLOOKUP(G39,BO:BQ,3,0)))</f>
        <v/>
      </c>
      <c r="U39" s="639"/>
      <c r="V39" s="639"/>
      <c r="W39" s="639"/>
      <c r="X39" s="639"/>
      <c r="Y39" s="639"/>
      <c r="Z39" s="141" t="s">
        <v>0</v>
      </c>
      <c r="AA39" s="645" t="str">
        <f t="shared" ref="AA39:AA46" si="3">IF(K39="","",K39*T39)</f>
        <v/>
      </c>
      <c r="AB39" s="646"/>
      <c r="AC39" s="646"/>
      <c r="AD39" s="646"/>
      <c r="AE39" s="646"/>
      <c r="AF39" s="646"/>
      <c r="AG39" s="646"/>
      <c r="AH39" s="646"/>
      <c r="AI39" s="646"/>
      <c r="AJ39" s="646"/>
      <c r="AK39" s="646"/>
      <c r="AL39" s="646"/>
      <c r="AM39" s="646"/>
      <c r="AN39" s="141" t="s">
        <v>0</v>
      </c>
      <c r="AO39" s="626"/>
      <c r="AP39" s="627"/>
      <c r="AQ39" s="627"/>
      <c r="AR39" s="627"/>
      <c r="AS39" s="627"/>
      <c r="AT39" s="627"/>
      <c r="AU39" s="627"/>
      <c r="AV39" s="627"/>
      <c r="AW39" s="627"/>
      <c r="AX39" s="627"/>
      <c r="AY39" s="627"/>
      <c r="AZ39" s="627"/>
      <c r="BA39" s="627"/>
      <c r="BB39" s="627"/>
      <c r="BC39" s="775"/>
    </row>
    <row r="40" spans="1:55" ht="33.75" customHeight="1" x14ac:dyDescent="0.2">
      <c r="A40" s="772"/>
      <c r="B40" s="773"/>
      <c r="C40" s="677" t="str">
        <f>IF(C14="","",C14)</f>
        <v/>
      </c>
      <c r="D40" s="678"/>
      <c r="E40" s="678"/>
      <c r="F40" s="679"/>
      <c r="G40" s="657" t="str">
        <f>IF(COUNTIF(AM14:AN15,"err")&gt;0,"",IF(AND(M14="",M15=""),"",IF(AND(M14="",M15&lt;&gt;""),"",IF(AM15="",AM14,("D"&amp;MIN(RIGHT(AM14,1),RIGHT(AM15,1)))))))</f>
        <v/>
      </c>
      <c r="H40" s="658"/>
      <c r="I40" s="658"/>
      <c r="J40" s="658"/>
      <c r="K40" s="661" t="str">
        <f>IF(OR(G40="",AM14=""),"",INDEX(AZ14:AZ15,MATCH(G40,AM14:AM15,0)))</f>
        <v/>
      </c>
      <c r="L40" s="662"/>
      <c r="M40" s="662"/>
      <c r="N40" s="662"/>
      <c r="O40" s="662"/>
      <c r="P40" s="662"/>
      <c r="Q40" s="204" t="s">
        <v>97</v>
      </c>
      <c r="R40" s="663" t="s">
        <v>102</v>
      </c>
      <c r="S40" s="664"/>
      <c r="T40" s="680" t="str">
        <f>IF(G40="","",IF($G$49&lt;=3,VLOOKUP(G40,BO:BP,2,0),VLOOKUP(G40,BO:BQ,3,0)))</f>
        <v/>
      </c>
      <c r="U40" s="680"/>
      <c r="V40" s="680"/>
      <c r="W40" s="680"/>
      <c r="X40" s="680"/>
      <c r="Y40" s="680"/>
      <c r="Z40" s="142" t="s">
        <v>0</v>
      </c>
      <c r="AA40" s="675" t="str">
        <f t="shared" si="3"/>
        <v/>
      </c>
      <c r="AB40" s="676"/>
      <c r="AC40" s="676"/>
      <c r="AD40" s="676"/>
      <c r="AE40" s="676"/>
      <c r="AF40" s="676"/>
      <c r="AG40" s="676"/>
      <c r="AH40" s="676"/>
      <c r="AI40" s="676"/>
      <c r="AJ40" s="676"/>
      <c r="AK40" s="676"/>
      <c r="AL40" s="676"/>
      <c r="AM40" s="676"/>
      <c r="AN40" s="145" t="s">
        <v>0</v>
      </c>
      <c r="AO40" s="626"/>
      <c r="AP40" s="627"/>
      <c r="AQ40" s="627"/>
      <c r="AR40" s="627"/>
      <c r="AS40" s="627"/>
      <c r="AT40" s="627"/>
      <c r="AU40" s="627"/>
      <c r="AV40" s="627"/>
      <c r="AW40" s="627"/>
      <c r="AX40" s="627"/>
      <c r="AY40" s="627"/>
      <c r="AZ40" s="627"/>
      <c r="BA40" s="627"/>
      <c r="BB40" s="627"/>
      <c r="BC40" s="775"/>
    </row>
    <row r="41" spans="1:55" ht="33.75" customHeight="1" x14ac:dyDescent="0.2">
      <c r="A41" s="650" t="s">
        <v>100</v>
      </c>
      <c r="B41" s="651"/>
      <c r="C41" s="666" t="str">
        <f>IF(C16="","",C16)</f>
        <v/>
      </c>
      <c r="D41" s="667"/>
      <c r="E41" s="667"/>
      <c r="F41" s="668"/>
      <c r="G41" s="681" t="str">
        <f>IF(COUNTIF(AM16:AN17,"err")&gt;0,"",IF(AND(M16="",M17=""),"",IF(AND(M16="",M17&lt;&gt;""),"",IF(AM17="",AM16,("D"&amp;MIN(RIGHT(AM16,1),RIGHT(AM17,1)))))))</f>
        <v/>
      </c>
      <c r="H41" s="682"/>
      <c r="I41" s="682"/>
      <c r="J41" s="682"/>
      <c r="K41" s="671" t="str">
        <f>IF(OR(G41="",AM16=""),"",INDEX(AZ16:AZ17,MATCH(G41,AM16:AM17,0)))</f>
        <v/>
      </c>
      <c r="L41" s="672"/>
      <c r="M41" s="672"/>
      <c r="N41" s="672"/>
      <c r="O41" s="672"/>
      <c r="P41" s="672"/>
      <c r="Q41" s="206" t="s">
        <v>97</v>
      </c>
      <c r="R41" s="673" t="s">
        <v>102</v>
      </c>
      <c r="S41" s="674"/>
      <c r="T41" s="683" t="str">
        <f>IF(G41="","",VLOOKUP(G41,BO:BR,4,0))</f>
        <v/>
      </c>
      <c r="U41" s="683"/>
      <c r="V41" s="683"/>
      <c r="W41" s="683"/>
      <c r="X41" s="683"/>
      <c r="Y41" s="683"/>
      <c r="Z41" s="139" t="s">
        <v>0</v>
      </c>
      <c r="AA41" s="648" t="str">
        <f t="shared" si="3"/>
        <v/>
      </c>
      <c r="AB41" s="649"/>
      <c r="AC41" s="649"/>
      <c r="AD41" s="649"/>
      <c r="AE41" s="649"/>
      <c r="AF41" s="649"/>
      <c r="AG41" s="649"/>
      <c r="AH41" s="649"/>
      <c r="AI41" s="649"/>
      <c r="AJ41" s="649"/>
      <c r="AK41" s="649"/>
      <c r="AL41" s="649"/>
      <c r="AM41" s="649"/>
      <c r="AN41" s="147" t="s">
        <v>0</v>
      </c>
      <c r="AO41" s="782">
        <f>SUM(AA41:AM43)</f>
        <v>0</v>
      </c>
      <c r="AP41" s="783"/>
      <c r="AQ41" s="783"/>
      <c r="AR41" s="783"/>
      <c r="AS41" s="783"/>
      <c r="AT41" s="783"/>
      <c r="AU41" s="783"/>
      <c r="AV41" s="783"/>
      <c r="AW41" s="783"/>
      <c r="AX41" s="783"/>
      <c r="AY41" s="783"/>
      <c r="AZ41" s="783"/>
      <c r="BA41" s="783"/>
      <c r="BB41" s="783"/>
      <c r="BC41" s="778" t="s">
        <v>0</v>
      </c>
    </row>
    <row r="42" spans="1:55" ht="33.75" customHeight="1" x14ac:dyDescent="0.2">
      <c r="A42" s="652"/>
      <c r="B42" s="653"/>
      <c r="C42" s="630" t="str">
        <f>IF(C18="","",C18)</f>
        <v/>
      </c>
      <c r="D42" s="631"/>
      <c r="E42" s="631"/>
      <c r="F42" s="632"/>
      <c r="G42" s="633" t="str">
        <f>IF(COUNTIF(AM18:AN19,"err")&gt;0,"",IF(AND(M18="",M19=""),"",IF(AND(M18="",M19&lt;&gt;""),"",IF(AM19="",AM18,("D"&amp;MIN(RIGHT(AM18,1),RIGHT(AM19,1)))))))</f>
        <v/>
      </c>
      <c r="H42" s="634"/>
      <c r="I42" s="634"/>
      <c r="J42" s="634"/>
      <c r="K42" s="635" t="str">
        <f>IF(OR(G42="",AM18=""),"",INDEX(AZ18:AZ19,MATCH(G42,AM18:AM19,0)))</f>
        <v/>
      </c>
      <c r="L42" s="636"/>
      <c r="M42" s="636"/>
      <c r="N42" s="636"/>
      <c r="O42" s="636"/>
      <c r="P42" s="636"/>
      <c r="Q42" s="205" t="s">
        <v>97</v>
      </c>
      <c r="R42" s="637" t="s">
        <v>102</v>
      </c>
      <c r="S42" s="638"/>
      <c r="T42" s="639" t="str">
        <f>IF(G42="","",VLOOKUP(G42,BO:BR,4,0))</f>
        <v/>
      </c>
      <c r="U42" s="639"/>
      <c r="V42" s="639"/>
      <c r="W42" s="639"/>
      <c r="X42" s="639"/>
      <c r="Y42" s="639"/>
      <c r="Z42" s="141" t="s">
        <v>0</v>
      </c>
      <c r="AA42" s="645" t="str">
        <f t="shared" si="3"/>
        <v/>
      </c>
      <c r="AB42" s="646"/>
      <c r="AC42" s="646"/>
      <c r="AD42" s="646"/>
      <c r="AE42" s="646"/>
      <c r="AF42" s="646"/>
      <c r="AG42" s="646"/>
      <c r="AH42" s="646"/>
      <c r="AI42" s="646"/>
      <c r="AJ42" s="646"/>
      <c r="AK42" s="646"/>
      <c r="AL42" s="646"/>
      <c r="AM42" s="646"/>
      <c r="AN42" s="141" t="s">
        <v>0</v>
      </c>
      <c r="AO42" s="626"/>
      <c r="AP42" s="627"/>
      <c r="AQ42" s="627"/>
      <c r="AR42" s="627"/>
      <c r="AS42" s="627"/>
      <c r="AT42" s="627"/>
      <c r="AU42" s="627"/>
      <c r="AV42" s="627"/>
      <c r="AW42" s="627"/>
      <c r="AX42" s="627"/>
      <c r="AY42" s="627"/>
      <c r="AZ42" s="627"/>
      <c r="BA42" s="627"/>
      <c r="BB42" s="627"/>
      <c r="BC42" s="775"/>
    </row>
    <row r="43" spans="1:55" ht="33.75" customHeight="1" x14ac:dyDescent="0.2">
      <c r="A43" s="772"/>
      <c r="B43" s="773"/>
      <c r="C43" s="677" t="str">
        <f>IF(C20="","",C20)</f>
        <v/>
      </c>
      <c r="D43" s="678"/>
      <c r="E43" s="678"/>
      <c r="F43" s="679"/>
      <c r="G43" s="784" t="str">
        <f>IF(COUNTIF(AM20:AN21,"err")&gt;0,"",IF(AND(M20="",M21=""),"",IF(AND(M20="",M21&lt;&gt;""),"",IF(AM21="",AM20,("D"&amp;MIN(RIGHT(AM20,1),RIGHT(AM21,1)))))))</f>
        <v/>
      </c>
      <c r="H43" s="785"/>
      <c r="I43" s="785"/>
      <c r="J43" s="785"/>
      <c r="K43" s="661" t="str">
        <f>IF(OR(G43="",AM20=""),"",INDEX(AZ20:AZ21,MATCH(G43,AM20:AM21,0)))</f>
        <v/>
      </c>
      <c r="L43" s="662"/>
      <c r="M43" s="662"/>
      <c r="N43" s="662"/>
      <c r="O43" s="662"/>
      <c r="P43" s="662"/>
      <c r="Q43" s="207" t="s">
        <v>97</v>
      </c>
      <c r="R43" s="663" t="s">
        <v>102</v>
      </c>
      <c r="S43" s="664"/>
      <c r="T43" s="665" t="str">
        <f>IF(G43="","",VLOOKUP(G43,BO:BR,4,0))</f>
        <v/>
      </c>
      <c r="U43" s="665"/>
      <c r="V43" s="665"/>
      <c r="W43" s="665"/>
      <c r="X43" s="665"/>
      <c r="Y43" s="665"/>
      <c r="Z43" s="140" t="s">
        <v>0</v>
      </c>
      <c r="AA43" s="675" t="str">
        <f t="shared" si="3"/>
        <v/>
      </c>
      <c r="AB43" s="676"/>
      <c r="AC43" s="676"/>
      <c r="AD43" s="676"/>
      <c r="AE43" s="676"/>
      <c r="AF43" s="676"/>
      <c r="AG43" s="676"/>
      <c r="AH43" s="676"/>
      <c r="AI43" s="676"/>
      <c r="AJ43" s="676"/>
      <c r="AK43" s="676"/>
      <c r="AL43" s="676"/>
      <c r="AM43" s="676"/>
      <c r="AN43" s="144" t="s">
        <v>0</v>
      </c>
      <c r="AO43" s="628"/>
      <c r="AP43" s="629"/>
      <c r="AQ43" s="629"/>
      <c r="AR43" s="629"/>
      <c r="AS43" s="629"/>
      <c r="AT43" s="629"/>
      <c r="AU43" s="629"/>
      <c r="AV43" s="629"/>
      <c r="AW43" s="629"/>
      <c r="AX43" s="629"/>
      <c r="AY43" s="629"/>
      <c r="AZ43" s="629"/>
      <c r="BA43" s="629"/>
      <c r="BB43" s="629"/>
      <c r="BC43" s="776"/>
    </row>
    <row r="44" spans="1:55" ht="33.75" customHeight="1" x14ac:dyDescent="0.2">
      <c r="A44" s="650" t="s">
        <v>101</v>
      </c>
      <c r="B44" s="651"/>
      <c r="C44" s="666" t="str">
        <f>IF(C22="","",C22)</f>
        <v/>
      </c>
      <c r="D44" s="667"/>
      <c r="E44" s="667"/>
      <c r="F44" s="668"/>
      <c r="G44" s="669" t="str">
        <f>IF(COUNTIF(AM22:AN23,"err")&gt;0,"",IF(AND(M22="",M23=""),"",IF(AND(M22="",M23&lt;&gt;""),"",IF(AM23="",AM22,("D"&amp;MIN(RIGHT(AM22,1),RIGHT(AM23,1)))))))</f>
        <v/>
      </c>
      <c r="H44" s="670"/>
      <c r="I44" s="670"/>
      <c r="J44" s="670"/>
      <c r="K44" s="671" t="str">
        <f>IF(OR(G44="",AM22=""),"",INDEX(AZ22:AZ23,MATCH(G44,AM22:AM23,0)))</f>
        <v/>
      </c>
      <c r="L44" s="672"/>
      <c r="M44" s="672"/>
      <c r="N44" s="672"/>
      <c r="O44" s="672"/>
      <c r="P44" s="672"/>
      <c r="Q44" s="204" t="s">
        <v>97</v>
      </c>
      <c r="R44" s="673" t="s">
        <v>102</v>
      </c>
      <c r="S44" s="674"/>
      <c r="T44" s="647" t="str">
        <f>IF(G44="","",VLOOKUP(G44,BO:BS,5,0))</f>
        <v/>
      </c>
      <c r="U44" s="647"/>
      <c r="V44" s="647"/>
      <c r="W44" s="647"/>
      <c r="X44" s="647"/>
      <c r="Y44" s="647"/>
      <c r="Z44" s="142" t="s">
        <v>0</v>
      </c>
      <c r="AA44" s="648" t="str">
        <f t="shared" si="3"/>
        <v/>
      </c>
      <c r="AB44" s="649"/>
      <c r="AC44" s="649"/>
      <c r="AD44" s="649"/>
      <c r="AE44" s="649"/>
      <c r="AF44" s="649"/>
      <c r="AG44" s="649"/>
      <c r="AH44" s="649"/>
      <c r="AI44" s="649"/>
      <c r="AJ44" s="649"/>
      <c r="AK44" s="649"/>
      <c r="AL44" s="649"/>
      <c r="AM44" s="649"/>
      <c r="AN44" s="146" t="s">
        <v>0</v>
      </c>
      <c r="AO44" s="626">
        <f>SUM(AA44:AM46)</f>
        <v>0</v>
      </c>
      <c r="AP44" s="627"/>
      <c r="AQ44" s="627"/>
      <c r="AR44" s="627"/>
      <c r="AS44" s="627"/>
      <c r="AT44" s="627"/>
      <c r="AU44" s="627"/>
      <c r="AV44" s="627"/>
      <c r="AW44" s="627"/>
      <c r="AX44" s="627"/>
      <c r="AY44" s="627"/>
      <c r="AZ44" s="627"/>
      <c r="BA44" s="627"/>
      <c r="BB44" s="627"/>
      <c r="BC44" s="775" t="s">
        <v>0</v>
      </c>
    </row>
    <row r="45" spans="1:55" ht="33.75" customHeight="1" x14ac:dyDescent="0.2">
      <c r="A45" s="652"/>
      <c r="B45" s="653"/>
      <c r="C45" s="630" t="str">
        <f>IF(C24="","",C24)</f>
        <v/>
      </c>
      <c r="D45" s="631"/>
      <c r="E45" s="631"/>
      <c r="F45" s="632"/>
      <c r="G45" s="633" t="str">
        <f>IF(COUNTIF(AM24:AN25,"err")&gt;0,"",IF(AND(M24="",M25=""),"",IF(AND(M24="",M25&lt;&gt;""),"",IF(AM25="",AM24,("D"&amp;MIN(RIGHT(AM24,1),RIGHT(AM25,1)))))))</f>
        <v/>
      </c>
      <c r="H45" s="634"/>
      <c r="I45" s="634"/>
      <c r="J45" s="634"/>
      <c r="K45" s="635" t="str">
        <f>IF(OR(G45="",AM24=""),"",INDEX(AZ24:AZ25,MATCH(G45,AM24:AM25,0)))</f>
        <v/>
      </c>
      <c r="L45" s="636"/>
      <c r="M45" s="636"/>
      <c r="N45" s="636"/>
      <c r="O45" s="636"/>
      <c r="P45" s="636"/>
      <c r="Q45" s="205" t="s">
        <v>97</v>
      </c>
      <c r="R45" s="637" t="s">
        <v>102</v>
      </c>
      <c r="S45" s="638"/>
      <c r="T45" s="639" t="str">
        <f>IF(G45="","",VLOOKUP(G45,BO:BS,5,0))</f>
        <v/>
      </c>
      <c r="U45" s="639"/>
      <c r="V45" s="639"/>
      <c r="W45" s="639"/>
      <c r="X45" s="639"/>
      <c r="Y45" s="639"/>
      <c r="Z45" s="141" t="s">
        <v>0</v>
      </c>
      <c r="AA45" s="645" t="str">
        <f t="shared" si="3"/>
        <v/>
      </c>
      <c r="AB45" s="646"/>
      <c r="AC45" s="646"/>
      <c r="AD45" s="646"/>
      <c r="AE45" s="646"/>
      <c r="AF45" s="646"/>
      <c r="AG45" s="646"/>
      <c r="AH45" s="646"/>
      <c r="AI45" s="646"/>
      <c r="AJ45" s="646"/>
      <c r="AK45" s="646"/>
      <c r="AL45" s="646"/>
      <c r="AM45" s="646"/>
      <c r="AN45" s="141" t="s">
        <v>0</v>
      </c>
      <c r="AO45" s="626"/>
      <c r="AP45" s="627"/>
      <c r="AQ45" s="627"/>
      <c r="AR45" s="627"/>
      <c r="AS45" s="627"/>
      <c r="AT45" s="627"/>
      <c r="AU45" s="627"/>
      <c r="AV45" s="627"/>
      <c r="AW45" s="627"/>
      <c r="AX45" s="627"/>
      <c r="AY45" s="627"/>
      <c r="AZ45" s="627"/>
      <c r="BA45" s="627"/>
      <c r="BB45" s="627"/>
      <c r="BC45" s="775"/>
    </row>
    <row r="46" spans="1:55" ht="33.75" customHeight="1" thickBot="1" x14ac:dyDescent="0.25">
      <c r="A46" s="652"/>
      <c r="B46" s="653"/>
      <c r="C46" s="654" t="str">
        <f>IF(C26="","",C26)</f>
        <v/>
      </c>
      <c r="D46" s="655"/>
      <c r="E46" s="655"/>
      <c r="F46" s="656"/>
      <c r="G46" s="657" t="str">
        <f>IF(COUNTIF(AM26:AN27,"err")&gt;0,"",IF(AND(M26="",M27=""),"",IF(AND(M26="",M27&lt;&gt;""),"",IF(AM27="",AM26,("D"&amp;MIN(RIGHT(AM26,1),RIGHT(AM27,1)))))))</f>
        <v/>
      </c>
      <c r="H46" s="658"/>
      <c r="I46" s="658"/>
      <c r="J46" s="658"/>
      <c r="K46" s="659" t="str">
        <f>IF(OR(G46="",AM26=""),"",INDEX(AZ26:AZ27,MATCH(G46,AM26:AM27,0)))</f>
        <v/>
      </c>
      <c r="L46" s="660"/>
      <c r="M46" s="660"/>
      <c r="N46" s="660"/>
      <c r="O46" s="660"/>
      <c r="P46" s="660"/>
      <c r="Q46" s="204" t="s">
        <v>97</v>
      </c>
      <c r="R46" s="640" t="s">
        <v>102</v>
      </c>
      <c r="S46" s="641"/>
      <c r="T46" s="642" t="str">
        <f>IF(G46="","",VLOOKUP(G46,BO:BS,5,0))</f>
        <v/>
      </c>
      <c r="U46" s="642"/>
      <c r="V46" s="642"/>
      <c r="W46" s="642"/>
      <c r="X46" s="642"/>
      <c r="Y46" s="642"/>
      <c r="Z46" s="142" t="s">
        <v>0</v>
      </c>
      <c r="AA46" s="643" t="str">
        <f t="shared" si="3"/>
        <v/>
      </c>
      <c r="AB46" s="644"/>
      <c r="AC46" s="644"/>
      <c r="AD46" s="644"/>
      <c r="AE46" s="644"/>
      <c r="AF46" s="644"/>
      <c r="AG46" s="644"/>
      <c r="AH46" s="644"/>
      <c r="AI46" s="644"/>
      <c r="AJ46" s="644"/>
      <c r="AK46" s="644"/>
      <c r="AL46" s="644"/>
      <c r="AM46" s="644"/>
      <c r="AN46" s="145" t="s">
        <v>0</v>
      </c>
      <c r="AO46" s="628"/>
      <c r="AP46" s="629"/>
      <c r="AQ46" s="629"/>
      <c r="AR46" s="629"/>
      <c r="AS46" s="629"/>
      <c r="AT46" s="629"/>
      <c r="AU46" s="629"/>
      <c r="AV46" s="629"/>
      <c r="AW46" s="629"/>
      <c r="AX46" s="629"/>
      <c r="AY46" s="629"/>
      <c r="AZ46" s="629"/>
      <c r="BA46" s="629"/>
      <c r="BB46" s="629"/>
      <c r="BC46" s="776"/>
    </row>
    <row r="47" spans="1:55" ht="33.75" customHeight="1" thickTop="1" thickBot="1" x14ac:dyDescent="0.25">
      <c r="A47" s="618" t="s">
        <v>103</v>
      </c>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20">
        <f>SUM(AO38:BC46)</f>
        <v>0</v>
      </c>
      <c r="AP47" s="621"/>
      <c r="AQ47" s="621"/>
      <c r="AR47" s="621"/>
      <c r="AS47" s="621"/>
      <c r="AT47" s="621"/>
      <c r="AU47" s="621"/>
      <c r="AV47" s="621"/>
      <c r="AW47" s="621"/>
      <c r="AX47" s="621"/>
      <c r="AY47" s="621"/>
      <c r="AZ47" s="621"/>
      <c r="BA47" s="621"/>
      <c r="BB47" s="621"/>
      <c r="BC47" s="198" t="s">
        <v>0</v>
      </c>
    </row>
    <row r="48" spans="1:55" ht="34.5" customHeight="1" thickBot="1" x14ac:dyDescent="0.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35"/>
      <c r="BA48" s="35"/>
      <c r="BB48" s="138"/>
      <c r="BC48" s="138"/>
    </row>
    <row r="49" spans="1:55" ht="35.25" customHeight="1" thickBot="1" x14ac:dyDescent="0.25">
      <c r="A49" s="622" t="s">
        <v>65</v>
      </c>
      <c r="B49" s="623"/>
      <c r="C49" s="623"/>
      <c r="D49" s="623"/>
      <c r="E49" s="623"/>
      <c r="F49" s="623"/>
      <c r="G49" s="624" t="str">
        <f>IF('定型様式1｜総括表'!N17="","",'定型様式1｜総括表'!N17)</f>
        <v/>
      </c>
      <c r="H49" s="624"/>
      <c r="I49" s="624"/>
      <c r="J49" s="625"/>
      <c r="K49" s="21"/>
      <c r="L49" s="21"/>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35"/>
      <c r="BA49" s="35"/>
      <c r="BB49" s="138"/>
      <c r="BC49" s="138"/>
    </row>
    <row r="50" spans="1:55" ht="14" x14ac:dyDescent="0.2">
      <c r="A50" s="33"/>
    </row>
    <row r="100" spans="1:1" x14ac:dyDescent="0.2">
      <c r="A100" s="239"/>
    </row>
    <row r="150" spans="1:1" x14ac:dyDescent="0.2">
      <c r="A150" s="299">
        <f>SUM(AO47)</f>
        <v>0</v>
      </c>
    </row>
  </sheetData>
  <sheetProtection algorithmName="SHA-512" hashValue="cA/u3AkoCQgjSfrJm0QWtRADBvyTeR4h2sw+GoHc+JeX2dtguVlMzcfrw8dQNxdtX8YsaOs3du3UaiFRsJew5Q==" saltValue="K3TkmhtjNRKtYPhxyIa51A=="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6"/>
  <conditionalFormatting sqref="M10:R10">
    <cfRule type="expression" dxfId="81" priority="21" stopIfTrue="1">
      <formula>AND($M10&lt;&gt;"",$AM10&lt;&gt;"D1",$AM10&lt;&gt;"D2",$AM10&lt;&gt;"",$AM10&lt;&gt;"D3",$AM10&lt;&gt;"D4")</formula>
    </cfRule>
  </conditionalFormatting>
  <conditionalFormatting sqref="M16:R16">
    <cfRule type="expression" dxfId="80" priority="20" stopIfTrue="1">
      <formula>AND($M16&lt;&gt;"",$AM16&lt;&gt;"D1",$AM16&lt;&gt;"D2",$AM16&lt;&gt;"D3")</formula>
    </cfRule>
  </conditionalFormatting>
  <conditionalFormatting sqref="M22:R22">
    <cfRule type="expression" dxfId="79" priority="19" stopIfTrue="1">
      <formula>AND($M22&lt;&gt;"",$AM22&lt;&gt;"D1",$AM22&lt;&gt;"D2",$AM22&lt;&gt;"D3")</formula>
    </cfRule>
  </conditionalFormatting>
  <conditionalFormatting sqref="T31">
    <cfRule type="expression" dxfId="78" priority="18" stopIfTrue="1">
      <formula>AND(COUNTIF($I$10:$L$15,"吹込・吹付")&gt;0,$T$31="")</formula>
    </cfRule>
  </conditionalFormatting>
  <conditionalFormatting sqref="T32">
    <cfRule type="expression" dxfId="77" priority="17" stopIfTrue="1">
      <formula>AND(COUNTIF($I$16:$L$21,"吹込・吹付")&gt;0,$T$32="")</formula>
    </cfRule>
  </conditionalFormatting>
  <conditionalFormatting sqref="T33">
    <cfRule type="expression" dxfId="76" priority="16" stopIfTrue="1">
      <formula>AND(COUNTIF($I$22:$L$27,"吹込・吹付")&gt;0,$T$33="")</formula>
    </cfRule>
  </conditionalFormatting>
  <conditionalFormatting sqref="M11:R11">
    <cfRule type="expression" dxfId="75" priority="15">
      <formula>AND($M11&lt;&gt;"",$AM11&lt;&gt;"D1",$AM11&lt;&gt;"D2",$AM11&lt;&gt;"",$AM11&lt;&gt;"D3",$AM11&lt;&gt;"D4")</formula>
    </cfRule>
  </conditionalFormatting>
  <conditionalFormatting sqref="M12:R12">
    <cfRule type="expression" dxfId="74" priority="14">
      <formula>AND($M12&lt;&gt;"",$AM12&lt;&gt;"D1",$AM12&lt;&gt;"D2",$AM12&lt;&gt;"",$AM12&lt;&gt;"D3",$AM12&lt;&gt;"D4")</formula>
    </cfRule>
  </conditionalFormatting>
  <conditionalFormatting sqref="M13:R13">
    <cfRule type="expression" dxfId="73" priority="13">
      <formula>AND($M13&lt;&gt;"",$AM13&lt;&gt;"D1",$AM13&lt;&gt;"D2",$AM13&lt;&gt;"",$AM13&lt;&gt;"D3",$AM13&lt;&gt;"D4")</formula>
    </cfRule>
  </conditionalFormatting>
  <conditionalFormatting sqref="M14:R14">
    <cfRule type="expression" dxfId="72" priority="12">
      <formula>AND($M14&lt;&gt;"",$AM14&lt;&gt;"D1",$AM14&lt;&gt;"D2",$AM14&lt;&gt;"",$AM14&lt;&gt;"D3",$AM14&lt;&gt;"D4")</formula>
    </cfRule>
  </conditionalFormatting>
  <conditionalFormatting sqref="M15:R15">
    <cfRule type="expression" dxfId="71" priority="11">
      <formula>AND($M15&lt;&gt;"",$AM15&lt;&gt;"D1",$AM15&lt;&gt;"D2",$AM15&lt;&gt;"",$AM15&lt;&gt;"D3",$AM15&lt;&gt;"D4")</formula>
    </cfRule>
  </conditionalFormatting>
  <conditionalFormatting sqref="M17:R17">
    <cfRule type="expression" dxfId="70" priority="10">
      <formula>AND($M17&lt;&gt;"",$AM17&lt;&gt;"D1",$AM17&lt;&gt;"D2",$AM17&lt;&gt;"D3")</formula>
    </cfRule>
  </conditionalFormatting>
  <conditionalFormatting sqref="M18:R18">
    <cfRule type="expression" dxfId="69" priority="9">
      <formula>AND($M18&lt;&gt;"",$AM18&lt;&gt;"D1",$AM18&lt;&gt;"D2",$AM18&lt;&gt;"D3")</formula>
    </cfRule>
  </conditionalFormatting>
  <conditionalFormatting sqref="M19:R19">
    <cfRule type="expression" dxfId="68" priority="8">
      <formula>AND($M19&lt;&gt;"",$AM19&lt;&gt;"D1",$AM19&lt;&gt;"D2",$AM19&lt;&gt;"D3")</formula>
    </cfRule>
  </conditionalFormatting>
  <conditionalFormatting sqref="M20:R20">
    <cfRule type="expression" dxfId="67" priority="7">
      <formula>AND($M20&lt;&gt;"",$AM20&lt;&gt;"D1",$AM20&lt;&gt;"D2",$AM20&lt;&gt;"D3")</formula>
    </cfRule>
  </conditionalFormatting>
  <conditionalFormatting sqref="M21:R21">
    <cfRule type="expression" dxfId="66" priority="6">
      <formula>AND($M21&lt;&gt;"",$AM21&lt;&gt;"D1",$AM21&lt;&gt;"D2",$AM21&lt;&gt;"D3")</formula>
    </cfRule>
  </conditionalFormatting>
  <conditionalFormatting sqref="M23:R23">
    <cfRule type="expression" dxfId="65" priority="5">
      <formula>AND($M23&lt;&gt;"",$AM23&lt;&gt;"D1",$AM23&lt;&gt;"D2",$AM23&lt;&gt;"D3")</formula>
    </cfRule>
  </conditionalFormatting>
  <conditionalFormatting sqref="M24:R24">
    <cfRule type="expression" dxfId="64" priority="4">
      <formula>AND($M24&lt;&gt;"",$AM24&lt;&gt;"D1",$AM24&lt;&gt;"D2",$AM24&lt;&gt;"D3")</formula>
    </cfRule>
  </conditionalFormatting>
  <conditionalFormatting sqref="M25:R25">
    <cfRule type="expression" dxfId="63" priority="3">
      <formula>AND($M25&lt;&gt;"",$AM25&lt;&gt;"D1",$AM25&lt;&gt;"D2",$AM25&lt;&gt;"D3")</formula>
    </cfRule>
  </conditionalFormatting>
  <conditionalFormatting sqref="M26:R26">
    <cfRule type="expression" dxfId="62" priority="2">
      <formula>AND($M26&lt;&gt;"",$AM26&lt;&gt;"D1",$AM26&lt;&gt;"D2",$AM26&lt;&gt;"D3")</formula>
    </cfRule>
  </conditionalFormatting>
  <conditionalFormatting sqref="M27:R27">
    <cfRule type="expression" dxfId="61"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0" t="s">
        <v>247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78" t="str">
        <f>'様式第１｜交付申請書'!$BR$2</f>
        <v>事業番号</v>
      </c>
      <c r="AW1" s="507">
        <f>'様式第１｜交付申請書'!$CA$2</f>
        <v>0</v>
      </c>
      <c r="AX1" s="507"/>
      <c r="AY1" s="507"/>
      <c r="AZ1" s="507"/>
      <c r="BA1" s="507"/>
      <c r="BB1" s="507"/>
      <c r="BC1" s="51"/>
    </row>
    <row r="2" spans="1:55" ht="18.75" customHeight="1" x14ac:dyDescent="0.2">
      <c r="AR2" s="3"/>
      <c r="AV2" s="278" t="str">
        <f>'様式第１｜交付申請書'!$BR$3</f>
        <v>申請者名</v>
      </c>
      <c r="AW2" s="507" t="str">
        <f>'様式第１｜交付申請書'!$CA$3</f>
        <v/>
      </c>
      <c r="AX2" s="507"/>
      <c r="AY2" s="507"/>
      <c r="AZ2" s="507"/>
      <c r="BA2" s="507"/>
      <c r="BB2" s="507"/>
      <c r="BC2" s="284"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29" t="s">
        <v>203</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31.4" customHeight="1" x14ac:dyDescent="0.3">
      <c r="A5" s="288" t="s">
        <v>286</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51" t="s">
        <v>3</v>
      </c>
    </row>
    <row r="6" spans="1:55" ht="21" customHeight="1" x14ac:dyDescent="0.3">
      <c r="A6" s="281"/>
      <c r="B6" s="282"/>
      <c r="C6" s="272" t="s">
        <v>226</v>
      </c>
      <c r="D6" s="26"/>
      <c r="E6" s="26"/>
      <c r="F6" s="26"/>
      <c r="G6" s="279"/>
      <c r="H6" s="280"/>
      <c r="I6" s="272" t="s">
        <v>166</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11" t="s">
        <v>127</v>
      </c>
      <c r="AV6" s="839"/>
      <c r="AW6" s="839"/>
      <c r="AX6" s="24" t="s">
        <v>126</v>
      </c>
      <c r="AY6" s="839"/>
      <c r="AZ6" s="839"/>
      <c r="BA6" s="541" t="s">
        <v>125</v>
      </c>
      <c r="BB6" s="541"/>
      <c r="BC6" s="541"/>
    </row>
    <row r="7" spans="1:55" ht="7.5" customHeight="1" thickBot="1" x14ac:dyDescent="0.35">
      <c r="A7" s="39"/>
      <c r="B7" s="39"/>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10"/>
      <c r="AV7" s="274"/>
      <c r="AW7" s="274"/>
      <c r="AX7" s="24"/>
      <c r="AY7" s="274"/>
      <c r="AZ7" s="274"/>
      <c r="BA7" s="216"/>
      <c r="BB7" s="216"/>
      <c r="BC7" s="216"/>
    </row>
    <row r="8" spans="1:55" ht="24.75" customHeight="1" x14ac:dyDescent="0.2">
      <c r="A8" s="1043" t="s">
        <v>104</v>
      </c>
      <c r="B8" s="1044"/>
      <c r="C8" s="1044"/>
      <c r="D8" s="1045"/>
      <c r="E8" s="1049" t="s">
        <v>221</v>
      </c>
      <c r="F8" s="1050"/>
      <c r="G8" s="1050"/>
      <c r="H8" s="1050"/>
      <c r="I8" s="1050"/>
      <c r="J8" s="1050"/>
      <c r="K8" s="1050"/>
      <c r="L8" s="1050"/>
      <c r="M8" s="1050"/>
      <c r="N8" s="1051"/>
      <c r="O8" s="231"/>
      <c r="P8" s="13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17"/>
    </row>
    <row r="9" spans="1:55" ht="24.75" customHeight="1" thickBot="1" x14ac:dyDescent="0.25">
      <c r="A9" s="1046"/>
      <c r="B9" s="1047"/>
      <c r="C9" s="1047"/>
      <c r="D9" s="1048"/>
      <c r="E9" s="1052"/>
      <c r="F9" s="1053"/>
      <c r="G9" s="1053"/>
      <c r="H9" s="1053"/>
      <c r="I9" s="1053"/>
      <c r="J9" s="1053"/>
      <c r="K9" s="1053"/>
      <c r="L9" s="1053"/>
      <c r="M9" s="1053"/>
      <c r="N9" s="1054"/>
      <c r="O9" s="231"/>
      <c r="P9" s="135"/>
      <c r="Q9" s="968" t="str">
        <f>IF(COUNTIF(AK15:AL39,"err")&gt;0,"グレードと一致しない型番があります。登録番号を確認して下さい。","")</f>
        <v/>
      </c>
      <c r="R9" s="968"/>
      <c r="S9" s="968"/>
      <c r="T9" s="968"/>
      <c r="U9" s="968"/>
      <c r="V9" s="968"/>
      <c r="W9" s="968"/>
      <c r="X9" s="968"/>
      <c r="Y9" s="968"/>
      <c r="Z9" s="968"/>
      <c r="AA9" s="968"/>
      <c r="AB9" s="968"/>
      <c r="AC9" s="968"/>
      <c r="AD9" s="968"/>
      <c r="AE9" s="968"/>
      <c r="AF9" s="968"/>
      <c r="AG9" s="968"/>
      <c r="AH9" s="968"/>
      <c r="AI9" s="968"/>
      <c r="AJ9" s="968"/>
      <c r="AK9" s="968"/>
      <c r="AL9" s="968"/>
      <c r="AM9" s="968"/>
      <c r="AN9" s="968"/>
      <c r="AO9" s="968"/>
      <c r="AP9" s="968"/>
      <c r="AQ9" s="968"/>
      <c r="AR9" s="968"/>
      <c r="AS9" s="968"/>
      <c r="AT9" s="968"/>
      <c r="AU9" s="968"/>
      <c r="AV9" s="968"/>
      <c r="AW9" s="968"/>
      <c r="AX9" s="968"/>
      <c r="AY9" s="968"/>
      <c r="AZ9" s="968"/>
      <c r="BA9" s="968"/>
      <c r="BB9" s="968"/>
      <c r="BC9" s="17"/>
    </row>
    <row r="10" spans="1:55" ht="9" customHeight="1" x14ac:dyDescent="0.2">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901" t="s">
        <v>285</v>
      </c>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3"/>
      <c r="AM11" s="911" t="s">
        <v>5</v>
      </c>
      <c r="AN11" s="912"/>
      <c r="AO11" s="912"/>
      <c r="AP11" s="912"/>
      <c r="AQ11" s="912"/>
      <c r="AR11" s="912"/>
      <c r="AS11" s="913"/>
      <c r="AT11" s="40"/>
      <c r="AU11" s="40"/>
      <c r="AV11" s="40"/>
      <c r="AW11" s="4"/>
      <c r="AX11" s="4"/>
      <c r="AY11" s="4"/>
    </row>
    <row r="12" spans="1:55" ht="9" customHeight="1" thickBot="1" x14ac:dyDescent="0.25">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998" t="s">
        <v>115</v>
      </c>
      <c r="B13" s="999"/>
      <c r="C13" s="999"/>
      <c r="D13" s="1000"/>
      <c r="E13" s="914" t="s">
        <v>250</v>
      </c>
      <c r="F13" s="915"/>
      <c r="G13" s="915"/>
      <c r="H13" s="915"/>
      <c r="I13" s="916"/>
      <c r="J13" s="914" t="s">
        <v>11</v>
      </c>
      <c r="K13" s="915"/>
      <c r="L13" s="915"/>
      <c r="M13" s="915"/>
      <c r="N13" s="915"/>
      <c r="O13" s="915"/>
      <c r="P13" s="915"/>
      <c r="Q13" s="915"/>
      <c r="R13" s="916"/>
      <c r="S13" s="914" t="s">
        <v>105</v>
      </c>
      <c r="T13" s="915"/>
      <c r="U13" s="915"/>
      <c r="V13" s="915"/>
      <c r="W13" s="915"/>
      <c r="X13" s="915"/>
      <c r="Y13" s="915"/>
      <c r="Z13" s="915"/>
      <c r="AA13" s="915"/>
      <c r="AB13" s="915"/>
      <c r="AC13" s="915"/>
      <c r="AD13" s="915"/>
      <c r="AE13" s="915"/>
      <c r="AF13" s="915"/>
      <c r="AG13" s="915"/>
      <c r="AH13" s="915"/>
      <c r="AI13" s="915"/>
      <c r="AJ13" s="916"/>
      <c r="AK13" s="980" t="s">
        <v>106</v>
      </c>
      <c r="AL13" s="981"/>
      <c r="AM13" s="994" t="s">
        <v>24</v>
      </c>
      <c r="AN13" s="995"/>
      <c r="AO13" s="995"/>
      <c r="AP13" s="995"/>
      <c r="AQ13" s="995"/>
      <c r="AR13" s="995"/>
      <c r="AS13" s="996"/>
      <c r="AT13" s="1006" t="s">
        <v>21</v>
      </c>
      <c r="AU13" s="1007"/>
      <c r="AV13" s="1008"/>
      <c r="AW13" s="914" t="s">
        <v>60</v>
      </c>
      <c r="AX13" s="915"/>
      <c r="AY13" s="916"/>
      <c r="AZ13" s="1021" t="s">
        <v>22</v>
      </c>
      <c r="BA13" s="1022"/>
      <c r="BB13" s="1022"/>
      <c r="BC13" s="1023"/>
    </row>
    <row r="14" spans="1:55" ht="28.5" customHeight="1" thickBot="1" x14ac:dyDescent="0.25">
      <c r="A14" s="1001"/>
      <c r="B14" s="1002"/>
      <c r="C14" s="1002"/>
      <c r="D14" s="1003"/>
      <c r="E14" s="917"/>
      <c r="F14" s="918"/>
      <c r="G14" s="918"/>
      <c r="H14" s="918"/>
      <c r="I14" s="919"/>
      <c r="J14" s="917"/>
      <c r="K14" s="918"/>
      <c r="L14" s="918"/>
      <c r="M14" s="918"/>
      <c r="N14" s="918"/>
      <c r="O14" s="918"/>
      <c r="P14" s="918"/>
      <c r="Q14" s="918"/>
      <c r="R14" s="919"/>
      <c r="S14" s="917"/>
      <c r="T14" s="918"/>
      <c r="U14" s="918"/>
      <c r="V14" s="918"/>
      <c r="W14" s="918"/>
      <c r="X14" s="918"/>
      <c r="Y14" s="918"/>
      <c r="Z14" s="918"/>
      <c r="AA14" s="918"/>
      <c r="AB14" s="918"/>
      <c r="AC14" s="918"/>
      <c r="AD14" s="918"/>
      <c r="AE14" s="918"/>
      <c r="AF14" s="918"/>
      <c r="AG14" s="918"/>
      <c r="AH14" s="918"/>
      <c r="AI14" s="918"/>
      <c r="AJ14" s="919"/>
      <c r="AK14" s="982"/>
      <c r="AL14" s="983"/>
      <c r="AM14" s="984" t="s">
        <v>14</v>
      </c>
      <c r="AN14" s="985"/>
      <c r="AO14" s="985"/>
      <c r="AP14" s="283" t="s">
        <v>107</v>
      </c>
      <c r="AQ14" s="985" t="s">
        <v>15</v>
      </c>
      <c r="AR14" s="985"/>
      <c r="AS14" s="997"/>
      <c r="AT14" s="1009"/>
      <c r="AU14" s="1010"/>
      <c r="AV14" s="1011"/>
      <c r="AW14" s="917"/>
      <c r="AX14" s="918"/>
      <c r="AY14" s="919"/>
      <c r="AZ14" s="1024"/>
      <c r="BA14" s="1025"/>
      <c r="BB14" s="1025"/>
      <c r="BC14" s="1026"/>
    </row>
    <row r="15" spans="1:55" s="30" customFormat="1" ht="30" customHeight="1" thickTop="1" x14ac:dyDescent="0.2">
      <c r="A15" s="986"/>
      <c r="B15" s="987"/>
      <c r="C15" s="987"/>
      <c r="D15" s="988"/>
      <c r="E15" s="841"/>
      <c r="F15" s="842"/>
      <c r="G15" s="842"/>
      <c r="H15" s="842"/>
      <c r="I15" s="843"/>
      <c r="J15" s="989"/>
      <c r="K15" s="990"/>
      <c r="L15" s="990"/>
      <c r="M15" s="990"/>
      <c r="N15" s="990"/>
      <c r="O15" s="990"/>
      <c r="P15" s="990"/>
      <c r="Q15" s="990"/>
      <c r="R15" s="991"/>
      <c r="S15" s="989"/>
      <c r="T15" s="990"/>
      <c r="U15" s="990"/>
      <c r="V15" s="990"/>
      <c r="W15" s="990"/>
      <c r="X15" s="990"/>
      <c r="Y15" s="990"/>
      <c r="Z15" s="990"/>
      <c r="AA15" s="990"/>
      <c r="AB15" s="990"/>
      <c r="AC15" s="990"/>
      <c r="AD15" s="990"/>
      <c r="AE15" s="990"/>
      <c r="AF15" s="990"/>
      <c r="AG15" s="990"/>
      <c r="AH15" s="990"/>
      <c r="AI15" s="990"/>
      <c r="AJ15" s="991"/>
      <c r="AK15" s="992" t="str">
        <f t="shared" ref="AK15:AK39" si="0">IF(E15="","",IF(AND(LEFT(E15,1)&amp;RIGHT(E15,1)&lt;&gt;"W1",LEFT(E15,1)&amp;RIGHT(E15,1)&lt;&gt;"W2",LEFT(E15,1)&amp;RIGHT(E15,1)&lt;&gt;"W3",LEFT(E15,1)&amp;RIGHT(E15,1)&lt;&gt;"W4"),"err",LEFT(E15,1)&amp;RIGHT(E15,1)))</f>
        <v/>
      </c>
      <c r="AL15" s="993"/>
      <c r="AM15" s="1033"/>
      <c r="AN15" s="1004"/>
      <c r="AO15" s="1004"/>
      <c r="AP15" s="261" t="s">
        <v>107</v>
      </c>
      <c r="AQ15" s="1004"/>
      <c r="AR15" s="1004"/>
      <c r="AS15" s="1005"/>
      <c r="AT15" s="1012" t="str">
        <f t="shared" ref="AT15:AT39" si="1">IF(AND(AM15&lt;&gt;"",AQ15&lt;&gt;""),ROUNDDOWN(AM15*AQ15/1000000,2),"")</f>
        <v/>
      </c>
      <c r="AU15" s="1013"/>
      <c r="AV15" s="1014"/>
      <c r="AW15" s="1015"/>
      <c r="AX15" s="1016"/>
      <c r="AY15" s="1017"/>
      <c r="AZ15" s="1027" t="str">
        <f t="shared" ref="AZ15:AZ39" si="2">IF(AT15&lt;&gt;"",AW15*AT15,"")</f>
        <v/>
      </c>
      <c r="BA15" s="1028"/>
      <c r="BB15" s="1028"/>
      <c r="BC15" s="1029"/>
    </row>
    <row r="16" spans="1:55" s="30" customFormat="1" ht="30" customHeight="1" x14ac:dyDescent="0.2">
      <c r="A16" s="874"/>
      <c r="B16" s="875"/>
      <c r="C16" s="875"/>
      <c r="D16" s="876"/>
      <c r="E16" s="877"/>
      <c r="F16" s="878"/>
      <c r="G16" s="878"/>
      <c r="H16" s="878"/>
      <c r="I16" s="879"/>
      <c r="J16" s="880"/>
      <c r="K16" s="881"/>
      <c r="L16" s="881"/>
      <c r="M16" s="881"/>
      <c r="N16" s="881"/>
      <c r="O16" s="881"/>
      <c r="P16" s="881"/>
      <c r="Q16" s="881"/>
      <c r="R16" s="882"/>
      <c r="S16" s="880"/>
      <c r="T16" s="881"/>
      <c r="U16" s="881"/>
      <c r="V16" s="881"/>
      <c r="W16" s="881"/>
      <c r="X16" s="881"/>
      <c r="Y16" s="881"/>
      <c r="Z16" s="881"/>
      <c r="AA16" s="881"/>
      <c r="AB16" s="881"/>
      <c r="AC16" s="881"/>
      <c r="AD16" s="881"/>
      <c r="AE16" s="881"/>
      <c r="AF16" s="881"/>
      <c r="AG16" s="881"/>
      <c r="AH16" s="881"/>
      <c r="AI16" s="881"/>
      <c r="AJ16" s="882"/>
      <c r="AK16" s="883" t="str">
        <f t="shared" ref="AK16:AK28" si="3">IF(E16="","",IF(AND(LEFT(E16,1)&amp;RIGHT(E16,1)&lt;&gt;"W1",LEFT(E16,1)&amp;RIGHT(E16,1)&lt;&gt;"W2",LEFT(E16,1)&amp;RIGHT(E16,1)&lt;&gt;"W3",LEFT(E16,1)&amp;RIGHT(E16,1)&lt;&gt;"W4"),"err",LEFT(E16,1)&amp;RIGHT(E16,1)))</f>
        <v/>
      </c>
      <c r="AL16" s="884"/>
      <c r="AM16" s="885"/>
      <c r="AN16" s="886"/>
      <c r="AO16" s="886"/>
      <c r="AP16" s="262" t="s">
        <v>107</v>
      </c>
      <c r="AQ16" s="886"/>
      <c r="AR16" s="886"/>
      <c r="AS16" s="887"/>
      <c r="AT16" s="888" t="str">
        <f t="shared" ref="AT16:AT28" si="4">IF(AND(AM16&lt;&gt;"",AQ16&lt;&gt;""),ROUNDDOWN(AM16*AQ16/1000000,2),"")</f>
        <v/>
      </c>
      <c r="AU16" s="889"/>
      <c r="AV16" s="890"/>
      <c r="AW16" s="891"/>
      <c r="AX16" s="892"/>
      <c r="AY16" s="893"/>
      <c r="AZ16" s="871" t="str">
        <f t="shared" ref="AZ16:AZ28" si="5">IF(AT16&lt;&gt;"",AW16*AT16,"")</f>
        <v/>
      </c>
      <c r="BA16" s="872"/>
      <c r="BB16" s="872"/>
      <c r="BC16" s="873"/>
    </row>
    <row r="17" spans="1:55" s="30" customFormat="1" ht="30" customHeight="1" x14ac:dyDescent="0.2">
      <c r="A17" s="874"/>
      <c r="B17" s="875"/>
      <c r="C17" s="875"/>
      <c r="D17" s="876"/>
      <c r="E17" s="877"/>
      <c r="F17" s="878"/>
      <c r="G17" s="878"/>
      <c r="H17" s="878"/>
      <c r="I17" s="879"/>
      <c r="J17" s="880"/>
      <c r="K17" s="881"/>
      <c r="L17" s="881"/>
      <c r="M17" s="881"/>
      <c r="N17" s="881"/>
      <c r="O17" s="881"/>
      <c r="P17" s="881"/>
      <c r="Q17" s="881"/>
      <c r="R17" s="882"/>
      <c r="S17" s="880"/>
      <c r="T17" s="881"/>
      <c r="U17" s="881"/>
      <c r="V17" s="881"/>
      <c r="W17" s="881"/>
      <c r="X17" s="881"/>
      <c r="Y17" s="881"/>
      <c r="Z17" s="881"/>
      <c r="AA17" s="881"/>
      <c r="AB17" s="881"/>
      <c r="AC17" s="881"/>
      <c r="AD17" s="881"/>
      <c r="AE17" s="881"/>
      <c r="AF17" s="881"/>
      <c r="AG17" s="881"/>
      <c r="AH17" s="881"/>
      <c r="AI17" s="881"/>
      <c r="AJ17" s="882"/>
      <c r="AK17" s="883" t="str">
        <f t="shared" si="3"/>
        <v/>
      </c>
      <c r="AL17" s="884"/>
      <c r="AM17" s="885"/>
      <c r="AN17" s="886"/>
      <c r="AO17" s="886"/>
      <c r="AP17" s="262" t="s">
        <v>107</v>
      </c>
      <c r="AQ17" s="886"/>
      <c r="AR17" s="886"/>
      <c r="AS17" s="887"/>
      <c r="AT17" s="888" t="str">
        <f t="shared" si="4"/>
        <v/>
      </c>
      <c r="AU17" s="889"/>
      <c r="AV17" s="890"/>
      <c r="AW17" s="891"/>
      <c r="AX17" s="892"/>
      <c r="AY17" s="893"/>
      <c r="AZ17" s="871" t="str">
        <f t="shared" si="5"/>
        <v/>
      </c>
      <c r="BA17" s="872"/>
      <c r="BB17" s="872"/>
      <c r="BC17" s="873"/>
    </row>
    <row r="18" spans="1:55" s="30" customFormat="1" ht="30" customHeight="1" x14ac:dyDescent="0.2">
      <c r="A18" s="874"/>
      <c r="B18" s="875"/>
      <c r="C18" s="875"/>
      <c r="D18" s="876"/>
      <c r="E18" s="877"/>
      <c r="F18" s="878"/>
      <c r="G18" s="878"/>
      <c r="H18" s="878"/>
      <c r="I18" s="879"/>
      <c r="J18" s="880"/>
      <c r="K18" s="881"/>
      <c r="L18" s="881"/>
      <c r="M18" s="881"/>
      <c r="N18" s="881"/>
      <c r="O18" s="881"/>
      <c r="P18" s="881"/>
      <c r="Q18" s="881"/>
      <c r="R18" s="882"/>
      <c r="S18" s="880"/>
      <c r="T18" s="881"/>
      <c r="U18" s="881"/>
      <c r="V18" s="881"/>
      <c r="W18" s="881"/>
      <c r="X18" s="881"/>
      <c r="Y18" s="881"/>
      <c r="Z18" s="881"/>
      <c r="AA18" s="881"/>
      <c r="AB18" s="881"/>
      <c r="AC18" s="881"/>
      <c r="AD18" s="881"/>
      <c r="AE18" s="881"/>
      <c r="AF18" s="881"/>
      <c r="AG18" s="881"/>
      <c r="AH18" s="881"/>
      <c r="AI18" s="881"/>
      <c r="AJ18" s="882"/>
      <c r="AK18" s="883" t="str">
        <f t="shared" si="3"/>
        <v/>
      </c>
      <c r="AL18" s="884"/>
      <c r="AM18" s="885"/>
      <c r="AN18" s="886"/>
      <c r="AO18" s="886"/>
      <c r="AP18" s="262" t="s">
        <v>107</v>
      </c>
      <c r="AQ18" s="886"/>
      <c r="AR18" s="886"/>
      <c r="AS18" s="887"/>
      <c r="AT18" s="888" t="str">
        <f t="shared" si="4"/>
        <v/>
      </c>
      <c r="AU18" s="889"/>
      <c r="AV18" s="890"/>
      <c r="AW18" s="891"/>
      <c r="AX18" s="892"/>
      <c r="AY18" s="893"/>
      <c r="AZ18" s="871" t="str">
        <f t="shared" si="5"/>
        <v/>
      </c>
      <c r="BA18" s="872"/>
      <c r="BB18" s="872"/>
      <c r="BC18" s="873"/>
    </row>
    <row r="19" spans="1:55" s="30" customFormat="1" ht="30" customHeight="1" x14ac:dyDescent="0.2">
      <c r="A19" s="874"/>
      <c r="B19" s="875"/>
      <c r="C19" s="875"/>
      <c r="D19" s="876"/>
      <c r="E19" s="877"/>
      <c r="F19" s="878"/>
      <c r="G19" s="878"/>
      <c r="H19" s="878"/>
      <c r="I19" s="879"/>
      <c r="J19" s="880"/>
      <c r="K19" s="881"/>
      <c r="L19" s="881"/>
      <c r="M19" s="881"/>
      <c r="N19" s="881"/>
      <c r="O19" s="881"/>
      <c r="P19" s="881"/>
      <c r="Q19" s="881"/>
      <c r="R19" s="882"/>
      <c r="S19" s="880"/>
      <c r="T19" s="881"/>
      <c r="U19" s="881"/>
      <c r="V19" s="881"/>
      <c r="W19" s="881"/>
      <c r="X19" s="881"/>
      <c r="Y19" s="881"/>
      <c r="Z19" s="881"/>
      <c r="AA19" s="881"/>
      <c r="AB19" s="881"/>
      <c r="AC19" s="881"/>
      <c r="AD19" s="881"/>
      <c r="AE19" s="881"/>
      <c r="AF19" s="881"/>
      <c r="AG19" s="881"/>
      <c r="AH19" s="881"/>
      <c r="AI19" s="881"/>
      <c r="AJ19" s="882"/>
      <c r="AK19" s="883" t="str">
        <f t="shared" si="3"/>
        <v/>
      </c>
      <c r="AL19" s="884"/>
      <c r="AM19" s="885"/>
      <c r="AN19" s="886"/>
      <c r="AO19" s="886"/>
      <c r="AP19" s="262" t="s">
        <v>107</v>
      </c>
      <c r="AQ19" s="886"/>
      <c r="AR19" s="886"/>
      <c r="AS19" s="887"/>
      <c r="AT19" s="888" t="str">
        <f t="shared" si="4"/>
        <v/>
      </c>
      <c r="AU19" s="889"/>
      <c r="AV19" s="890"/>
      <c r="AW19" s="891"/>
      <c r="AX19" s="892"/>
      <c r="AY19" s="893"/>
      <c r="AZ19" s="871" t="str">
        <f t="shared" si="5"/>
        <v/>
      </c>
      <c r="BA19" s="872"/>
      <c r="BB19" s="872"/>
      <c r="BC19" s="873"/>
    </row>
    <row r="20" spans="1:55" s="30" customFormat="1" ht="30" customHeight="1" x14ac:dyDescent="0.2">
      <c r="A20" s="874"/>
      <c r="B20" s="875"/>
      <c r="C20" s="875"/>
      <c r="D20" s="876"/>
      <c r="E20" s="877"/>
      <c r="F20" s="878"/>
      <c r="G20" s="878"/>
      <c r="H20" s="878"/>
      <c r="I20" s="879"/>
      <c r="J20" s="880"/>
      <c r="K20" s="881"/>
      <c r="L20" s="881"/>
      <c r="M20" s="881"/>
      <c r="N20" s="881"/>
      <c r="O20" s="881"/>
      <c r="P20" s="881"/>
      <c r="Q20" s="881"/>
      <c r="R20" s="882"/>
      <c r="S20" s="880"/>
      <c r="T20" s="881"/>
      <c r="U20" s="881"/>
      <c r="V20" s="881"/>
      <c r="W20" s="881"/>
      <c r="X20" s="881"/>
      <c r="Y20" s="881"/>
      <c r="Z20" s="881"/>
      <c r="AA20" s="881"/>
      <c r="AB20" s="881"/>
      <c r="AC20" s="881"/>
      <c r="AD20" s="881"/>
      <c r="AE20" s="881"/>
      <c r="AF20" s="881"/>
      <c r="AG20" s="881"/>
      <c r="AH20" s="881"/>
      <c r="AI20" s="881"/>
      <c r="AJ20" s="882"/>
      <c r="AK20" s="883" t="str">
        <f t="shared" si="3"/>
        <v/>
      </c>
      <c r="AL20" s="884"/>
      <c r="AM20" s="885"/>
      <c r="AN20" s="886"/>
      <c r="AO20" s="886"/>
      <c r="AP20" s="262" t="s">
        <v>107</v>
      </c>
      <c r="AQ20" s="886"/>
      <c r="AR20" s="886"/>
      <c r="AS20" s="887"/>
      <c r="AT20" s="888" t="str">
        <f t="shared" si="4"/>
        <v/>
      </c>
      <c r="AU20" s="889"/>
      <c r="AV20" s="890"/>
      <c r="AW20" s="891"/>
      <c r="AX20" s="892"/>
      <c r="AY20" s="893"/>
      <c r="AZ20" s="871" t="str">
        <f t="shared" si="5"/>
        <v/>
      </c>
      <c r="BA20" s="872"/>
      <c r="BB20" s="872"/>
      <c r="BC20" s="873"/>
    </row>
    <row r="21" spans="1:55" s="30" customFormat="1" ht="30" customHeight="1" x14ac:dyDescent="0.2">
      <c r="A21" s="874"/>
      <c r="B21" s="875"/>
      <c r="C21" s="875"/>
      <c r="D21" s="876"/>
      <c r="E21" s="877"/>
      <c r="F21" s="878"/>
      <c r="G21" s="878"/>
      <c r="H21" s="878"/>
      <c r="I21" s="879"/>
      <c r="J21" s="880"/>
      <c r="K21" s="881"/>
      <c r="L21" s="881"/>
      <c r="M21" s="881"/>
      <c r="N21" s="881"/>
      <c r="O21" s="881"/>
      <c r="P21" s="881"/>
      <c r="Q21" s="881"/>
      <c r="R21" s="882"/>
      <c r="S21" s="880"/>
      <c r="T21" s="881"/>
      <c r="U21" s="881"/>
      <c r="V21" s="881"/>
      <c r="W21" s="881"/>
      <c r="X21" s="881"/>
      <c r="Y21" s="881"/>
      <c r="Z21" s="881"/>
      <c r="AA21" s="881"/>
      <c r="AB21" s="881"/>
      <c r="AC21" s="881"/>
      <c r="AD21" s="881"/>
      <c r="AE21" s="881"/>
      <c r="AF21" s="881"/>
      <c r="AG21" s="881"/>
      <c r="AH21" s="881"/>
      <c r="AI21" s="881"/>
      <c r="AJ21" s="882"/>
      <c r="AK21" s="883" t="str">
        <f t="shared" si="3"/>
        <v/>
      </c>
      <c r="AL21" s="884"/>
      <c r="AM21" s="885"/>
      <c r="AN21" s="886"/>
      <c r="AO21" s="886"/>
      <c r="AP21" s="262" t="s">
        <v>107</v>
      </c>
      <c r="AQ21" s="886"/>
      <c r="AR21" s="886"/>
      <c r="AS21" s="887"/>
      <c r="AT21" s="888" t="str">
        <f t="shared" si="4"/>
        <v/>
      </c>
      <c r="AU21" s="889"/>
      <c r="AV21" s="890"/>
      <c r="AW21" s="891"/>
      <c r="AX21" s="892"/>
      <c r="AY21" s="893"/>
      <c r="AZ21" s="871" t="str">
        <f t="shared" si="5"/>
        <v/>
      </c>
      <c r="BA21" s="872"/>
      <c r="BB21" s="872"/>
      <c r="BC21" s="873"/>
    </row>
    <row r="22" spans="1:55" s="30" customFormat="1" ht="30" customHeight="1" x14ac:dyDescent="0.2">
      <c r="A22" s="874"/>
      <c r="B22" s="875"/>
      <c r="C22" s="875"/>
      <c r="D22" s="876"/>
      <c r="E22" s="877"/>
      <c r="F22" s="878"/>
      <c r="G22" s="878"/>
      <c r="H22" s="878"/>
      <c r="I22" s="879"/>
      <c r="J22" s="880"/>
      <c r="K22" s="881"/>
      <c r="L22" s="881"/>
      <c r="M22" s="881"/>
      <c r="N22" s="881"/>
      <c r="O22" s="881"/>
      <c r="P22" s="881"/>
      <c r="Q22" s="881"/>
      <c r="R22" s="882"/>
      <c r="S22" s="880"/>
      <c r="T22" s="881"/>
      <c r="U22" s="881"/>
      <c r="V22" s="881"/>
      <c r="W22" s="881"/>
      <c r="X22" s="881"/>
      <c r="Y22" s="881"/>
      <c r="Z22" s="881"/>
      <c r="AA22" s="881"/>
      <c r="AB22" s="881"/>
      <c r="AC22" s="881"/>
      <c r="AD22" s="881"/>
      <c r="AE22" s="881"/>
      <c r="AF22" s="881"/>
      <c r="AG22" s="881"/>
      <c r="AH22" s="881"/>
      <c r="AI22" s="881"/>
      <c r="AJ22" s="882"/>
      <c r="AK22" s="883" t="str">
        <f t="shared" si="3"/>
        <v/>
      </c>
      <c r="AL22" s="884"/>
      <c r="AM22" s="885"/>
      <c r="AN22" s="886"/>
      <c r="AO22" s="886"/>
      <c r="AP22" s="262" t="s">
        <v>107</v>
      </c>
      <c r="AQ22" s="886"/>
      <c r="AR22" s="886"/>
      <c r="AS22" s="887"/>
      <c r="AT22" s="888" t="str">
        <f t="shared" si="4"/>
        <v/>
      </c>
      <c r="AU22" s="889"/>
      <c r="AV22" s="890"/>
      <c r="AW22" s="891"/>
      <c r="AX22" s="892"/>
      <c r="AY22" s="893"/>
      <c r="AZ22" s="871" t="str">
        <f t="shared" si="5"/>
        <v/>
      </c>
      <c r="BA22" s="872"/>
      <c r="BB22" s="872"/>
      <c r="BC22" s="873"/>
    </row>
    <row r="23" spans="1:55" s="30" customFormat="1" ht="30" customHeight="1" x14ac:dyDescent="0.2">
      <c r="A23" s="874"/>
      <c r="B23" s="875"/>
      <c r="C23" s="875"/>
      <c r="D23" s="876"/>
      <c r="E23" s="877"/>
      <c r="F23" s="878"/>
      <c r="G23" s="878"/>
      <c r="H23" s="878"/>
      <c r="I23" s="879"/>
      <c r="J23" s="880"/>
      <c r="K23" s="881"/>
      <c r="L23" s="881"/>
      <c r="M23" s="881"/>
      <c r="N23" s="881"/>
      <c r="O23" s="881"/>
      <c r="P23" s="881"/>
      <c r="Q23" s="881"/>
      <c r="R23" s="882"/>
      <c r="S23" s="880"/>
      <c r="T23" s="881"/>
      <c r="U23" s="881"/>
      <c r="V23" s="881"/>
      <c r="W23" s="881"/>
      <c r="X23" s="881"/>
      <c r="Y23" s="881"/>
      <c r="Z23" s="881"/>
      <c r="AA23" s="881"/>
      <c r="AB23" s="881"/>
      <c r="AC23" s="881"/>
      <c r="AD23" s="881"/>
      <c r="AE23" s="881"/>
      <c r="AF23" s="881"/>
      <c r="AG23" s="881"/>
      <c r="AH23" s="881"/>
      <c r="AI23" s="881"/>
      <c r="AJ23" s="882"/>
      <c r="AK23" s="883" t="str">
        <f t="shared" si="3"/>
        <v/>
      </c>
      <c r="AL23" s="884"/>
      <c r="AM23" s="885"/>
      <c r="AN23" s="886"/>
      <c r="AO23" s="886"/>
      <c r="AP23" s="262" t="s">
        <v>107</v>
      </c>
      <c r="AQ23" s="886"/>
      <c r="AR23" s="886"/>
      <c r="AS23" s="887"/>
      <c r="AT23" s="888" t="str">
        <f t="shared" si="4"/>
        <v/>
      </c>
      <c r="AU23" s="889"/>
      <c r="AV23" s="890"/>
      <c r="AW23" s="891"/>
      <c r="AX23" s="892"/>
      <c r="AY23" s="893"/>
      <c r="AZ23" s="871" t="str">
        <f t="shared" si="5"/>
        <v/>
      </c>
      <c r="BA23" s="872"/>
      <c r="BB23" s="872"/>
      <c r="BC23" s="873"/>
    </row>
    <row r="24" spans="1:55" s="30" customFormat="1" ht="30" customHeight="1" x14ac:dyDescent="0.2">
      <c r="A24" s="874"/>
      <c r="B24" s="875"/>
      <c r="C24" s="875"/>
      <c r="D24" s="876"/>
      <c r="E24" s="877"/>
      <c r="F24" s="878"/>
      <c r="G24" s="878"/>
      <c r="H24" s="878"/>
      <c r="I24" s="879"/>
      <c r="J24" s="880"/>
      <c r="K24" s="881"/>
      <c r="L24" s="881"/>
      <c r="M24" s="881"/>
      <c r="N24" s="881"/>
      <c r="O24" s="881"/>
      <c r="P24" s="881"/>
      <c r="Q24" s="881"/>
      <c r="R24" s="882"/>
      <c r="S24" s="880"/>
      <c r="T24" s="881"/>
      <c r="U24" s="881"/>
      <c r="V24" s="881"/>
      <c r="W24" s="881"/>
      <c r="X24" s="881"/>
      <c r="Y24" s="881"/>
      <c r="Z24" s="881"/>
      <c r="AA24" s="881"/>
      <c r="AB24" s="881"/>
      <c r="AC24" s="881"/>
      <c r="AD24" s="881"/>
      <c r="AE24" s="881"/>
      <c r="AF24" s="881"/>
      <c r="AG24" s="881"/>
      <c r="AH24" s="881"/>
      <c r="AI24" s="881"/>
      <c r="AJ24" s="882"/>
      <c r="AK24" s="883" t="str">
        <f t="shared" si="3"/>
        <v/>
      </c>
      <c r="AL24" s="884"/>
      <c r="AM24" s="885"/>
      <c r="AN24" s="886"/>
      <c r="AO24" s="886"/>
      <c r="AP24" s="262" t="s">
        <v>107</v>
      </c>
      <c r="AQ24" s="886"/>
      <c r="AR24" s="886"/>
      <c r="AS24" s="887"/>
      <c r="AT24" s="888" t="str">
        <f t="shared" si="4"/>
        <v/>
      </c>
      <c r="AU24" s="889"/>
      <c r="AV24" s="890"/>
      <c r="AW24" s="891"/>
      <c r="AX24" s="892"/>
      <c r="AY24" s="893"/>
      <c r="AZ24" s="871" t="str">
        <f t="shared" si="5"/>
        <v/>
      </c>
      <c r="BA24" s="872"/>
      <c r="BB24" s="872"/>
      <c r="BC24" s="873"/>
    </row>
    <row r="25" spans="1:55" s="30" customFormat="1" ht="30" customHeight="1" x14ac:dyDescent="0.2">
      <c r="A25" s="874"/>
      <c r="B25" s="875"/>
      <c r="C25" s="875"/>
      <c r="D25" s="876"/>
      <c r="E25" s="877"/>
      <c r="F25" s="878"/>
      <c r="G25" s="878"/>
      <c r="H25" s="878"/>
      <c r="I25" s="879"/>
      <c r="J25" s="880"/>
      <c r="K25" s="881"/>
      <c r="L25" s="881"/>
      <c r="M25" s="881"/>
      <c r="N25" s="881"/>
      <c r="O25" s="881"/>
      <c r="P25" s="881"/>
      <c r="Q25" s="881"/>
      <c r="R25" s="882"/>
      <c r="S25" s="880"/>
      <c r="T25" s="881"/>
      <c r="U25" s="881"/>
      <c r="V25" s="881"/>
      <c r="W25" s="881"/>
      <c r="X25" s="881"/>
      <c r="Y25" s="881"/>
      <c r="Z25" s="881"/>
      <c r="AA25" s="881"/>
      <c r="AB25" s="881"/>
      <c r="AC25" s="881"/>
      <c r="AD25" s="881"/>
      <c r="AE25" s="881"/>
      <c r="AF25" s="881"/>
      <c r="AG25" s="881"/>
      <c r="AH25" s="881"/>
      <c r="AI25" s="881"/>
      <c r="AJ25" s="882"/>
      <c r="AK25" s="883" t="str">
        <f t="shared" si="3"/>
        <v/>
      </c>
      <c r="AL25" s="884"/>
      <c r="AM25" s="885"/>
      <c r="AN25" s="886"/>
      <c r="AO25" s="886"/>
      <c r="AP25" s="262" t="s">
        <v>107</v>
      </c>
      <c r="AQ25" s="886"/>
      <c r="AR25" s="886"/>
      <c r="AS25" s="887"/>
      <c r="AT25" s="888" t="str">
        <f t="shared" si="4"/>
        <v/>
      </c>
      <c r="AU25" s="889"/>
      <c r="AV25" s="890"/>
      <c r="AW25" s="891"/>
      <c r="AX25" s="892"/>
      <c r="AY25" s="893"/>
      <c r="AZ25" s="871" t="str">
        <f t="shared" si="5"/>
        <v/>
      </c>
      <c r="BA25" s="872"/>
      <c r="BB25" s="872"/>
      <c r="BC25" s="873"/>
    </row>
    <row r="26" spans="1:55" s="30" customFormat="1" ht="30" customHeight="1" x14ac:dyDescent="0.2">
      <c r="A26" s="874"/>
      <c r="B26" s="875"/>
      <c r="C26" s="875"/>
      <c r="D26" s="876"/>
      <c r="E26" s="877"/>
      <c r="F26" s="878"/>
      <c r="G26" s="878"/>
      <c r="H26" s="878"/>
      <c r="I26" s="879"/>
      <c r="J26" s="880"/>
      <c r="K26" s="881"/>
      <c r="L26" s="881"/>
      <c r="M26" s="881"/>
      <c r="N26" s="881"/>
      <c r="O26" s="881"/>
      <c r="P26" s="881"/>
      <c r="Q26" s="881"/>
      <c r="R26" s="882"/>
      <c r="S26" s="880"/>
      <c r="T26" s="881"/>
      <c r="U26" s="881"/>
      <c r="V26" s="881"/>
      <c r="W26" s="881"/>
      <c r="X26" s="881"/>
      <c r="Y26" s="881"/>
      <c r="Z26" s="881"/>
      <c r="AA26" s="881"/>
      <c r="AB26" s="881"/>
      <c r="AC26" s="881"/>
      <c r="AD26" s="881"/>
      <c r="AE26" s="881"/>
      <c r="AF26" s="881"/>
      <c r="AG26" s="881"/>
      <c r="AH26" s="881"/>
      <c r="AI26" s="881"/>
      <c r="AJ26" s="882"/>
      <c r="AK26" s="883" t="str">
        <f t="shared" si="3"/>
        <v/>
      </c>
      <c r="AL26" s="884"/>
      <c r="AM26" s="885"/>
      <c r="AN26" s="886"/>
      <c r="AO26" s="886"/>
      <c r="AP26" s="262" t="s">
        <v>107</v>
      </c>
      <c r="AQ26" s="886"/>
      <c r="AR26" s="886"/>
      <c r="AS26" s="887"/>
      <c r="AT26" s="888" t="str">
        <f t="shared" si="4"/>
        <v/>
      </c>
      <c r="AU26" s="889"/>
      <c r="AV26" s="890"/>
      <c r="AW26" s="891"/>
      <c r="AX26" s="892"/>
      <c r="AY26" s="893"/>
      <c r="AZ26" s="871" t="str">
        <f t="shared" si="5"/>
        <v/>
      </c>
      <c r="BA26" s="872"/>
      <c r="BB26" s="872"/>
      <c r="BC26" s="873"/>
    </row>
    <row r="27" spans="1:55" s="30" customFormat="1" ht="30" customHeight="1" x14ac:dyDescent="0.2">
      <c r="A27" s="874"/>
      <c r="B27" s="875"/>
      <c r="C27" s="875"/>
      <c r="D27" s="876"/>
      <c r="E27" s="877"/>
      <c r="F27" s="878"/>
      <c r="G27" s="878"/>
      <c r="H27" s="878"/>
      <c r="I27" s="879"/>
      <c r="J27" s="880"/>
      <c r="K27" s="881"/>
      <c r="L27" s="881"/>
      <c r="M27" s="881"/>
      <c r="N27" s="881"/>
      <c r="O27" s="881"/>
      <c r="P27" s="881"/>
      <c r="Q27" s="881"/>
      <c r="R27" s="882"/>
      <c r="S27" s="880"/>
      <c r="T27" s="881"/>
      <c r="U27" s="881"/>
      <c r="V27" s="881"/>
      <c r="W27" s="881"/>
      <c r="X27" s="881"/>
      <c r="Y27" s="881"/>
      <c r="Z27" s="881"/>
      <c r="AA27" s="881"/>
      <c r="AB27" s="881"/>
      <c r="AC27" s="881"/>
      <c r="AD27" s="881"/>
      <c r="AE27" s="881"/>
      <c r="AF27" s="881"/>
      <c r="AG27" s="881"/>
      <c r="AH27" s="881"/>
      <c r="AI27" s="881"/>
      <c r="AJ27" s="882"/>
      <c r="AK27" s="883" t="str">
        <f t="shared" si="3"/>
        <v/>
      </c>
      <c r="AL27" s="884"/>
      <c r="AM27" s="885"/>
      <c r="AN27" s="886"/>
      <c r="AO27" s="886"/>
      <c r="AP27" s="262" t="s">
        <v>107</v>
      </c>
      <c r="AQ27" s="886"/>
      <c r="AR27" s="886"/>
      <c r="AS27" s="887"/>
      <c r="AT27" s="888" t="str">
        <f t="shared" si="4"/>
        <v/>
      </c>
      <c r="AU27" s="889"/>
      <c r="AV27" s="890"/>
      <c r="AW27" s="891"/>
      <c r="AX27" s="892"/>
      <c r="AY27" s="893"/>
      <c r="AZ27" s="871" t="str">
        <f t="shared" si="5"/>
        <v/>
      </c>
      <c r="BA27" s="872"/>
      <c r="BB27" s="872"/>
      <c r="BC27" s="873"/>
    </row>
    <row r="28" spans="1:55" s="30" customFormat="1" ht="30" customHeight="1" x14ac:dyDescent="0.2">
      <c r="A28" s="874"/>
      <c r="B28" s="875"/>
      <c r="C28" s="875"/>
      <c r="D28" s="876"/>
      <c r="E28" s="877"/>
      <c r="F28" s="878"/>
      <c r="G28" s="878"/>
      <c r="H28" s="878"/>
      <c r="I28" s="879"/>
      <c r="J28" s="880"/>
      <c r="K28" s="881"/>
      <c r="L28" s="881"/>
      <c r="M28" s="881"/>
      <c r="N28" s="881"/>
      <c r="O28" s="881"/>
      <c r="P28" s="881"/>
      <c r="Q28" s="881"/>
      <c r="R28" s="882"/>
      <c r="S28" s="880"/>
      <c r="T28" s="881"/>
      <c r="U28" s="881"/>
      <c r="V28" s="881"/>
      <c r="W28" s="881"/>
      <c r="X28" s="881"/>
      <c r="Y28" s="881"/>
      <c r="Z28" s="881"/>
      <c r="AA28" s="881"/>
      <c r="AB28" s="881"/>
      <c r="AC28" s="881"/>
      <c r="AD28" s="881"/>
      <c r="AE28" s="881"/>
      <c r="AF28" s="881"/>
      <c r="AG28" s="881"/>
      <c r="AH28" s="881"/>
      <c r="AI28" s="881"/>
      <c r="AJ28" s="882"/>
      <c r="AK28" s="883" t="str">
        <f t="shared" si="3"/>
        <v/>
      </c>
      <c r="AL28" s="884"/>
      <c r="AM28" s="885"/>
      <c r="AN28" s="886"/>
      <c r="AO28" s="886"/>
      <c r="AP28" s="262" t="s">
        <v>107</v>
      </c>
      <c r="AQ28" s="886"/>
      <c r="AR28" s="886"/>
      <c r="AS28" s="887"/>
      <c r="AT28" s="888" t="str">
        <f t="shared" si="4"/>
        <v/>
      </c>
      <c r="AU28" s="889"/>
      <c r="AV28" s="890"/>
      <c r="AW28" s="891"/>
      <c r="AX28" s="892"/>
      <c r="AY28" s="893"/>
      <c r="AZ28" s="871" t="str">
        <f t="shared" si="5"/>
        <v/>
      </c>
      <c r="BA28" s="872"/>
      <c r="BB28" s="872"/>
      <c r="BC28" s="873"/>
    </row>
    <row r="29" spans="1:55" s="30" customFormat="1" ht="30" customHeight="1" x14ac:dyDescent="0.2">
      <c r="A29" s="874"/>
      <c r="B29" s="875"/>
      <c r="C29" s="875"/>
      <c r="D29" s="876"/>
      <c r="E29" s="877"/>
      <c r="F29" s="878"/>
      <c r="G29" s="878"/>
      <c r="H29" s="878"/>
      <c r="I29" s="879"/>
      <c r="J29" s="880"/>
      <c r="K29" s="881"/>
      <c r="L29" s="881"/>
      <c r="M29" s="881"/>
      <c r="N29" s="881"/>
      <c r="O29" s="881"/>
      <c r="P29" s="881"/>
      <c r="Q29" s="881"/>
      <c r="R29" s="882"/>
      <c r="S29" s="880"/>
      <c r="T29" s="881"/>
      <c r="U29" s="881"/>
      <c r="V29" s="881"/>
      <c r="W29" s="881"/>
      <c r="X29" s="881"/>
      <c r="Y29" s="881"/>
      <c r="Z29" s="881"/>
      <c r="AA29" s="881"/>
      <c r="AB29" s="881"/>
      <c r="AC29" s="881"/>
      <c r="AD29" s="881"/>
      <c r="AE29" s="881"/>
      <c r="AF29" s="881"/>
      <c r="AG29" s="881"/>
      <c r="AH29" s="881"/>
      <c r="AI29" s="881"/>
      <c r="AJ29" s="882"/>
      <c r="AK29" s="883" t="str">
        <f t="shared" si="0"/>
        <v/>
      </c>
      <c r="AL29" s="884"/>
      <c r="AM29" s="885"/>
      <c r="AN29" s="886"/>
      <c r="AO29" s="886"/>
      <c r="AP29" s="262" t="s">
        <v>107</v>
      </c>
      <c r="AQ29" s="886"/>
      <c r="AR29" s="886"/>
      <c r="AS29" s="887"/>
      <c r="AT29" s="888" t="str">
        <f t="shared" si="1"/>
        <v/>
      </c>
      <c r="AU29" s="889"/>
      <c r="AV29" s="890"/>
      <c r="AW29" s="891"/>
      <c r="AX29" s="892"/>
      <c r="AY29" s="893"/>
      <c r="AZ29" s="871" t="str">
        <f t="shared" si="2"/>
        <v/>
      </c>
      <c r="BA29" s="872"/>
      <c r="BB29" s="872"/>
      <c r="BC29" s="873"/>
    </row>
    <row r="30" spans="1:55" s="30" customFormat="1" ht="30" customHeight="1" x14ac:dyDescent="0.2">
      <c r="A30" s="874"/>
      <c r="B30" s="875"/>
      <c r="C30" s="875"/>
      <c r="D30" s="876"/>
      <c r="E30" s="877"/>
      <c r="F30" s="878"/>
      <c r="G30" s="878"/>
      <c r="H30" s="878"/>
      <c r="I30" s="879"/>
      <c r="J30" s="880"/>
      <c r="K30" s="881"/>
      <c r="L30" s="881"/>
      <c r="M30" s="881"/>
      <c r="N30" s="881"/>
      <c r="O30" s="881"/>
      <c r="P30" s="881"/>
      <c r="Q30" s="881"/>
      <c r="R30" s="882"/>
      <c r="S30" s="880"/>
      <c r="T30" s="881"/>
      <c r="U30" s="881"/>
      <c r="V30" s="881"/>
      <c r="W30" s="881"/>
      <c r="X30" s="881"/>
      <c r="Y30" s="881"/>
      <c r="Z30" s="881"/>
      <c r="AA30" s="881"/>
      <c r="AB30" s="881"/>
      <c r="AC30" s="881"/>
      <c r="AD30" s="881"/>
      <c r="AE30" s="881"/>
      <c r="AF30" s="881"/>
      <c r="AG30" s="881"/>
      <c r="AH30" s="881"/>
      <c r="AI30" s="881"/>
      <c r="AJ30" s="882"/>
      <c r="AK30" s="883" t="str">
        <f t="shared" si="0"/>
        <v/>
      </c>
      <c r="AL30" s="884"/>
      <c r="AM30" s="885"/>
      <c r="AN30" s="886"/>
      <c r="AO30" s="886"/>
      <c r="AP30" s="262" t="s">
        <v>107</v>
      </c>
      <c r="AQ30" s="886"/>
      <c r="AR30" s="886"/>
      <c r="AS30" s="887"/>
      <c r="AT30" s="888" t="str">
        <f t="shared" si="1"/>
        <v/>
      </c>
      <c r="AU30" s="889"/>
      <c r="AV30" s="890"/>
      <c r="AW30" s="891"/>
      <c r="AX30" s="892"/>
      <c r="AY30" s="893"/>
      <c r="AZ30" s="871" t="str">
        <f t="shared" si="2"/>
        <v/>
      </c>
      <c r="BA30" s="872"/>
      <c r="BB30" s="872"/>
      <c r="BC30" s="873"/>
    </row>
    <row r="31" spans="1:55" s="30" customFormat="1" ht="30" customHeight="1" x14ac:dyDescent="0.2">
      <c r="A31" s="874"/>
      <c r="B31" s="875"/>
      <c r="C31" s="875"/>
      <c r="D31" s="876"/>
      <c r="E31" s="877"/>
      <c r="F31" s="878"/>
      <c r="G31" s="878"/>
      <c r="H31" s="878"/>
      <c r="I31" s="879"/>
      <c r="J31" s="880"/>
      <c r="K31" s="881"/>
      <c r="L31" s="881"/>
      <c r="M31" s="881"/>
      <c r="N31" s="881"/>
      <c r="O31" s="881"/>
      <c r="P31" s="881"/>
      <c r="Q31" s="881"/>
      <c r="R31" s="882"/>
      <c r="S31" s="880"/>
      <c r="T31" s="881"/>
      <c r="U31" s="881"/>
      <c r="V31" s="881"/>
      <c r="W31" s="881"/>
      <c r="X31" s="881"/>
      <c r="Y31" s="881"/>
      <c r="Z31" s="881"/>
      <c r="AA31" s="881"/>
      <c r="AB31" s="881"/>
      <c r="AC31" s="881"/>
      <c r="AD31" s="881"/>
      <c r="AE31" s="881"/>
      <c r="AF31" s="881"/>
      <c r="AG31" s="881"/>
      <c r="AH31" s="881"/>
      <c r="AI31" s="881"/>
      <c r="AJ31" s="882"/>
      <c r="AK31" s="883" t="str">
        <f t="shared" si="0"/>
        <v/>
      </c>
      <c r="AL31" s="884"/>
      <c r="AM31" s="885"/>
      <c r="AN31" s="886"/>
      <c r="AO31" s="886"/>
      <c r="AP31" s="262" t="s">
        <v>107</v>
      </c>
      <c r="AQ31" s="886"/>
      <c r="AR31" s="886"/>
      <c r="AS31" s="887"/>
      <c r="AT31" s="888" t="str">
        <f t="shared" si="1"/>
        <v/>
      </c>
      <c r="AU31" s="889"/>
      <c r="AV31" s="890"/>
      <c r="AW31" s="891"/>
      <c r="AX31" s="892"/>
      <c r="AY31" s="893"/>
      <c r="AZ31" s="871" t="str">
        <f t="shared" si="2"/>
        <v/>
      </c>
      <c r="BA31" s="872"/>
      <c r="BB31" s="872"/>
      <c r="BC31" s="873"/>
    </row>
    <row r="32" spans="1:55" s="30" customFormat="1" ht="30" customHeight="1" x14ac:dyDescent="0.2">
      <c r="A32" s="874"/>
      <c r="B32" s="875"/>
      <c r="C32" s="875"/>
      <c r="D32" s="876"/>
      <c r="E32" s="877"/>
      <c r="F32" s="878"/>
      <c r="G32" s="878"/>
      <c r="H32" s="878"/>
      <c r="I32" s="879"/>
      <c r="J32" s="880"/>
      <c r="K32" s="881"/>
      <c r="L32" s="881"/>
      <c r="M32" s="881"/>
      <c r="N32" s="881"/>
      <c r="O32" s="881"/>
      <c r="P32" s="881"/>
      <c r="Q32" s="881"/>
      <c r="R32" s="882"/>
      <c r="S32" s="880"/>
      <c r="T32" s="881"/>
      <c r="U32" s="881"/>
      <c r="V32" s="881"/>
      <c r="W32" s="881"/>
      <c r="X32" s="881"/>
      <c r="Y32" s="881"/>
      <c r="Z32" s="881"/>
      <c r="AA32" s="881"/>
      <c r="AB32" s="881"/>
      <c r="AC32" s="881"/>
      <c r="AD32" s="881"/>
      <c r="AE32" s="881"/>
      <c r="AF32" s="881"/>
      <c r="AG32" s="881"/>
      <c r="AH32" s="881"/>
      <c r="AI32" s="881"/>
      <c r="AJ32" s="882"/>
      <c r="AK32" s="883" t="str">
        <f t="shared" si="0"/>
        <v/>
      </c>
      <c r="AL32" s="884"/>
      <c r="AM32" s="885"/>
      <c r="AN32" s="886"/>
      <c r="AO32" s="886"/>
      <c r="AP32" s="262" t="s">
        <v>107</v>
      </c>
      <c r="AQ32" s="886"/>
      <c r="AR32" s="886"/>
      <c r="AS32" s="887"/>
      <c r="AT32" s="888" t="str">
        <f t="shared" si="1"/>
        <v/>
      </c>
      <c r="AU32" s="889"/>
      <c r="AV32" s="890"/>
      <c r="AW32" s="891"/>
      <c r="AX32" s="892"/>
      <c r="AY32" s="893"/>
      <c r="AZ32" s="1018" t="str">
        <f t="shared" si="2"/>
        <v/>
      </c>
      <c r="BA32" s="1019"/>
      <c r="BB32" s="1019"/>
      <c r="BC32" s="1020"/>
    </row>
    <row r="33" spans="1:55" s="30" customFormat="1" ht="30" customHeight="1" x14ac:dyDescent="0.2">
      <c r="A33" s="874"/>
      <c r="B33" s="875"/>
      <c r="C33" s="875"/>
      <c r="D33" s="876"/>
      <c r="E33" s="877"/>
      <c r="F33" s="878"/>
      <c r="G33" s="878"/>
      <c r="H33" s="878"/>
      <c r="I33" s="879"/>
      <c r="J33" s="880"/>
      <c r="K33" s="881"/>
      <c r="L33" s="881"/>
      <c r="M33" s="881"/>
      <c r="N33" s="881"/>
      <c r="O33" s="881"/>
      <c r="P33" s="881"/>
      <c r="Q33" s="881"/>
      <c r="R33" s="882"/>
      <c r="S33" s="880"/>
      <c r="T33" s="881"/>
      <c r="U33" s="881"/>
      <c r="V33" s="881"/>
      <c r="W33" s="881"/>
      <c r="X33" s="881"/>
      <c r="Y33" s="881"/>
      <c r="Z33" s="881"/>
      <c r="AA33" s="881"/>
      <c r="AB33" s="881"/>
      <c r="AC33" s="881"/>
      <c r="AD33" s="881"/>
      <c r="AE33" s="881"/>
      <c r="AF33" s="881"/>
      <c r="AG33" s="881"/>
      <c r="AH33" s="881"/>
      <c r="AI33" s="881"/>
      <c r="AJ33" s="882"/>
      <c r="AK33" s="883" t="str">
        <f t="shared" si="0"/>
        <v/>
      </c>
      <c r="AL33" s="884"/>
      <c r="AM33" s="885"/>
      <c r="AN33" s="886"/>
      <c r="AO33" s="886"/>
      <c r="AP33" s="262" t="s">
        <v>107</v>
      </c>
      <c r="AQ33" s="886"/>
      <c r="AR33" s="886"/>
      <c r="AS33" s="887"/>
      <c r="AT33" s="888" t="str">
        <f t="shared" si="1"/>
        <v/>
      </c>
      <c r="AU33" s="889"/>
      <c r="AV33" s="890"/>
      <c r="AW33" s="891"/>
      <c r="AX33" s="892"/>
      <c r="AY33" s="893"/>
      <c r="AZ33" s="871" t="str">
        <f t="shared" si="2"/>
        <v/>
      </c>
      <c r="BA33" s="872"/>
      <c r="BB33" s="872"/>
      <c r="BC33" s="873"/>
    </row>
    <row r="34" spans="1:55" s="30" customFormat="1" ht="30" customHeight="1" x14ac:dyDescent="0.2">
      <c r="A34" s="874"/>
      <c r="B34" s="875"/>
      <c r="C34" s="875"/>
      <c r="D34" s="876"/>
      <c r="E34" s="877"/>
      <c r="F34" s="878"/>
      <c r="G34" s="878"/>
      <c r="H34" s="878"/>
      <c r="I34" s="879"/>
      <c r="J34" s="880"/>
      <c r="K34" s="881"/>
      <c r="L34" s="881"/>
      <c r="M34" s="881"/>
      <c r="N34" s="881"/>
      <c r="O34" s="881"/>
      <c r="P34" s="881"/>
      <c r="Q34" s="881"/>
      <c r="R34" s="882"/>
      <c r="S34" s="880"/>
      <c r="T34" s="881"/>
      <c r="U34" s="881"/>
      <c r="V34" s="881"/>
      <c r="W34" s="881"/>
      <c r="X34" s="881"/>
      <c r="Y34" s="881"/>
      <c r="Z34" s="881"/>
      <c r="AA34" s="881"/>
      <c r="AB34" s="881"/>
      <c r="AC34" s="881"/>
      <c r="AD34" s="881"/>
      <c r="AE34" s="881"/>
      <c r="AF34" s="881"/>
      <c r="AG34" s="881"/>
      <c r="AH34" s="881"/>
      <c r="AI34" s="881"/>
      <c r="AJ34" s="882"/>
      <c r="AK34" s="883" t="str">
        <f t="shared" si="0"/>
        <v/>
      </c>
      <c r="AL34" s="884"/>
      <c r="AM34" s="885"/>
      <c r="AN34" s="886"/>
      <c r="AO34" s="886"/>
      <c r="AP34" s="262" t="s">
        <v>107</v>
      </c>
      <c r="AQ34" s="886"/>
      <c r="AR34" s="886"/>
      <c r="AS34" s="887"/>
      <c r="AT34" s="888" t="str">
        <f t="shared" si="1"/>
        <v/>
      </c>
      <c r="AU34" s="889"/>
      <c r="AV34" s="890"/>
      <c r="AW34" s="891"/>
      <c r="AX34" s="892"/>
      <c r="AY34" s="893"/>
      <c r="AZ34" s="871" t="str">
        <f t="shared" si="2"/>
        <v/>
      </c>
      <c r="BA34" s="872"/>
      <c r="BB34" s="872"/>
      <c r="BC34" s="873"/>
    </row>
    <row r="35" spans="1:55" s="30" customFormat="1" ht="30" customHeight="1" x14ac:dyDescent="0.2">
      <c r="A35" s="874"/>
      <c r="B35" s="875"/>
      <c r="C35" s="875"/>
      <c r="D35" s="876"/>
      <c r="E35" s="877"/>
      <c r="F35" s="878"/>
      <c r="G35" s="878"/>
      <c r="H35" s="878"/>
      <c r="I35" s="879"/>
      <c r="J35" s="880"/>
      <c r="K35" s="881"/>
      <c r="L35" s="881"/>
      <c r="M35" s="881"/>
      <c r="N35" s="881"/>
      <c r="O35" s="881"/>
      <c r="P35" s="881"/>
      <c r="Q35" s="881"/>
      <c r="R35" s="882"/>
      <c r="S35" s="880"/>
      <c r="T35" s="881"/>
      <c r="U35" s="881"/>
      <c r="V35" s="881"/>
      <c r="W35" s="881"/>
      <c r="X35" s="881"/>
      <c r="Y35" s="881"/>
      <c r="Z35" s="881"/>
      <c r="AA35" s="881"/>
      <c r="AB35" s="881"/>
      <c r="AC35" s="881"/>
      <c r="AD35" s="881"/>
      <c r="AE35" s="881"/>
      <c r="AF35" s="881"/>
      <c r="AG35" s="881"/>
      <c r="AH35" s="881"/>
      <c r="AI35" s="881"/>
      <c r="AJ35" s="882"/>
      <c r="AK35" s="883" t="str">
        <f t="shared" si="0"/>
        <v/>
      </c>
      <c r="AL35" s="884"/>
      <c r="AM35" s="885"/>
      <c r="AN35" s="886"/>
      <c r="AO35" s="886"/>
      <c r="AP35" s="262" t="s">
        <v>107</v>
      </c>
      <c r="AQ35" s="886"/>
      <c r="AR35" s="886"/>
      <c r="AS35" s="887"/>
      <c r="AT35" s="888" t="str">
        <f t="shared" si="1"/>
        <v/>
      </c>
      <c r="AU35" s="889"/>
      <c r="AV35" s="890"/>
      <c r="AW35" s="891"/>
      <c r="AX35" s="892"/>
      <c r="AY35" s="893"/>
      <c r="AZ35" s="871" t="str">
        <f t="shared" si="2"/>
        <v/>
      </c>
      <c r="BA35" s="872"/>
      <c r="BB35" s="872"/>
      <c r="BC35" s="873"/>
    </row>
    <row r="36" spans="1:55" s="30" customFormat="1" ht="30" customHeight="1" x14ac:dyDescent="0.2">
      <c r="A36" s="874"/>
      <c r="B36" s="875"/>
      <c r="C36" s="875"/>
      <c r="D36" s="876"/>
      <c r="E36" s="877"/>
      <c r="F36" s="878"/>
      <c r="G36" s="878"/>
      <c r="H36" s="878"/>
      <c r="I36" s="879"/>
      <c r="J36" s="880"/>
      <c r="K36" s="881"/>
      <c r="L36" s="881"/>
      <c r="M36" s="881"/>
      <c r="N36" s="881"/>
      <c r="O36" s="881"/>
      <c r="P36" s="881"/>
      <c r="Q36" s="881"/>
      <c r="R36" s="882"/>
      <c r="S36" s="880"/>
      <c r="T36" s="881"/>
      <c r="U36" s="881"/>
      <c r="V36" s="881"/>
      <c r="W36" s="881"/>
      <c r="X36" s="881"/>
      <c r="Y36" s="881"/>
      <c r="Z36" s="881"/>
      <c r="AA36" s="881"/>
      <c r="AB36" s="881"/>
      <c r="AC36" s="881"/>
      <c r="AD36" s="881"/>
      <c r="AE36" s="881"/>
      <c r="AF36" s="881"/>
      <c r="AG36" s="881"/>
      <c r="AH36" s="881"/>
      <c r="AI36" s="881"/>
      <c r="AJ36" s="882"/>
      <c r="AK36" s="883" t="str">
        <f t="shared" si="0"/>
        <v/>
      </c>
      <c r="AL36" s="884"/>
      <c r="AM36" s="885"/>
      <c r="AN36" s="886"/>
      <c r="AO36" s="886"/>
      <c r="AP36" s="262" t="s">
        <v>107</v>
      </c>
      <c r="AQ36" s="886"/>
      <c r="AR36" s="886"/>
      <c r="AS36" s="887"/>
      <c r="AT36" s="888" t="str">
        <f t="shared" si="1"/>
        <v/>
      </c>
      <c r="AU36" s="889"/>
      <c r="AV36" s="890"/>
      <c r="AW36" s="891"/>
      <c r="AX36" s="892"/>
      <c r="AY36" s="893"/>
      <c r="AZ36" s="871" t="str">
        <f t="shared" si="2"/>
        <v/>
      </c>
      <c r="BA36" s="872"/>
      <c r="BB36" s="872"/>
      <c r="BC36" s="873"/>
    </row>
    <row r="37" spans="1:55" s="30" customFormat="1" ht="30" customHeight="1" x14ac:dyDescent="0.2">
      <c r="A37" s="874"/>
      <c r="B37" s="875"/>
      <c r="C37" s="875"/>
      <c r="D37" s="876"/>
      <c r="E37" s="877"/>
      <c r="F37" s="878"/>
      <c r="G37" s="878"/>
      <c r="H37" s="878"/>
      <c r="I37" s="879"/>
      <c r="J37" s="880"/>
      <c r="K37" s="881"/>
      <c r="L37" s="881"/>
      <c r="M37" s="881"/>
      <c r="N37" s="881"/>
      <c r="O37" s="881"/>
      <c r="P37" s="881"/>
      <c r="Q37" s="881"/>
      <c r="R37" s="882"/>
      <c r="S37" s="880"/>
      <c r="T37" s="881"/>
      <c r="U37" s="881"/>
      <c r="V37" s="881"/>
      <c r="W37" s="881"/>
      <c r="X37" s="881"/>
      <c r="Y37" s="881"/>
      <c r="Z37" s="881"/>
      <c r="AA37" s="881"/>
      <c r="AB37" s="881"/>
      <c r="AC37" s="881"/>
      <c r="AD37" s="881"/>
      <c r="AE37" s="881"/>
      <c r="AF37" s="881"/>
      <c r="AG37" s="881"/>
      <c r="AH37" s="881"/>
      <c r="AI37" s="881"/>
      <c r="AJ37" s="882"/>
      <c r="AK37" s="883" t="str">
        <f t="shared" si="0"/>
        <v/>
      </c>
      <c r="AL37" s="884"/>
      <c r="AM37" s="885"/>
      <c r="AN37" s="886"/>
      <c r="AO37" s="886"/>
      <c r="AP37" s="262" t="s">
        <v>107</v>
      </c>
      <c r="AQ37" s="886"/>
      <c r="AR37" s="886"/>
      <c r="AS37" s="887"/>
      <c r="AT37" s="888" t="str">
        <f t="shared" si="1"/>
        <v/>
      </c>
      <c r="AU37" s="889"/>
      <c r="AV37" s="890"/>
      <c r="AW37" s="891"/>
      <c r="AX37" s="892"/>
      <c r="AY37" s="893"/>
      <c r="AZ37" s="871" t="str">
        <f t="shared" si="2"/>
        <v/>
      </c>
      <c r="BA37" s="872"/>
      <c r="BB37" s="872"/>
      <c r="BC37" s="873"/>
    </row>
    <row r="38" spans="1:55" s="30" customFormat="1" ht="30" customHeight="1" x14ac:dyDescent="0.2">
      <c r="A38" s="874"/>
      <c r="B38" s="875"/>
      <c r="C38" s="875"/>
      <c r="D38" s="876"/>
      <c r="E38" s="877"/>
      <c r="F38" s="878"/>
      <c r="G38" s="878"/>
      <c r="H38" s="878"/>
      <c r="I38" s="879"/>
      <c r="J38" s="880"/>
      <c r="K38" s="881"/>
      <c r="L38" s="881"/>
      <c r="M38" s="881"/>
      <c r="N38" s="881"/>
      <c r="O38" s="881"/>
      <c r="P38" s="881"/>
      <c r="Q38" s="881"/>
      <c r="R38" s="882"/>
      <c r="S38" s="880"/>
      <c r="T38" s="881"/>
      <c r="U38" s="881"/>
      <c r="V38" s="881"/>
      <c r="W38" s="881"/>
      <c r="X38" s="881"/>
      <c r="Y38" s="881"/>
      <c r="Z38" s="881"/>
      <c r="AA38" s="881"/>
      <c r="AB38" s="881"/>
      <c r="AC38" s="881"/>
      <c r="AD38" s="881"/>
      <c r="AE38" s="881"/>
      <c r="AF38" s="881"/>
      <c r="AG38" s="881"/>
      <c r="AH38" s="881"/>
      <c r="AI38" s="881"/>
      <c r="AJ38" s="882"/>
      <c r="AK38" s="883" t="str">
        <f t="shared" si="0"/>
        <v/>
      </c>
      <c r="AL38" s="884"/>
      <c r="AM38" s="885"/>
      <c r="AN38" s="886"/>
      <c r="AO38" s="886"/>
      <c r="AP38" s="262" t="s">
        <v>107</v>
      </c>
      <c r="AQ38" s="886"/>
      <c r="AR38" s="886"/>
      <c r="AS38" s="887"/>
      <c r="AT38" s="888" t="str">
        <f t="shared" si="1"/>
        <v/>
      </c>
      <c r="AU38" s="889"/>
      <c r="AV38" s="890"/>
      <c r="AW38" s="891"/>
      <c r="AX38" s="892"/>
      <c r="AY38" s="893"/>
      <c r="AZ38" s="871" t="str">
        <f t="shared" si="2"/>
        <v/>
      </c>
      <c r="BA38" s="872"/>
      <c r="BB38" s="872"/>
      <c r="BC38" s="873"/>
    </row>
    <row r="39" spans="1:55" s="30" customFormat="1" ht="30" customHeight="1" thickBot="1" x14ac:dyDescent="0.25">
      <c r="A39" s="874"/>
      <c r="B39" s="875"/>
      <c r="C39" s="875"/>
      <c r="D39" s="876"/>
      <c r="E39" s="894"/>
      <c r="F39" s="895"/>
      <c r="G39" s="895"/>
      <c r="H39" s="895"/>
      <c r="I39" s="896"/>
      <c r="J39" s="880"/>
      <c r="K39" s="881"/>
      <c r="L39" s="881"/>
      <c r="M39" s="881"/>
      <c r="N39" s="881"/>
      <c r="O39" s="881"/>
      <c r="P39" s="881"/>
      <c r="Q39" s="881"/>
      <c r="R39" s="882"/>
      <c r="S39" s="880"/>
      <c r="T39" s="881"/>
      <c r="U39" s="881"/>
      <c r="V39" s="881"/>
      <c r="W39" s="881"/>
      <c r="X39" s="881"/>
      <c r="Y39" s="881"/>
      <c r="Z39" s="881"/>
      <c r="AA39" s="881"/>
      <c r="AB39" s="881"/>
      <c r="AC39" s="881"/>
      <c r="AD39" s="881"/>
      <c r="AE39" s="881"/>
      <c r="AF39" s="881"/>
      <c r="AG39" s="881"/>
      <c r="AH39" s="881"/>
      <c r="AI39" s="881"/>
      <c r="AJ39" s="882"/>
      <c r="AK39" s="883" t="str">
        <f t="shared" si="0"/>
        <v/>
      </c>
      <c r="AL39" s="884"/>
      <c r="AM39" s="885"/>
      <c r="AN39" s="886"/>
      <c r="AO39" s="886"/>
      <c r="AP39" s="262" t="s">
        <v>107</v>
      </c>
      <c r="AQ39" s="886"/>
      <c r="AR39" s="886"/>
      <c r="AS39" s="887"/>
      <c r="AT39" s="888" t="str">
        <f t="shared" si="1"/>
        <v/>
      </c>
      <c r="AU39" s="889"/>
      <c r="AV39" s="890"/>
      <c r="AW39" s="891"/>
      <c r="AX39" s="892"/>
      <c r="AY39" s="893"/>
      <c r="AZ39" s="871" t="str">
        <f t="shared" si="2"/>
        <v/>
      </c>
      <c r="BA39" s="872"/>
      <c r="BB39" s="872"/>
      <c r="BC39" s="873"/>
    </row>
    <row r="40" spans="1:55" ht="30" customHeight="1" thickTop="1" thickBot="1" x14ac:dyDescent="0.25">
      <c r="A40" s="906" t="s">
        <v>128</v>
      </c>
      <c r="B40" s="907"/>
      <c r="C40" s="907"/>
      <c r="D40" s="907"/>
      <c r="E40" s="907"/>
      <c r="F40" s="907"/>
      <c r="G40" s="907"/>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7"/>
      <c r="AI40" s="907"/>
      <c r="AJ40" s="907"/>
      <c r="AK40" s="907"/>
      <c r="AL40" s="907"/>
      <c r="AM40" s="907"/>
      <c r="AN40" s="907"/>
      <c r="AO40" s="907"/>
      <c r="AP40" s="907"/>
      <c r="AQ40" s="907"/>
      <c r="AR40" s="907"/>
      <c r="AS40" s="907"/>
      <c r="AT40" s="907"/>
      <c r="AU40" s="907"/>
      <c r="AV40" s="908"/>
      <c r="AW40" s="1034">
        <f>SUM(AW15:AY39)</f>
        <v>0</v>
      </c>
      <c r="AX40" s="1035"/>
      <c r="AY40" s="1036"/>
      <c r="AZ40" s="1030">
        <f>SUM(AZ15:BC39)</f>
        <v>0</v>
      </c>
      <c r="BA40" s="1031"/>
      <c r="BB40" s="1031"/>
      <c r="BC40" s="1032"/>
    </row>
    <row r="41" spans="1:55" s="4" customFormat="1" ht="15.75" customHeight="1" thickBo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5"/>
      <c r="BA41" s="45"/>
      <c r="BB41" s="45"/>
      <c r="BC41" s="45"/>
    </row>
    <row r="42" spans="1:55" ht="28.5" customHeight="1" thickBot="1" x14ac:dyDescent="0.25">
      <c r="A42" s="1055" t="s">
        <v>104</v>
      </c>
      <c r="B42" s="1056"/>
      <c r="C42" s="1056"/>
      <c r="D42" s="1057"/>
      <c r="E42" s="1058" t="s">
        <v>108</v>
      </c>
      <c r="F42" s="1059"/>
      <c r="G42" s="1059"/>
      <c r="H42" s="1059"/>
      <c r="I42" s="1059"/>
      <c r="J42" s="1059"/>
      <c r="K42" s="1059"/>
      <c r="L42" s="1059"/>
      <c r="M42" s="1059"/>
      <c r="N42" s="1060"/>
      <c r="O42" s="231"/>
      <c r="P42" s="135"/>
      <c r="Q42" s="968" t="str">
        <f>IF(COUNTIF(AK48:AL62,"err")&gt;0,"グレードと一致しない型番があります。登録番号を確認して下さい。","")</f>
        <v/>
      </c>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8"/>
      <c r="AY42" s="968"/>
      <c r="AZ42" s="968"/>
      <c r="BA42" s="968"/>
      <c r="BB42" s="968"/>
      <c r="BC42" s="17"/>
    </row>
    <row r="43" spans="1:55" ht="9" customHeight="1" x14ac:dyDescent="0.2">
      <c r="A43" s="28"/>
      <c r="B43" s="28"/>
      <c r="C43" s="29"/>
      <c r="D43" s="29"/>
      <c r="E43" s="29"/>
      <c r="F43" s="29"/>
      <c r="G43" s="29"/>
      <c r="H43" s="29"/>
      <c r="I43" s="29"/>
      <c r="J43" s="29"/>
      <c r="K43" s="29"/>
      <c r="L43" s="29"/>
      <c r="M43" s="29"/>
      <c r="N43" s="29"/>
      <c r="O43" s="29"/>
      <c r="P43" s="29"/>
      <c r="Q43" s="4"/>
      <c r="R43" s="4"/>
      <c r="S43" s="4"/>
      <c r="T43" s="4"/>
      <c r="U43" s="4"/>
      <c r="V43" s="4"/>
      <c r="W43" s="4"/>
      <c r="X43" s="4"/>
      <c r="Y43" s="4"/>
      <c r="Z43" s="4"/>
      <c r="AA43" s="29"/>
      <c r="AB43" s="29"/>
      <c r="AC43" s="29"/>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901" t="s">
        <v>285</v>
      </c>
      <c r="B44" s="902"/>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3"/>
      <c r="AM44" s="911" t="s">
        <v>5</v>
      </c>
      <c r="AN44" s="912"/>
      <c r="AO44" s="912"/>
      <c r="AP44" s="912"/>
      <c r="AQ44" s="912"/>
      <c r="AR44" s="912"/>
      <c r="AS44" s="913"/>
      <c r="AT44" s="40"/>
      <c r="AU44" s="40"/>
      <c r="AV44" s="40"/>
      <c r="AW44" s="4"/>
      <c r="AX44" s="4"/>
      <c r="AY44" s="4"/>
    </row>
    <row r="45" spans="1:55" ht="9" customHeight="1" thickBot="1" x14ac:dyDescent="0.25">
      <c r="A45" s="28"/>
      <c r="B45" s="28"/>
      <c r="C45" s="29"/>
      <c r="D45" s="29"/>
      <c r="E45" s="29"/>
      <c r="F45" s="29"/>
      <c r="G45" s="29"/>
      <c r="H45" s="29"/>
      <c r="I45" s="29"/>
      <c r="J45" s="29"/>
      <c r="K45" s="29"/>
      <c r="L45" s="29"/>
      <c r="M45" s="29"/>
      <c r="N45" s="29"/>
      <c r="O45" s="29"/>
      <c r="P45" s="29"/>
      <c r="Q45" s="4"/>
      <c r="R45" s="4"/>
      <c r="S45" s="4"/>
      <c r="T45" s="4"/>
      <c r="U45" s="4"/>
      <c r="V45" s="4"/>
      <c r="W45" s="4"/>
      <c r="X45" s="4"/>
      <c r="Y45" s="4"/>
      <c r="Z45" s="4"/>
      <c r="AA45" s="29"/>
      <c r="AB45" s="29"/>
      <c r="AC45" s="29"/>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998" t="s">
        <v>115</v>
      </c>
      <c r="B46" s="999"/>
      <c r="C46" s="999"/>
      <c r="D46" s="1000"/>
      <c r="E46" s="914" t="s">
        <v>251</v>
      </c>
      <c r="F46" s="915"/>
      <c r="G46" s="915"/>
      <c r="H46" s="915"/>
      <c r="I46" s="916"/>
      <c r="J46" s="914" t="s">
        <v>11</v>
      </c>
      <c r="K46" s="915"/>
      <c r="L46" s="915"/>
      <c r="M46" s="915"/>
      <c r="N46" s="915"/>
      <c r="O46" s="915"/>
      <c r="P46" s="915"/>
      <c r="Q46" s="915"/>
      <c r="R46" s="916"/>
      <c r="S46" s="914" t="s">
        <v>105</v>
      </c>
      <c r="T46" s="915"/>
      <c r="U46" s="915"/>
      <c r="V46" s="915"/>
      <c r="W46" s="915"/>
      <c r="X46" s="915"/>
      <c r="Y46" s="915"/>
      <c r="Z46" s="915"/>
      <c r="AA46" s="915"/>
      <c r="AB46" s="915"/>
      <c r="AC46" s="915"/>
      <c r="AD46" s="915"/>
      <c r="AE46" s="915"/>
      <c r="AF46" s="915"/>
      <c r="AG46" s="915"/>
      <c r="AH46" s="915"/>
      <c r="AI46" s="915"/>
      <c r="AJ46" s="916"/>
      <c r="AK46" s="980" t="s">
        <v>106</v>
      </c>
      <c r="AL46" s="981"/>
      <c r="AM46" s="994" t="s">
        <v>24</v>
      </c>
      <c r="AN46" s="995"/>
      <c r="AO46" s="995"/>
      <c r="AP46" s="995"/>
      <c r="AQ46" s="995"/>
      <c r="AR46" s="995"/>
      <c r="AS46" s="996"/>
      <c r="AT46" s="1006" t="s">
        <v>21</v>
      </c>
      <c r="AU46" s="1007"/>
      <c r="AV46" s="1008"/>
      <c r="AW46" s="914" t="s">
        <v>60</v>
      </c>
      <c r="AX46" s="915"/>
      <c r="AY46" s="916"/>
      <c r="AZ46" s="1021" t="s">
        <v>22</v>
      </c>
      <c r="BA46" s="1022"/>
      <c r="BB46" s="1022"/>
      <c r="BC46" s="1023"/>
    </row>
    <row r="47" spans="1:55" ht="28.5" customHeight="1" thickBot="1" x14ac:dyDescent="0.25">
      <c r="A47" s="1001"/>
      <c r="B47" s="1002"/>
      <c r="C47" s="1002"/>
      <c r="D47" s="1003"/>
      <c r="E47" s="917"/>
      <c r="F47" s="918"/>
      <c r="G47" s="918"/>
      <c r="H47" s="918"/>
      <c r="I47" s="919"/>
      <c r="J47" s="917"/>
      <c r="K47" s="918"/>
      <c r="L47" s="918"/>
      <c r="M47" s="918"/>
      <c r="N47" s="918"/>
      <c r="O47" s="918"/>
      <c r="P47" s="918"/>
      <c r="Q47" s="918"/>
      <c r="R47" s="919"/>
      <c r="S47" s="917"/>
      <c r="T47" s="918"/>
      <c r="U47" s="918"/>
      <c r="V47" s="918"/>
      <c r="W47" s="918"/>
      <c r="X47" s="918"/>
      <c r="Y47" s="918"/>
      <c r="Z47" s="918"/>
      <c r="AA47" s="918"/>
      <c r="AB47" s="918"/>
      <c r="AC47" s="918"/>
      <c r="AD47" s="918"/>
      <c r="AE47" s="918"/>
      <c r="AF47" s="918"/>
      <c r="AG47" s="918"/>
      <c r="AH47" s="918"/>
      <c r="AI47" s="918"/>
      <c r="AJ47" s="919"/>
      <c r="AK47" s="982"/>
      <c r="AL47" s="983"/>
      <c r="AM47" s="984" t="s">
        <v>14</v>
      </c>
      <c r="AN47" s="985"/>
      <c r="AO47" s="985"/>
      <c r="AP47" s="283" t="s">
        <v>107</v>
      </c>
      <c r="AQ47" s="985" t="s">
        <v>15</v>
      </c>
      <c r="AR47" s="985"/>
      <c r="AS47" s="997"/>
      <c r="AT47" s="1009"/>
      <c r="AU47" s="1010"/>
      <c r="AV47" s="1011"/>
      <c r="AW47" s="917"/>
      <c r="AX47" s="918"/>
      <c r="AY47" s="919"/>
      <c r="AZ47" s="1024"/>
      <c r="BA47" s="1025"/>
      <c r="BB47" s="1025"/>
      <c r="BC47" s="1026"/>
    </row>
    <row r="48" spans="1:55" s="30" customFormat="1" ht="30" customHeight="1" thickTop="1" x14ac:dyDescent="0.2">
      <c r="A48" s="986"/>
      <c r="B48" s="987"/>
      <c r="C48" s="987"/>
      <c r="D48" s="988"/>
      <c r="E48" s="841"/>
      <c r="F48" s="842"/>
      <c r="G48" s="842"/>
      <c r="H48" s="842"/>
      <c r="I48" s="843"/>
      <c r="J48" s="989"/>
      <c r="K48" s="990"/>
      <c r="L48" s="990"/>
      <c r="M48" s="990"/>
      <c r="N48" s="990"/>
      <c r="O48" s="990"/>
      <c r="P48" s="990"/>
      <c r="Q48" s="990"/>
      <c r="R48" s="991"/>
      <c r="S48" s="989"/>
      <c r="T48" s="990"/>
      <c r="U48" s="990"/>
      <c r="V48" s="990"/>
      <c r="W48" s="990"/>
      <c r="X48" s="990"/>
      <c r="Y48" s="990"/>
      <c r="Z48" s="990"/>
      <c r="AA48" s="990"/>
      <c r="AB48" s="990"/>
      <c r="AC48" s="990"/>
      <c r="AD48" s="990"/>
      <c r="AE48" s="990"/>
      <c r="AF48" s="990"/>
      <c r="AG48" s="990"/>
      <c r="AH48" s="990"/>
      <c r="AI48" s="990"/>
      <c r="AJ48" s="991"/>
      <c r="AK48" s="992" t="str">
        <f>IF(E48="","",IF(AND(LEFT(E48,1)&amp;RIGHT(E48,1)&lt;&gt;"W5"),"err",LEFT(E48,1)&amp;RIGHT(E48,1)))</f>
        <v/>
      </c>
      <c r="AL48" s="993"/>
      <c r="AM48" s="1033"/>
      <c r="AN48" s="1004"/>
      <c r="AO48" s="1004"/>
      <c r="AP48" s="261" t="s">
        <v>107</v>
      </c>
      <c r="AQ48" s="1004"/>
      <c r="AR48" s="1004"/>
      <c r="AS48" s="1005"/>
      <c r="AT48" s="1012" t="str">
        <f t="shared" ref="AT48:AT62" si="6">IF(AND(AM48&lt;&gt;"",AQ48&lt;&gt;""),ROUNDDOWN(AM48*AQ48/1000000,2),"")</f>
        <v/>
      </c>
      <c r="AU48" s="1013"/>
      <c r="AV48" s="1014"/>
      <c r="AW48" s="1015"/>
      <c r="AX48" s="1016"/>
      <c r="AY48" s="1017"/>
      <c r="AZ48" s="1027" t="str">
        <f t="shared" ref="AZ48:AZ62" si="7">IF(AT48&lt;&gt;"",AW48*AT48,"")</f>
        <v/>
      </c>
      <c r="BA48" s="1028"/>
      <c r="BB48" s="1028"/>
      <c r="BC48" s="1029"/>
    </row>
    <row r="49" spans="1:55" s="30" customFormat="1" ht="30" customHeight="1" x14ac:dyDescent="0.2">
      <c r="A49" s="874"/>
      <c r="B49" s="875"/>
      <c r="C49" s="875"/>
      <c r="D49" s="876"/>
      <c r="E49" s="877"/>
      <c r="F49" s="878"/>
      <c r="G49" s="878"/>
      <c r="H49" s="878"/>
      <c r="I49" s="879"/>
      <c r="J49" s="880"/>
      <c r="K49" s="881"/>
      <c r="L49" s="881"/>
      <c r="M49" s="881"/>
      <c r="N49" s="881"/>
      <c r="O49" s="881"/>
      <c r="P49" s="881"/>
      <c r="Q49" s="881"/>
      <c r="R49" s="882"/>
      <c r="S49" s="880"/>
      <c r="T49" s="881"/>
      <c r="U49" s="881"/>
      <c r="V49" s="881"/>
      <c r="W49" s="881"/>
      <c r="X49" s="881"/>
      <c r="Y49" s="881"/>
      <c r="Z49" s="881"/>
      <c r="AA49" s="881"/>
      <c r="AB49" s="881"/>
      <c r="AC49" s="881"/>
      <c r="AD49" s="881"/>
      <c r="AE49" s="881"/>
      <c r="AF49" s="881"/>
      <c r="AG49" s="881"/>
      <c r="AH49" s="881"/>
      <c r="AI49" s="881"/>
      <c r="AJ49" s="882"/>
      <c r="AK49" s="883" t="str">
        <f t="shared" ref="AK49:AK62" si="8">IF(E49="","",IF(AND(LEFT(E49,1)&amp;RIGHT(E49,1)&lt;&gt;"W5"),"err",LEFT(E49,1)&amp;RIGHT(E49,1)))</f>
        <v/>
      </c>
      <c r="AL49" s="884"/>
      <c r="AM49" s="885"/>
      <c r="AN49" s="886"/>
      <c r="AO49" s="886"/>
      <c r="AP49" s="262" t="s">
        <v>107</v>
      </c>
      <c r="AQ49" s="886"/>
      <c r="AR49" s="886"/>
      <c r="AS49" s="887"/>
      <c r="AT49" s="888" t="str">
        <f t="shared" si="6"/>
        <v/>
      </c>
      <c r="AU49" s="889"/>
      <c r="AV49" s="890"/>
      <c r="AW49" s="891"/>
      <c r="AX49" s="892"/>
      <c r="AY49" s="893"/>
      <c r="AZ49" s="871" t="str">
        <f t="shared" si="7"/>
        <v/>
      </c>
      <c r="BA49" s="872"/>
      <c r="BB49" s="872"/>
      <c r="BC49" s="873"/>
    </row>
    <row r="50" spans="1:55" s="30" customFormat="1" ht="30" customHeight="1" x14ac:dyDescent="0.2">
      <c r="A50" s="874"/>
      <c r="B50" s="875"/>
      <c r="C50" s="875"/>
      <c r="D50" s="876"/>
      <c r="E50" s="877"/>
      <c r="F50" s="878"/>
      <c r="G50" s="878"/>
      <c r="H50" s="878"/>
      <c r="I50" s="879"/>
      <c r="J50" s="880"/>
      <c r="K50" s="881"/>
      <c r="L50" s="881"/>
      <c r="M50" s="881"/>
      <c r="N50" s="881"/>
      <c r="O50" s="881"/>
      <c r="P50" s="881"/>
      <c r="Q50" s="881"/>
      <c r="R50" s="882"/>
      <c r="S50" s="880"/>
      <c r="T50" s="881"/>
      <c r="U50" s="881"/>
      <c r="V50" s="881"/>
      <c r="W50" s="881"/>
      <c r="X50" s="881"/>
      <c r="Y50" s="881"/>
      <c r="Z50" s="881"/>
      <c r="AA50" s="881"/>
      <c r="AB50" s="881"/>
      <c r="AC50" s="881"/>
      <c r="AD50" s="881"/>
      <c r="AE50" s="881"/>
      <c r="AF50" s="881"/>
      <c r="AG50" s="881"/>
      <c r="AH50" s="881"/>
      <c r="AI50" s="881"/>
      <c r="AJ50" s="882"/>
      <c r="AK50" s="883" t="str">
        <f t="shared" si="8"/>
        <v/>
      </c>
      <c r="AL50" s="884"/>
      <c r="AM50" s="885"/>
      <c r="AN50" s="886"/>
      <c r="AO50" s="886"/>
      <c r="AP50" s="262" t="s">
        <v>107</v>
      </c>
      <c r="AQ50" s="886"/>
      <c r="AR50" s="886"/>
      <c r="AS50" s="887"/>
      <c r="AT50" s="888" t="str">
        <f t="shared" si="6"/>
        <v/>
      </c>
      <c r="AU50" s="889"/>
      <c r="AV50" s="890"/>
      <c r="AW50" s="891"/>
      <c r="AX50" s="892"/>
      <c r="AY50" s="893"/>
      <c r="AZ50" s="871" t="str">
        <f t="shared" si="7"/>
        <v/>
      </c>
      <c r="BA50" s="872"/>
      <c r="BB50" s="872"/>
      <c r="BC50" s="873"/>
    </row>
    <row r="51" spans="1:55" s="30" customFormat="1" ht="30" customHeight="1" x14ac:dyDescent="0.2">
      <c r="A51" s="874"/>
      <c r="B51" s="875"/>
      <c r="C51" s="875"/>
      <c r="D51" s="876"/>
      <c r="E51" s="877"/>
      <c r="F51" s="878"/>
      <c r="G51" s="878"/>
      <c r="H51" s="878"/>
      <c r="I51" s="879"/>
      <c r="J51" s="880"/>
      <c r="K51" s="881"/>
      <c r="L51" s="881"/>
      <c r="M51" s="881"/>
      <c r="N51" s="881"/>
      <c r="O51" s="881"/>
      <c r="P51" s="881"/>
      <c r="Q51" s="881"/>
      <c r="R51" s="882"/>
      <c r="S51" s="880"/>
      <c r="T51" s="881"/>
      <c r="U51" s="881"/>
      <c r="V51" s="881"/>
      <c r="W51" s="881"/>
      <c r="X51" s="881"/>
      <c r="Y51" s="881"/>
      <c r="Z51" s="881"/>
      <c r="AA51" s="881"/>
      <c r="AB51" s="881"/>
      <c r="AC51" s="881"/>
      <c r="AD51" s="881"/>
      <c r="AE51" s="881"/>
      <c r="AF51" s="881"/>
      <c r="AG51" s="881"/>
      <c r="AH51" s="881"/>
      <c r="AI51" s="881"/>
      <c r="AJ51" s="882"/>
      <c r="AK51" s="883" t="str">
        <f t="shared" si="8"/>
        <v/>
      </c>
      <c r="AL51" s="884"/>
      <c r="AM51" s="885"/>
      <c r="AN51" s="886"/>
      <c r="AO51" s="886"/>
      <c r="AP51" s="262" t="s">
        <v>107</v>
      </c>
      <c r="AQ51" s="886"/>
      <c r="AR51" s="886"/>
      <c r="AS51" s="887"/>
      <c r="AT51" s="888" t="str">
        <f t="shared" si="6"/>
        <v/>
      </c>
      <c r="AU51" s="889"/>
      <c r="AV51" s="890"/>
      <c r="AW51" s="891"/>
      <c r="AX51" s="892"/>
      <c r="AY51" s="893"/>
      <c r="AZ51" s="871" t="str">
        <f t="shared" si="7"/>
        <v/>
      </c>
      <c r="BA51" s="872"/>
      <c r="BB51" s="872"/>
      <c r="BC51" s="873"/>
    </row>
    <row r="52" spans="1:55" s="30" customFormat="1" ht="30" customHeight="1" x14ac:dyDescent="0.2">
      <c r="A52" s="874"/>
      <c r="B52" s="875"/>
      <c r="C52" s="875"/>
      <c r="D52" s="876"/>
      <c r="E52" s="877"/>
      <c r="F52" s="878"/>
      <c r="G52" s="878"/>
      <c r="H52" s="878"/>
      <c r="I52" s="879"/>
      <c r="J52" s="880"/>
      <c r="K52" s="881"/>
      <c r="L52" s="881"/>
      <c r="M52" s="881"/>
      <c r="N52" s="881"/>
      <c r="O52" s="881"/>
      <c r="P52" s="881"/>
      <c r="Q52" s="881"/>
      <c r="R52" s="882"/>
      <c r="S52" s="880"/>
      <c r="T52" s="881"/>
      <c r="U52" s="881"/>
      <c r="V52" s="881"/>
      <c r="W52" s="881"/>
      <c r="X52" s="881"/>
      <c r="Y52" s="881"/>
      <c r="Z52" s="881"/>
      <c r="AA52" s="881"/>
      <c r="AB52" s="881"/>
      <c r="AC52" s="881"/>
      <c r="AD52" s="881"/>
      <c r="AE52" s="881"/>
      <c r="AF52" s="881"/>
      <c r="AG52" s="881"/>
      <c r="AH52" s="881"/>
      <c r="AI52" s="881"/>
      <c r="AJ52" s="882"/>
      <c r="AK52" s="883" t="str">
        <f>IF(E52="","",IF(AND(LEFT(E52,1)&amp;RIGHT(E52,1)&lt;&gt;"W5"),"err",LEFT(E52,1)&amp;RIGHT(E52,1)))</f>
        <v/>
      </c>
      <c r="AL52" s="884"/>
      <c r="AM52" s="885"/>
      <c r="AN52" s="886"/>
      <c r="AO52" s="886"/>
      <c r="AP52" s="262" t="s">
        <v>107</v>
      </c>
      <c r="AQ52" s="886"/>
      <c r="AR52" s="886"/>
      <c r="AS52" s="887"/>
      <c r="AT52" s="888" t="str">
        <f>IF(AND(AM52&lt;&gt;"",AQ52&lt;&gt;""),ROUNDDOWN(AM52*AQ52/1000000,2),"")</f>
        <v/>
      </c>
      <c r="AU52" s="889"/>
      <c r="AV52" s="890"/>
      <c r="AW52" s="891"/>
      <c r="AX52" s="892"/>
      <c r="AY52" s="893"/>
      <c r="AZ52" s="871" t="str">
        <f>IF(AT52&lt;&gt;"",AW52*AT52,"")</f>
        <v/>
      </c>
      <c r="BA52" s="872"/>
      <c r="BB52" s="872"/>
      <c r="BC52" s="873"/>
    </row>
    <row r="53" spans="1:55" s="30" customFormat="1" ht="30" customHeight="1" x14ac:dyDescent="0.2">
      <c r="A53" s="874"/>
      <c r="B53" s="875"/>
      <c r="C53" s="875"/>
      <c r="D53" s="876"/>
      <c r="E53" s="877"/>
      <c r="F53" s="878"/>
      <c r="G53" s="878"/>
      <c r="H53" s="878"/>
      <c r="I53" s="879"/>
      <c r="J53" s="880"/>
      <c r="K53" s="881"/>
      <c r="L53" s="881"/>
      <c r="M53" s="881"/>
      <c r="N53" s="881"/>
      <c r="O53" s="881"/>
      <c r="P53" s="881"/>
      <c r="Q53" s="881"/>
      <c r="R53" s="882"/>
      <c r="S53" s="880"/>
      <c r="T53" s="881"/>
      <c r="U53" s="881"/>
      <c r="V53" s="881"/>
      <c r="W53" s="881"/>
      <c r="X53" s="881"/>
      <c r="Y53" s="881"/>
      <c r="Z53" s="881"/>
      <c r="AA53" s="881"/>
      <c r="AB53" s="881"/>
      <c r="AC53" s="881"/>
      <c r="AD53" s="881"/>
      <c r="AE53" s="881"/>
      <c r="AF53" s="881"/>
      <c r="AG53" s="881"/>
      <c r="AH53" s="881"/>
      <c r="AI53" s="881"/>
      <c r="AJ53" s="882"/>
      <c r="AK53" s="883" t="str">
        <f>IF(E53="","",IF(AND(LEFT(E53,1)&amp;RIGHT(E53,1)&lt;&gt;"W5"),"err",LEFT(E53,1)&amp;RIGHT(E53,1)))</f>
        <v/>
      </c>
      <c r="AL53" s="884"/>
      <c r="AM53" s="885"/>
      <c r="AN53" s="886"/>
      <c r="AO53" s="886"/>
      <c r="AP53" s="262" t="s">
        <v>107</v>
      </c>
      <c r="AQ53" s="886"/>
      <c r="AR53" s="886"/>
      <c r="AS53" s="887"/>
      <c r="AT53" s="888" t="str">
        <f>IF(AND(AM53&lt;&gt;"",AQ53&lt;&gt;""),ROUNDDOWN(AM53*AQ53/1000000,2),"")</f>
        <v/>
      </c>
      <c r="AU53" s="889"/>
      <c r="AV53" s="890"/>
      <c r="AW53" s="891"/>
      <c r="AX53" s="892"/>
      <c r="AY53" s="893"/>
      <c r="AZ53" s="871" t="str">
        <f>IF(AT53&lt;&gt;"",AW53*AT53,"")</f>
        <v/>
      </c>
      <c r="BA53" s="872"/>
      <c r="BB53" s="872"/>
      <c r="BC53" s="873"/>
    </row>
    <row r="54" spans="1:55" s="30" customFormat="1" ht="30" customHeight="1" x14ac:dyDescent="0.2">
      <c r="A54" s="874"/>
      <c r="B54" s="875"/>
      <c r="C54" s="875"/>
      <c r="D54" s="876"/>
      <c r="E54" s="877"/>
      <c r="F54" s="878"/>
      <c r="G54" s="878"/>
      <c r="H54" s="878"/>
      <c r="I54" s="879"/>
      <c r="J54" s="880"/>
      <c r="K54" s="881"/>
      <c r="L54" s="881"/>
      <c r="M54" s="881"/>
      <c r="N54" s="881"/>
      <c r="O54" s="881"/>
      <c r="P54" s="881"/>
      <c r="Q54" s="881"/>
      <c r="R54" s="882"/>
      <c r="S54" s="880"/>
      <c r="T54" s="881"/>
      <c r="U54" s="881"/>
      <c r="V54" s="881"/>
      <c r="W54" s="881"/>
      <c r="X54" s="881"/>
      <c r="Y54" s="881"/>
      <c r="Z54" s="881"/>
      <c r="AA54" s="881"/>
      <c r="AB54" s="881"/>
      <c r="AC54" s="881"/>
      <c r="AD54" s="881"/>
      <c r="AE54" s="881"/>
      <c r="AF54" s="881"/>
      <c r="AG54" s="881"/>
      <c r="AH54" s="881"/>
      <c r="AI54" s="881"/>
      <c r="AJ54" s="882"/>
      <c r="AK54" s="883" t="str">
        <f>IF(E54="","",IF(AND(LEFT(E54,1)&amp;RIGHT(E54,1)&lt;&gt;"W5"),"err",LEFT(E54,1)&amp;RIGHT(E54,1)))</f>
        <v/>
      </c>
      <c r="AL54" s="884"/>
      <c r="AM54" s="885"/>
      <c r="AN54" s="886"/>
      <c r="AO54" s="886"/>
      <c r="AP54" s="262" t="s">
        <v>107</v>
      </c>
      <c r="AQ54" s="886"/>
      <c r="AR54" s="886"/>
      <c r="AS54" s="887"/>
      <c r="AT54" s="888" t="str">
        <f>IF(AND(AM54&lt;&gt;"",AQ54&lt;&gt;""),ROUNDDOWN(AM54*AQ54/1000000,2),"")</f>
        <v/>
      </c>
      <c r="AU54" s="889"/>
      <c r="AV54" s="890"/>
      <c r="AW54" s="891"/>
      <c r="AX54" s="892"/>
      <c r="AY54" s="893"/>
      <c r="AZ54" s="871" t="str">
        <f>IF(AT54&lt;&gt;"",AW54*AT54,"")</f>
        <v/>
      </c>
      <c r="BA54" s="872"/>
      <c r="BB54" s="872"/>
      <c r="BC54" s="873"/>
    </row>
    <row r="55" spans="1:55" s="30" customFormat="1" ht="30" customHeight="1" x14ac:dyDescent="0.2">
      <c r="A55" s="874"/>
      <c r="B55" s="875"/>
      <c r="C55" s="875"/>
      <c r="D55" s="876"/>
      <c r="E55" s="877"/>
      <c r="F55" s="878"/>
      <c r="G55" s="878"/>
      <c r="H55" s="878"/>
      <c r="I55" s="879"/>
      <c r="J55" s="880"/>
      <c r="K55" s="881"/>
      <c r="L55" s="881"/>
      <c r="M55" s="881"/>
      <c r="N55" s="881"/>
      <c r="O55" s="881"/>
      <c r="P55" s="881"/>
      <c r="Q55" s="881"/>
      <c r="R55" s="882"/>
      <c r="S55" s="880"/>
      <c r="T55" s="881"/>
      <c r="U55" s="881"/>
      <c r="V55" s="881"/>
      <c r="W55" s="881"/>
      <c r="X55" s="881"/>
      <c r="Y55" s="881"/>
      <c r="Z55" s="881"/>
      <c r="AA55" s="881"/>
      <c r="AB55" s="881"/>
      <c r="AC55" s="881"/>
      <c r="AD55" s="881"/>
      <c r="AE55" s="881"/>
      <c r="AF55" s="881"/>
      <c r="AG55" s="881"/>
      <c r="AH55" s="881"/>
      <c r="AI55" s="881"/>
      <c r="AJ55" s="882"/>
      <c r="AK55" s="883" t="str">
        <f t="shared" si="8"/>
        <v/>
      </c>
      <c r="AL55" s="884"/>
      <c r="AM55" s="885"/>
      <c r="AN55" s="886"/>
      <c r="AO55" s="886"/>
      <c r="AP55" s="262" t="s">
        <v>107</v>
      </c>
      <c r="AQ55" s="886"/>
      <c r="AR55" s="886"/>
      <c r="AS55" s="887"/>
      <c r="AT55" s="888" t="str">
        <f t="shared" si="6"/>
        <v/>
      </c>
      <c r="AU55" s="889"/>
      <c r="AV55" s="890"/>
      <c r="AW55" s="891"/>
      <c r="AX55" s="892"/>
      <c r="AY55" s="893"/>
      <c r="AZ55" s="871" t="str">
        <f t="shared" si="7"/>
        <v/>
      </c>
      <c r="BA55" s="872"/>
      <c r="BB55" s="872"/>
      <c r="BC55" s="873"/>
    </row>
    <row r="56" spans="1:55" s="30" customFormat="1" ht="30" customHeight="1" x14ac:dyDescent="0.2">
      <c r="A56" s="874"/>
      <c r="B56" s="875"/>
      <c r="C56" s="875"/>
      <c r="D56" s="876"/>
      <c r="E56" s="877"/>
      <c r="F56" s="878"/>
      <c r="G56" s="878"/>
      <c r="H56" s="878"/>
      <c r="I56" s="879"/>
      <c r="J56" s="880"/>
      <c r="K56" s="881"/>
      <c r="L56" s="881"/>
      <c r="M56" s="881"/>
      <c r="N56" s="881"/>
      <c r="O56" s="881"/>
      <c r="P56" s="881"/>
      <c r="Q56" s="881"/>
      <c r="R56" s="882"/>
      <c r="S56" s="880"/>
      <c r="T56" s="881"/>
      <c r="U56" s="881"/>
      <c r="V56" s="881"/>
      <c r="W56" s="881"/>
      <c r="X56" s="881"/>
      <c r="Y56" s="881"/>
      <c r="Z56" s="881"/>
      <c r="AA56" s="881"/>
      <c r="AB56" s="881"/>
      <c r="AC56" s="881"/>
      <c r="AD56" s="881"/>
      <c r="AE56" s="881"/>
      <c r="AF56" s="881"/>
      <c r="AG56" s="881"/>
      <c r="AH56" s="881"/>
      <c r="AI56" s="881"/>
      <c r="AJ56" s="882"/>
      <c r="AK56" s="883" t="str">
        <f t="shared" si="8"/>
        <v/>
      </c>
      <c r="AL56" s="884"/>
      <c r="AM56" s="885"/>
      <c r="AN56" s="886"/>
      <c r="AO56" s="886"/>
      <c r="AP56" s="262" t="s">
        <v>107</v>
      </c>
      <c r="AQ56" s="886"/>
      <c r="AR56" s="886"/>
      <c r="AS56" s="887"/>
      <c r="AT56" s="888" t="str">
        <f t="shared" si="6"/>
        <v/>
      </c>
      <c r="AU56" s="889"/>
      <c r="AV56" s="890"/>
      <c r="AW56" s="891"/>
      <c r="AX56" s="892"/>
      <c r="AY56" s="893"/>
      <c r="AZ56" s="871" t="str">
        <f t="shared" si="7"/>
        <v/>
      </c>
      <c r="BA56" s="872"/>
      <c r="BB56" s="872"/>
      <c r="BC56" s="873"/>
    </row>
    <row r="57" spans="1:55" s="30" customFormat="1" ht="30" customHeight="1" x14ac:dyDescent="0.2">
      <c r="A57" s="977"/>
      <c r="B57" s="978"/>
      <c r="C57" s="978"/>
      <c r="D57" s="979"/>
      <c r="E57" s="877"/>
      <c r="F57" s="878"/>
      <c r="G57" s="878"/>
      <c r="H57" s="878"/>
      <c r="I57" s="879"/>
      <c r="J57" s="972"/>
      <c r="K57" s="973"/>
      <c r="L57" s="973"/>
      <c r="M57" s="973"/>
      <c r="N57" s="973"/>
      <c r="O57" s="973"/>
      <c r="P57" s="973"/>
      <c r="Q57" s="973"/>
      <c r="R57" s="974"/>
      <c r="S57" s="972"/>
      <c r="T57" s="973"/>
      <c r="U57" s="973"/>
      <c r="V57" s="973"/>
      <c r="W57" s="973"/>
      <c r="X57" s="973"/>
      <c r="Y57" s="973"/>
      <c r="Z57" s="973"/>
      <c r="AA57" s="973"/>
      <c r="AB57" s="973"/>
      <c r="AC57" s="973"/>
      <c r="AD57" s="973"/>
      <c r="AE57" s="973"/>
      <c r="AF57" s="973"/>
      <c r="AG57" s="973"/>
      <c r="AH57" s="973"/>
      <c r="AI57" s="973"/>
      <c r="AJ57" s="974"/>
      <c r="AK57" s="975" t="str">
        <f t="shared" si="8"/>
        <v/>
      </c>
      <c r="AL57" s="976"/>
      <c r="AM57" s="1042"/>
      <c r="AN57" s="1037"/>
      <c r="AO57" s="1037"/>
      <c r="AP57" s="263" t="s">
        <v>107</v>
      </c>
      <c r="AQ57" s="1037"/>
      <c r="AR57" s="1037"/>
      <c r="AS57" s="1038"/>
      <c r="AT57" s="969" t="str">
        <f t="shared" si="6"/>
        <v/>
      </c>
      <c r="AU57" s="970"/>
      <c r="AV57" s="971"/>
      <c r="AW57" s="1039"/>
      <c r="AX57" s="1040"/>
      <c r="AY57" s="1041"/>
      <c r="AZ57" s="1018" t="str">
        <f t="shared" si="7"/>
        <v/>
      </c>
      <c r="BA57" s="1019"/>
      <c r="BB57" s="1019"/>
      <c r="BC57" s="1020"/>
    </row>
    <row r="58" spans="1:55" s="30" customFormat="1" ht="30" customHeight="1" x14ac:dyDescent="0.2">
      <c r="A58" s="874"/>
      <c r="B58" s="875"/>
      <c r="C58" s="875"/>
      <c r="D58" s="876"/>
      <c r="E58" s="877"/>
      <c r="F58" s="878"/>
      <c r="G58" s="878"/>
      <c r="H58" s="878"/>
      <c r="I58" s="879"/>
      <c r="J58" s="880"/>
      <c r="K58" s="881"/>
      <c r="L58" s="881"/>
      <c r="M58" s="881"/>
      <c r="N58" s="881"/>
      <c r="O58" s="881"/>
      <c r="P58" s="881"/>
      <c r="Q58" s="881"/>
      <c r="R58" s="882"/>
      <c r="S58" s="880"/>
      <c r="T58" s="881"/>
      <c r="U58" s="881"/>
      <c r="V58" s="881"/>
      <c r="W58" s="881"/>
      <c r="X58" s="881"/>
      <c r="Y58" s="881"/>
      <c r="Z58" s="881"/>
      <c r="AA58" s="881"/>
      <c r="AB58" s="881"/>
      <c r="AC58" s="881"/>
      <c r="AD58" s="881"/>
      <c r="AE58" s="881"/>
      <c r="AF58" s="881"/>
      <c r="AG58" s="881"/>
      <c r="AH58" s="881"/>
      <c r="AI58" s="881"/>
      <c r="AJ58" s="882"/>
      <c r="AK58" s="883" t="str">
        <f t="shared" si="8"/>
        <v/>
      </c>
      <c r="AL58" s="884"/>
      <c r="AM58" s="885"/>
      <c r="AN58" s="886"/>
      <c r="AO58" s="886"/>
      <c r="AP58" s="262" t="s">
        <v>107</v>
      </c>
      <c r="AQ58" s="886"/>
      <c r="AR58" s="886"/>
      <c r="AS58" s="887"/>
      <c r="AT58" s="888" t="str">
        <f t="shared" si="6"/>
        <v/>
      </c>
      <c r="AU58" s="889"/>
      <c r="AV58" s="890"/>
      <c r="AW58" s="891"/>
      <c r="AX58" s="892"/>
      <c r="AY58" s="893"/>
      <c r="AZ58" s="871" t="str">
        <f t="shared" si="7"/>
        <v/>
      </c>
      <c r="BA58" s="872"/>
      <c r="BB58" s="872"/>
      <c r="BC58" s="873"/>
    </row>
    <row r="59" spans="1:55" s="30" customFormat="1" ht="30" customHeight="1" x14ac:dyDescent="0.2">
      <c r="A59" s="874"/>
      <c r="B59" s="875"/>
      <c r="C59" s="875"/>
      <c r="D59" s="876"/>
      <c r="E59" s="877"/>
      <c r="F59" s="878"/>
      <c r="G59" s="878"/>
      <c r="H59" s="878"/>
      <c r="I59" s="879"/>
      <c r="J59" s="880"/>
      <c r="K59" s="881"/>
      <c r="L59" s="881"/>
      <c r="M59" s="881"/>
      <c r="N59" s="881"/>
      <c r="O59" s="881"/>
      <c r="P59" s="881"/>
      <c r="Q59" s="881"/>
      <c r="R59" s="882"/>
      <c r="S59" s="880"/>
      <c r="T59" s="881"/>
      <c r="U59" s="881"/>
      <c r="V59" s="881"/>
      <c r="W59" s="881"/>
      <c r="X59" s="881"/>
      <c r="Y59" s="881"/>
      <c r="Z59" s="881"/>
      <c r="AA59" s="881"/>
      <c r="AB59" s="881"/>
      <c r="AC59" s="881"/>
      <c r="AD59" s="881"/>
      <c r="AE59" s="881"/>
      <c r="AF59" s="881"/>
      <c r="AG59" s="881"/>
      <c r="AH59" s="881"/>
      <c r="AI59" s="881"/>
      <c r="AJ59" s="882"/>
      <c r="AK59" s="883" t="str">
        <f t="shared" si="8"/>
        <v/>
      </c>
      <c r="AL59" s="884"/>
      <c r="AM59" s="885"/>
      <c r="AN59" s="886"/>
      <c r="AO59" s="886"/>
      <c r="AP59" s="262" t="s">
        <v>107</v>
      </c>
      <c r="AQ59" s="886"/>
      <c r="AR59" s="886"/>
      <c r="AS59" s="887"/>
      <c r="AT59" s="888" t="str">
        <f t="shared" si="6"/>
        <v/>
      </c>
      <c r="AU59" s="889"/>
      <c r="AV59" s="890"/>
      <c r="AW59" s="891"/>
      <c r="AX59" s="892"/>
      <c r="AY59" s="893"/>
      <c r="AZ59" s="871" t="str">
        <f t="shared" si="7"/>
        <v/>
      </c>
      <c r="BA59" s="872"/>
      <c r="BB59" s="872"/>
      <c r="BC59" s="873"/>
    </row>
    <row r="60" spans="1:55" s="30" customFormat="1" ht="30" customHeight="1" x14ac:dyDescent="0.2">
      <c r="A60" s="874"/>
      <c r="B60" s="875"/>
      <c r="C60" s="875"/>
      <c r="D60" s="876"/>
      <c r="E60" s="877"/>
      <c r="F60" s="878"/>
      <c r="G60" s="878"/>
      <c r="H60" s="878"/>
      <c r="I60" s="879"/>
      <c r="J60" s="880"/>
      <c r="K60" s="881"/>
      <c r="L60" s="881"/>
      <c r="M60" s="881"/>
      <c r="N60" s="881"/>
      <c r="O60" s="881"/>
      <c r="P60" s="881"/>
      <c r="Q60" s="881"/>
      <c r="R60" s="882"/>
      <c r="S60" s="880"/>
      <c r="T60" s="881"/>
      <c r="U60" s="881"/>
      <c r="V60" s="881"/>
      <c r="W60" s="881"/>
      <c r="X60" s="881"/>
      <c r="Y60" s="881"/>
      <c r="Z60" s="881"/>
      <c r="AA60" s="881"/>
      <c r="AB60" s="881"/>
      <c r="AC60" s="881"/>
      <c r="AD60" s="881"/>
      <c r="AE60" s="881"/>
      <c r="AF60" s="881"/>
      <c r="AG60" s="881"/>
      <c r="AH60" s="881"/>
      <c r="AI60" s="881"/>
      <c r="AJ60" s="882"/>
      <c r="AK60" s="883" t="str">
        <f t="shared" si="8"/>
        <v/>
      </c>
      <c r="AL60" s="884"/>
      <c r="AM60" s="885"/>
      <c r="AN60" s="886"/>
      <c r="AO60" s="886"/>
      <c r="AP60" s="262" t="s">
        <v>107</v>
      </c>
      <c r="AQ60" s="886"/>
      <c r="AR60" s="886"/>
      <c r="AS60" s="887"/>
      <c r="AT60" s="888" t="str">
        <f t="shared" si="6"/>
        <v/>
      </c>
      <c r="AU60" s="889"/>
      <c r="AV60" s="890"/>
      <c r="AW60" s="891"/>
      <c r="AX60" s="892"/>
      <c r="AY60" s="893"/>
      <c r="AZ60" s="871" t="str">
        <f t="shared" si="7"/>
        <v/>
      </c>
      <c r="BA60" s="872"/>
      <c r="BB60" s="872"/>
      <c r="BC60" s="873"/>
    </row>
    <row r="61" spans="1:55" s="30" customFormat="1" ht="30" customHeight="1" x14ac:dyDescent="0.2">
      <c r="A61" s="874"/>
      <c r="B61" s="875"/>
      <c r="C61" s="875"/>
      <c r="D61" s="876"/>
      <c r="E61" s="877"/>
      <c r="F61" s="878"/>
      <c r="G61" s="878"/>
      <c r="H61" s="878"/>
      <c r="I61" s="879"/>
      <c r="J61" s="880"/>
      <c r="K61" s="881"/>
      <c r="L61" s="881"/>
      <c r="M61" s="881"/>
      <c r="N61" s="881"/>
      <c r="O61" s="881"/>
      <c r="P61" s="881"/>
      <c r="Q61" s="881"/>
      <c r="R61" s="882"/>
      <c r="S61" s="880"/>
      <c r="T61" s="881"/>
      <c r="U61" s="881"/>
      <c r="V61" s="881"/>
      <c r="W61" s="881"/>
      <c r="X61" s="881"/>
      <c r="Y61" s="881"/>
      <c r="Z61" s="881"/>
      <c r="AA61" s="881"/>
      <c r="AB61" s="881"/>
      <c r="AC61" s="881"/>
      <c r="AD61" s="881"/>
      <c r="AE61" s="881"/>
      <c r="AF61" s="881"/>
      <c r="AG61" s="881"/>
      <c r="AH61" s="881"/>
      <c r="AI61" s="881"/>
      <c r="AJ61" s="882"/>
      <c r="AK61" s="883" t="str">
        <f t="shared" si="8"/>
        <v/>
      </c>
      <c r="AL61" s="884"/>
      <c r="AM61" s="885"/>
      <c r="AN61" s="886"/>
      <c r="AO61" s="886"/>
      <c r="AP61" s="262" t="s">
        <v>107</v>
      </c>
      <c r="AQ61" s="886"/>
      <c r="AR61" s="886"/>
      <c r="AS61" s="887"/>
      <c r="AT61" s="888" t="str">
        <f t="shared" si="6"/>
        <v/>
      </c>
      <c r="AU61" s="889"/>
      <c r="AV61" s="890"/>
      <c r="AW61" s="891"/>
      <c r="AX61" s="892"/>
      <c r="AY61" s="893"/>
      <c r="AZ61" s="871" t="str">
        <f t="shared" si="7"/>
        <v/>
      </c>
      <c r="BA61" s="872"/>
      <c r="BB61" s="872"/>
      <c r="BC61" s="873"/>
    </row>
    <row r="62" spans="1:55" s="30" customFormat="1" ht="30" customHeight="1" thickBot="1" x14ac:dyDescent="0.25">
      <c r="A62" s="874"/>
      <c r="B62" s="875"/>
      <c r="C62" s="875"/>
      <c r="D62" s="876"/>
      <c r="E62" s="877"/>
      <c r="F62" s="878"/>
      <c r="G62" s="878"/>
      <c r="H62" s="878"/>
      <c r="I62" s="879"/>
      <c r="J62" s="880"/>
      <c r="K62" s="881"/>
      <c r="L62" s="881"/>
      <c r="M62" s="881"/>
      <c r="N62" s="881"/>
      <c r="O62" s="881"/>
      <c r="P62" s="881"/>
      <c r="Q62" s="881"/>
      <c r="R62" s="882"/>
      <c r="S62" s="880"/>
      <c r="T62" s="881"/>
      <c r="U62" s="881"/>
      <c r="V62" s="881"/>
      <c r="W62" s="881"/>
      <c r="X62" s="881"/>
      <c r="Y62" s="881"/>
      <c r="Z62" s="881"/>
      <c r="AA62" s="881"/>
      <c r="AB62" s="881"/>
      <c r="AC62" s="881"/>
      <c r="AD62" s="881"/>
      <c r="AE62" s="881"/>
      <c r="AF62" s="881"/>
      <c r="AG62" s="881"/>
      <c r="AH62" s="881"/>
      <c r="AI62" s="881"/>
      <c r="AJ62" s="882"/>
      <c r="AK62" s="883" t="str">
        <f t="shared" si="8"/>
        <v/>
      </c>
      <c r="AL62" s="884"/>
      <c r="AM62" s="885"/>
      <c r="AN62" s="886"/>
      <c r="AO62" s="886"/>
      <c r="AP62" s="262" t="s">
        <v>107</v>
      </c>
      <c r="AQ62" s="886"/>
      <c r="AR62" s="886"/>
      <c r="AS62" s="887"/>
      <c r="AT62" s="888" t="str">
        <f t="shared" si="6"/>
        <v/>
      </c>
      <c r="AU62" s="889"/>
      <c r="AV62" s="890"/>
      <c r="AW62" s="891"/>
      <c r="AX62" s="892"/>
      <c r="AY62" s="893"/>
      <c r="AZ62" s="871" t="str">
        <f t="shared" si="7"/>
        <v/>
      </c>
      <c r="BA62" s="872"/>
      <c r="BB62" s="872"/>
      <c r="BC62" s="873"/>
    </row>
    <row r="63" spans="1:55" ht="30" customHeight="1" thickTop="1" thickBot="1" x14ac:dyDescent="0.25">
      <c r="A63" s="906" t="s">
        <v>128</v>
      </c>
      <c r="B63" s="907"/>
      <c r="C63" s="907"/>
      <c r="D63" s="907"/>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8"/>
      <c r="AW63" s="1034">
        <f>SUM(AW48:AY62)</f>
        <v>0</v>
      </c>
      <c r="AX63" s="1035"/>
      <c r="AY63" s="1036"/>
      <c r="AZ63" s="1030">
        <f>SUM(AZ48:BC62)</f>
        <v>0</v>
      </c>
      <c r="BA63" s="1031"/>
      <c r="BB63" s="1031"/>
      <c r="BC63" s="1032"/>
    </row>
    <row r="64" spans="1:55" s="4" customFormat="1" ht="15.75"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45"/>
      <c r="BA64" s="45"/>
      <c r="BB64" s="45"/>
      <c r="BC64" s="45"/>
    </row>
    <row r="65" spans="1:55" ht="16.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row>
    <row r="66" spans="1:55" ht="31.5" customHeight="1" thickBot="1" x14ac:dyDescent="0.25">
      <c r="A66" s="44" t="s">
        <v>131</v>
      </c>
      <c r="B66" s="44"/>
      <c r="C66" s="137"/>
      <c r="D66" s="137"/>
      <c r="E66" s="137"/>
      <c r="F66" s="137"/>
      <c r="G66" s="137"/>
      <c r="H66" s="137"/>
      <c r="I66" s="137"/>
      <c r="J66" s="137"/>
      <c r="K66" s="137"/>
      <c r="L66" s="137"/>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137"/>
      <c r="AQ66" s="137"/>
      <c r="AR66" s="137"/>
      <c r="AS66" s="137"/>
      <c r="AT66" s="137"/>
      <c r="AU66" s="137"/>
      <c r="AV66" s="35"/>
      <c r="AW66" s="138"/>
      <c r="AX66" s="138"/>
    </row>
    <row r="67" spans="1:55" ht="57.75" customHeight="1" thickBot="1" x14ac:dyDescent="0.25">
      <c r="A67" s="897" t="s">
        <v>104</v>
      </c>
      <c r="B67" s="898"/>
      <c r="C67" s="898"/>
      <c r="D67" s="899"/>
      <c r="E67" s="900" t="s">
        <v>94</v>
      </c>
      <c r="F67" s="898"/>
      <c r="G67" s="898"/>
      <c r="H67" s="899"/>
      <c r="I67" s="704" t="s">
        <v>122</v>
      </c>
      <c r="J67" s="705"/>
      <c r="K67" s="705"/>
      <c r="L67" s="705"/>
      <c r="M67" s="705"/>
      <c r="N67" s="705"/>
      <c r="O67" s="705"/>
      <c r="P67" s="707"/>
      <c r="Q67" s="904" t="s">
        <v>102</v>
      </c>
      <c r="R67" s="905"/>
      <c r="S67" s="904" t="s">
        <v>121</v>
      </c>
      <c r="T67" s="909"/>
      <c r="U67" s="909"/>
      <c r="V67" s="909"/>
      <c r="W67" s="909"/>
      <c r="X67" s="909"/>
      <c r="Y67" s="910"/>
      <c r="Z67" s="704" t="s">
        <v>136</v>
      </c>
      <c r="AA67" s="705"/>
      <c r="AB67" s="705"/>
      <c r="AC67" s="705"/>
      <c r="AD67" s="705"/>
      <c r="AE67" s="705"/>
      <c r="AF67" s="705"/>
      <c r="AG67" s="705"/>
      <c r="AH67" s="705"/>
      <c r="AI67" s="705"/>
      <c r="AJ67" s="705"/>
      <c r="AK67" s="705"/>
      <c r="AL67" s="705"/>
      <c r="AM67" s="705"/>
      <c r="AN67" s="710"/>
      <c r="AO67" s="704" t="s">
        <v>137</v>
      </c>
      <c r="AP67" s="705"/>
      <c r="AQ67" s="705"/>
      <c r="AR67" s="705"/>
      <c r="AS67" s="705"/>
      <c r="AT67" s="705"/>
      <c r="AU67" s="705"/>
      <c r="AV67" s="705"/>
      <c r="AW67" s="705"/>
      <c r="AX67" s="705"/>
      <c r="AY67" s="705"/>
      <c r="AZ67" s="705"/>
      <c r="BA67" s="705"/>
      <c r="BB67" s="705"/>
      <c r="BC67" s="779"/>
    </row>
    <row r="68" spans="1:55" ht="33.75" customHeight="1" thickTop="1" x14ac:dyDescent="0.2">
      <c r="A68" s="959" t="s">
        <v>202</v>
      </c>
      <c r="B68" s="960"/>
      <c r="C68" s="960"/>
      <c r="D68" s="961"/>
      <c r="E68" s="687" t="s">
        <v>109</v>
      </c>
      <c r="F68" s="688"/>
      <c r="G68" s="688"/>
      <c r="H68" s="930"/>
      <c r="I68" s="927" t="str">
        <f>IF($AZ$40=0,"",SUMIF($AK$15:$AL$39,$E68,$AZ$15:$BC$39))</f>
        <v/>
      </c>
      <c r="J68" s="928"/>
      <c r="K68" s="928"/>
      <c r="L68" s="928"/>
      <c r="M68" s="928"/>
      <c r="N68" s="928"/>
      <c r="O68" s="928"/>
      <c r="P68" s="204" t="s">
        <v>97</v>
      </c>
      <c r="Q68" s="691" t="s">
        <v>102</v>
      </c>
      <c r="R68" s="692"/>
      <c r="S68" s="929">
        <v>60000</v>
      </c>
      <c r="T68" s="693"/>
      <c r="U68" s="693"/>
      <c r="V68" s="693"/>
      <c r="W68" s="693"/>
      <c r="X68" s="693"/>
      <c r="Y68" s="142" t="s">
        <v>0</v>
      </c>
      <c r="Z68" s="694" t="str">
        <f>IF(I68="","",I68*S68)</f>
        <v/>
      </c>
      <c r="AA68" s="695"/>
      <c r="AB68" s="695"/>
      <c r="AC68" s="695"/>
      <c r="AD68" s="695"/>
      <c r="AE68" s="695"/>
      <c r="AF68" s="695"/>
      <c r="AG68" s="695"/>
      <c r="AH68" s="695"/>
      <c r="AI68" s="695"/>
      <c r="AJ68" s="695"/>
      <c r="AK68" s="695"/>
      <c r="AL68" s="695"/>
      <c r="AM68" s="695"/>
      <c r="AN68" s="143" t="s">
        <v>0</v>
      </c>
      <c r="AO68" s="944">
        <f>SUM(Z68:AM71)</f>
        <v>0</v>
      </c>
      <c r="AP68" s="945"/>
      <c r="AQ68" s="945"/>
      <c r="AR68" s="945"/>
      <c r="AS68" s="945"/>
      <c r="AT68" s="945"/>
      <c r="AU68" s="945"/>
      <c r="AV68" s="945"/>
      <c r="AW68" s="945"/>
      <c r="AX68" s="945"/>
      <c r="AY68" s="945"/>
      <c r="AZ68" s="945"/>
      <c r="BA68" s="945"/>
      <c r="BB68" s="945"/>
      <c r="BC68" s="920" t="s">
        <v>0</v>
      </c>
    </row>
    <row r="69" spans="1:55" ht="33.75" customHeight="1" x14ac:dyDescent="0.2">
      <c r="A69" s="962"/>
      <c r="B69" s="963"/>
      <c r="C69" s="963"/>
      <c r="D69" s="964"/>
      <c r="E69" s="633" t="s">
        <v>110</v>
      </c>
      <c r="F69" s="634"/>
      <c r="G69" s="634"/>
      <c r="H69" s="923"/>
      <c r="I69" s="924" t="str">
        <f>IF($AZ$40=0,"",SUMIF($AK$15:$AL$39,$E69,$AZ$15:$BC$39))</f>
        <v/>
      </c>
      <c r="J69" s="925"/>
      <c r="K69" s="925"/>
      <c r="L69" s="925"/>
      <c r="M69" s="925"/>
      <c r="N69" s="925"/>
      <c r="O69" s="925"/>
      <c r="P69" s="205" t="s">
        <v>97</v>
      </c>
      <c r="Q69" s="637" t="s">
        <v>102</v>
      </c>
      <c r="R69" s="638"/>
      <c r="S69" s="926">
        <v>55000</v>
      </c>
      <c r="T69" s="639"/>
      <c r="U69" s="639"/>
      <c r="V69" s="639"/>
      <c r="W69" s="639"/>
      <c r="X69" s="639"/>
      <c r="Y69" s="141" t="s">
        <v>0</v>
      </c>
      <c r="Z69" s="645" t="str">
        <f>IF(I69="","",I69*S69)</f>
        <v/>
      </c>
      <c r="AA69" s="646"/>
      <c r="AB69" s="646"/>
      <c r="AC69" s="646"/>
      <c r="AD69" s="646"/>
      <c r="AE69" s="646"/>
      <c r="AF69" s="646"/>
      <c r="AG69" s="646"/>
      <c r="AH69" s="646"/>
      <c r="AI69" s="646"/>
      <c r="AJ69" s="646"/>
      <c r="AK69" s="646"/>
      <c r="AL69" s="646"/>
      <c r="AM69" s="646"/>
      <c r="AN69" s="141" t="s">
        <v>0</v>
      </c>
      <c r="AO69" s="946"/>
      <c r="AP69" s="947"/>
      <c r="AQ69" s="947"/>
      <c r="AR69" s="947"/>
      <c r="AS69" s="947"/>
      <c r="AT69" s="947"/>
      <c r="AU69" s="947"/>
      <c r="AV69" s="947"/>
      <c r="AW69" s="947"/>
      <c r="AX69" s="947"/>
      <c r="AY69" s="947"/>
      <c r="AZ69" s="947"/>
      <c r="BA69" s="947"/>
      <c r="BB69" s="947"/>
      <c r="BC69" s="921"/>
    </row>
    <row r="70" spans="1:55" ht="33.75" customHeight="1" x14ac:dyDescent="0.2">
      <c r="A70" s="962"/>
      <c r="B70" s="963"/>
      <c r="C70" s="963"/>
      <c r="D70" s="964"/>
      <c r="E70" s="633" t="s">
        <v>111</v>
      </c>
      <c r="F70" s="634"/>
      <c r="G70" s="634"/>
      <c r="H70" s="923"/>
      <c r="I70" s="924" t="str">
        <f>IF($AZ$40=0,"",SUMIF($AK$15:$AL$39,$E70,$AZ$15:$BC$39))</f>
        <v/>
      </c>
      <c r="J70" s="925"/>
      <c r="K70" s="925"/>
      <c r="L70" s="925"/>
      <c r="M70" s="925"/>
      <c r="N70" s="925"/>
      <c r="O70" s="925"/>
      <c r="P70" s="204" t="s">
        <v>97</v>
      </c>
      <c r="Q70" s="637" t="s">
        <v>102</v>
      </c>
      <c r="R70" s="638"/>
      <c r="S70" s="926">
        <v>50000</v>
      </c>
      <c r="T70" s="639"/>
      <c r="U70" s="639"/>
      <c r="V70" s="639"/>
      <c r="W70" s="639"/>
      <c r="X70" s="639"/>
      <c r="Y70" s="142" t="s">
        <v>0</v>
      </c>
      <c r="Z70" s="643" t="str">
        <f>IF(I70="","",I70*S70)</f>
        <v/>
      </c>
      <c r="AA70" s="644"/>
      <c r="AB70" s="644"/>
      <c r="AC70" s="644"/>
      <c r="AD70" s="644"/>
      <c r="AE70" s="644"/>
      <c r="AF70" s="644"/>
      <c r="AG70" s="644"/>
      <c r="AH70" s="644"/>
      <c r="AI70" s="644"/>
      <c r="AJ70" s="644"/>
      <c r="AK70" s="644"/>
      <c r="AL70" s="644"/>
      <c r="AM70" s="644"/>
      <c r="AN70" s="145" t="s">
        <v>0</v>
      </c>
      <c r="AO70" s="946"/>
      <c r="AP70" s="947"/>
      <c r="AQ70" s="947"/>
      <c r="AR70" s="947"/>
      <c r="AS70" s="947"/>
      <c r="AT70" s="947"/>
      <c r="AU70" s="947"/>
      <c r="AV70" s="947"/>
      <c r="AW70" s="947"/>
      <c r="AX70" s="947"/>
      <c r="AY70" s="947"/>
      <c r="AZ70" s="947"/>
      <c r="BA70" s="947"/>
      <c r="BB70" s="947"/>
      <c r="BC70" s="921"/>
    </row>
    <row r="71" spans="1:55" ht="33.75" customHeight="1" x14ac:dyDescent="0.2">
      <c r="A71" s="965"/>
      <c r="B71" s="966"/>
      <c r="C71" s="966"/>
      <c r="D71" s="967"/>
      <c r="E71" s="784" t="s">
        <v>112</v>
      </c>
      <c r="F71" s="785"/>
      <c r="G71" s="785"/>
      <c r="H71" s="931"/>
      <c r="I71" s="932" t="str">
        <f>IF($AZ$40=0,"",SUMIF($AK$15:$AL$39,$E71,$AZ$15:$BC$39))</f>
        <v/>
      </c>
      <c r="J71" s="933"/>
      <c r="K71" s="933"/>
      <c r="L71" s="933"/>
      <c r="M71" s="933"/>
      <c r="N71" s="933"/>
      <c r="O71" s="933"/>
      <c r="P71" s="208" t="s">
        <v>97</v>
      </c>
      <c r="Q71" s="663" t="s">
        <v>102</v>
      </c>
      <c r="R71" s="664"/>
      <c r="S71" s="934">
        <v>40000</v>
      </c>
      <c r="T71" s="680"/>
      <c r="U71" s="680"/>
      <c r="V71" s="680"/>
      <c r="W71" s="680"/>
      <c r="X71" s="680"/>
      <c r="Y71" s="144" t="s">
        <v>0</v>
      </c>
      <c r="Z71" s="675" t="str">
        <f>IF(I71="","",I71*S71)</f>
        <v/>
      </c>
      <c r="AA71" s="676"/>
      <c r="AB71" s="676"/>
      <c r="AC71" s="676"/>
      <c r="AD71" s="676"/>
      <c r="AE71" s="676"/>
      <c r="AF71" s="676"/>
      <c r="AG71" s="676"/>
      <c r="AH71" s="676"/>
      <c r="AI71" s="676"/>
      <c r="AJ71" s="676"/>
      <c r="AK71" s="676"/>
      <c r="AL71" s="676"/>
      <c r="AM71" s="676"/>
      <c r="AN71" s="144" t="s">
        <v>0</v>
      </c>
      <c r="AO71" s="948"/>
      <c r="AP71" s="949"/>
      <c r="AQ71" s="949"/>
      <c r="AR71" s="949"/>
      <c r="AS71" s="949"/>
      <c r="AT71" s="949"/>
      <c r="AU71" s="949"/>
      <c r="AV71" s="949"/>
      <c r="AW71" s="949"/>
      <c r="AX71" s="949"/>
      <c r="AY71" s="949"/>
      <c r="AZ71" s="949"/>
      <c r="BA71" s="949"/>
      <c r="BB71" s="949"/>
      <c r="BC71" s="922"/>
    </row>
    <row r="72" spans="1:55" ht="33.75" customHeight="1" thickBot="1" x14ac:dyDescent="0.25">
      <c r="A72" s="939" t="s">
        <v>108</v>
      </c>
      <c r="B72" s="940"/>
      <c r="C72" s="940"/>
      <c r="D72" s="941"/>
      <c r="E72" s="950" t="s">
        <v>113</v>
      </c>
      <c r="F72" s="951"/>
      <c r="G72" s="951"/>
      <c r="H72" s="952"/>
      <c r="I72" s="953" t="str">
        <f>IF($AZ$63=0,"",SUMIF($AK$48:$AL$62,$E72,AZ48:BC62))</f>
        <v/>
      </c>
      <c r="J72" s="954"/>
      <c r="K72" s="954"/>
      <c r="L72" s="954"/>
      <c r="M72" s="954"/>
      <c r="N72" s="954"/>
      <c r="O72" s="954"/>
      <c r="P72" s="209" t="s">
        <v>97</v>
      </c>
      <c r="Q72" s="942" t="s">
        <v>102</v>
      </c>
      <c r="R72" s="943"/>
      <c r="S72" s="955">
        <v>30000</v>
      </c>
      <c r="T72" s="956"/>
      <c r="U72" s="956"/>
      <c r="V72" s="956"/>
      <c r="W72" s="956"/>
      <c r="X72" s="956"/>
      <c r="Y72" s="148" t="s">
        <v>0</v>
      </c>
      <c r="Z72" s="957" t="str">
        <f>IF(I72="","",I72*S72)</f>
        <v/>
      </c>
      <c r="AA72" s="958"/>
      <c r="AB72" s="958"/>
      <c r="AC72" s="958"/>
      <c r="AD72" s="958"/>
      <c r="AE72" s="958"/>
      <c r="AF72" s="958"/>
      <c r="AG72" s="958"/>
      <c r="AH72" s="958"/>
      <c r="AI72" s="958"/>
      <c r="AJ72" s="958"/>
      <c r="AK72" s="958"/>
      <c r="AL72" s="958"/>
      <c r="AM72" s="958"/>
      <c r="AN72" s="148" t="s">
        <v>0</v>
      </c>
      <c r="AO72" s="935" t="str">
        <f>Z72</f>
        <v/>
      </c>
      <c r="AP72" s="936"/>
      <c r="AQ72" s="936"/>
      <c r="AR72" s="936"/>
      <c r="AS72" s="936"/>
      <c r="AT72" s="936"/>
      <c r="AU72" s="936"/>
      <c r="AV72" s="936"/>
      <c r="AW72" s="936"/>
      <c r="AX72" s="936"/>
      <c r="AY72" s="936"/>
      <c r="AZ72" s="936"/>
      <c r="BA72" s="936"/>
      <c r="BB72" s="936"/>
      <c r="BC72" s="149" t="s">
        <v>0</v>
      </c>
    </row>
    <row r="73" spans="1:55" ht="33.75" customHeight="1" thickTop="1" thickBot="1" x14ac:dyDescent="0.25">
      <c r="A73" s="618" t="s">
        <v>179</v>
      </c>
      <c r="B73" s="619"/>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9"/>
      <c r="AK73" s="619"/>
      <c r="AL73" s="619"/>
      <c r="AM73" s="619"/>
      <c r="AN73" s="619"/>
      <c r="AO73" s="937">
        <f>SUM(AO68:BB72)</f>
        <v>0</v>
      </c>
      <c r="AP73" s="938"/>
      <c r="AQ73" s="938"/>
      <c r="AR73" s="938"/>
      <c r="AS73" s="938"/>
      <c r="AT73" s="938"/>
      <c r="AU73" s="938"/>
      <c r="AV73" s="938"/>
      <c r="AW73" s="938"/>
      <c r="AX73" s="938"/>
      <c r="AY73" s="938"/>
      <c r="AZ73" s="938"/>
      <c r="BA73" s="938"/>
      <c r="BB73" s="938"/>
      <c r="BC73" s="191" t="s">
        <v>0</v>
      </c>
    </row>
    <row r="74" spans="1:55" ht="15.7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7"/>
      <c r="BB74" s="47"/>
      <c r="BC74" s="47"/>
    </row>
    <row r="75" spans="1:55" ht="16.5" customHeight="1" x14ac:dyDescent="0.2">
      <c r="A75" s="31"/>
      <c r="B75" s="3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4"/>
      <c r="BA75" s="4"/>
      <c r="BB75" s="4"/>
      <c r="BC75" s="4"/>
    </row>
    <row r="101" spans="1:1" x14ac:dyDescent="0.2">
      <c r="A101" s="239"/>
    </row>
    <row r="151" spans="1:1" x14ac:dyDescent="0.2">
      <c r="A151" s="299">
        <f>SUM(AO73)</f>
        <v>0</v>
      </c>
    </row>
  </sheetData>
  <sheetProtection algorithmName="SHA-512" hashValue="O9OufY9x5FGqp+XCCTnq1ugb/juRJ7D67gnBmfLZnvCqoGDAEdAdDLW+SsBxhCkj5aR9SitQyPFRv0++9l5EQQ==" saltValue="OC533yWjmsDbvLAFsSsLTQ==" spinCount="100000" sheet="1" objects="1" scenarios="1"/>
  <mergeCells count="483">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59:BC59"/>
    <mergeCell ref="AT61:AV61"/>
    <mergeCell ref="AZ56:BC56"/>
    <mergeCell ref="AZ54:BC54"/>
    <mergeCell ref="AQ61:AS61"/>
    <mergeCell ref="AZ55:BC55"/>
    <mergeCell ref="AQ58:AS58"/>
    <mergeCell ref="AW58:AY58"/>
    <mergeCell ref="AW56:AY56"/>
    <mergeCell ref="AQ55:AS55"/>
    <mergeCell ref="AT55:AV55"/>
    <mergeCell ref="AT58:AV58"/>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K34:AL34"/>
    <mergeCell ref="AQ34:AS34"/>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48:D48"/>
    <mergeCell ref="E48:I48"/>
    <mergeCell ref="J48:R48"/>
    <mergeCell ref="S48:AJ48"/>
    <mergeCell ref="AK48:AL48"/>
    <mergeCell ref="AM46:AS46"/>
    <mergeCell ref="AQ47:AS47"/>
    <mergeCell ref="A46:D47"/>
    <mergeCell ref="AQ48:AS48"/>
    <mergeCell ref="J39:R39"/>
    <mergeCell ref="S39:AJ39"/>
    <mergeCell ref="AK39:AL39"/>
    <mergeCell ref="AQ39:AS39"/>
    <mergeCell ref="S46:AJ47"/>
    <mergeCell ref="AK46:AL47"/>
    <mergeCell ref="E49:I49"/>
    <mergeCell ref="J49:R49"/>
    <mergeCell ref="S49:AJ49"/>
    <mergeCell ref="AK49:AL49"/>
    <mergeCell ref="AM47:AO47"/>
    <mergeCell ref="AM39:AO39"/>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s>
  <phoneticPr fontId="21"/>
  <conditionalFormatting sqref="E15:I15">
    <cfRule type="expression" dxfId="60" priority="45" stopIfTrue="1">
      <formula>AND($AK15&lt;&gt;"",$AK15&lt;&gt;"W1",$AK15&lt;&gt;"W2",$AK15&lt;&gt;"W3",$AK15&lt;&gt;"W4")</formula>
    </cfRule>
  </conditionalFormatting>
  <conditionalFormatting sqref="E48:I48">
    <cfRule type="expression" dxfId="59" priority="44" stopIfTrue="1">
      <formula>AND($AK48&lt;&gt;"",$AK48&lt;&gt;"W5")</formula>
    </cfRule>
  </conditionalFormatting>
  <conditionalFormatting sqref="AM11:AS11">
    <cfRule type="expression" dxfId="58" priority="43" stopIfTrue="1">
      <formula>AND(COUNTA($E$15:$I$39)&gt;0,$AM$11="□")</formula>
    </cfRule>
  </conditionalFormatting>
  <conditionalFormatting sqref="AM44:AS44">
    <cfRule type="expression" dxfId="57" priority="42">
      <formula>AND(COUNTA($E$48:$I$62),$AM$44="□")</formula>
    </cfRule>
  </conditionalFormatting>
  <conditionalFormatting sqref="E50:I50">
    <cfRule type="expression" dxfId="56" priority="41">
      <formula>AND($AK$50&lt;&gt;"",$AK$50&lt;&gt;"W5")</formula>
    </cfRule>
  </conditionalFormatting>
  <conditionalFormatting sqref="E51:I51">
    <cfRule type="expression" dxfId="55" priority="40">
      <formula>AND($AK$51&lt;&gt;"",$AK$51&lt;&gt;"W5")</formula>
    </cfRule>
  </conditionalFormatting>
  <conditionalFormatting sqref="E49:I49">
    <cfRule type="expression" dxfId="54" priority="39">
      <formula>AND($AK$49&lt;&gt;"",$AK$49&lt;&gt;"W5")</formula>
    </cfRule>
  </conditionalFormatting>
  <conditionalFormatting sqref="E52:I52">
    <cfRule type="expression" dxfId="53" priority="38">
      <formula>AND($AK$52&lt;&gt;"",$AK$52&lt;&gt;"W5")</formula>
    </cfRule>
  </conditionalFormatting>
  <conditionalFormatting sqref="E53:I53">
    <cfRule type="expression" dxfId="52" priority="37">
      <formula>AND($AK$53&lt;&gt;"",$AK$53&lt;&gt;"W5")</formula>
    </cfRule>
  </conditionalFormatting>
  <conditionalFormatting sqref="E54:I54">
    <cfRule type="expression" dxfId="51" priority="36">
      <formula>AND($AK$54&lt;&gt;"",$AK$54&lt;&gt;"W5")</formula>
    </cfRule>
  </conditionalFormatting>
  <conditionalFormatting sqref="E55:I55">
    <cfRule type="expression" dxfId="50" priority="35">
      <formula>AND($AK$55&lt;&gt;"",$AK$55&lt;&gt;"W5")</formula>
    </cfRule>
  </conditionalFormatting>
  <conditionalFormatting sqref="E56:I56">
    <cfRule type="expression" dxfId="49" priority="34">
      <formula>AND($AK$56&lt;&gt;"",$AK$56&lt;&gt;"W5")</formula>
    </cfRule>
  </conditionalFormatting>
  <conditionalFormatting sqref="E57:I57">
    <cfRule type="expression" dxfId="48" priority="33">
      <formula>AND($AK$57&lt;&gt;"",$AK$57&lt;&gt;"W5")</formula>
    </cfRule>
  </conditionalFormatting>
  <conditionalFormatting sqref="E58:I58">
    <cfRule type="expression" dxfId="47" priority="32">
      <formula>AND($AK$58&lt;&gt;"",$AK$58&lt;&gt;"W5")</formula>
    </cfRule>
  </conditionalFormatting>
  <conditionalFormatting sqref="E59:I59">
    <cfRule type="expression" dxfId="46" priority="31">
      <formula>AND($AK$59&lt;&gt;"",$AK$59&lt;&gt;"W5")</formula>
    </cfRule>
  </conditionalFormatting>
  <conditionalFormatting sqref="E60:I60">
    <cfRule type="expression" dxfId="45" priority="30">
      <formula>AND($AK$60&lt;&gt;"",$AK$60&lt;&gt;"W5")</formula>
    </cfRule>
  </conditionalFormatting>
  <conditionalFormatting sqref="E61:I61">
    <cfRule type="expression" dxfId="44" priority="29">
      <formula>AND($AK$61&lt;&gt;"",$AK$61&lt;&gt;"W5")</formula>
    </cfRule>
  </conditionalFormatting>
  <conditionalFormatting sqref="E62:I62">
    <cfRule type="expression" dxfId="43" priority="28">
      <formula>AND($AK$62&lt;&gt;"",$AK$62&lt;&gt;"W5")</formula>
    </cfRule>
  </conditionalFormatting>
  <conditionalFormatting sqref="E16:I16">
    <cfRule type="expression" dxfId="42" priority="27">
      <formula>AND($AK16&lt;&gt;"",$AK16&lt;&gt;"W1",$AK16&lt;&gt;"W2",$AK16&lt;&gt;"W3",$AK16&lt;&gt;"W4")</formula>
    </cfRule>
  </conditionalFormatting>
  <conditionalFormatting sqref="E17:I17">
    <cfRule type="expression" dxfId="41" priority="26">
      <formula>AND($AK17&lt;&gt;"",$AK17&lt;&gt;"W1",$AK17&lt;&gt;"W2",$AK17&lt;&gt;"W3",$AK17&lt;&gt;"W4")</formula>
    </cfRule>
  </conditionalFormatting>
  <conditionalFormatting sqref="E18:I18">
    <cfRule type="expression" dxfId="40" priority="24">
      <formula>AND($AK18&lt;&gt;"",$AK18&lt;&gt;"W1",$AK18&lt;&gt;"W2",$AK18&lt;&gt;"W3",$AK18&lt;&gt;"W4")</formula>
    </cfRule>
  </conditionalFormatting>
  <conditionalFormatting sqref="E19:I19">
    <cfRule type="expression" dxfId="39" priority="23">
      <formula>AND($AK19&lt;&gt;"",$AK19&lt;&gt;"W1",$AK19&lt;&gt;"W2",$AK19&lt;&gt;"W3",$AK19&lt;&gt;"W4")</formula>
    </cfRule>
  </conditionalFormatting>
  <conditionalFormatting sqref="E20:I20">
    <cfRule type="expression" dxfId="38" priority="22">
      <formula>AND($AK20&lt;&gt;"",$AK20&lt;&gt;"W1",$AK20&lt;&gt;"W2",$AK20&lt;&gt;"W3",$AK20&lt;&gt;"W4")</formula>
    </cfRule>
  </conditionalFormatting>
  <conditionalFormatting sqref="E21:I21">
    <cfRule type="expression" dxfId="37" priority="21">
      <formula>AND($AK21&lt;&gt;"",$AK21&lt;&gt;"W1",$AK21&lt;&gt;"W2",$AK21&lt;&gt;"W3",$AK21&lt;&gt;"W4")</formula>
    </cfRule>
  </conditionalFormatting>
  <conditionalFormatting sqref="E22:I22">
    <cfRule type="expression" dxfId="36" priority="20">
      <formula>AND($AK22&lt;&gt;"",$AK22&lt;&gt;"W1",$AK22&lt;&gt;"W2",$AK22&lt;&gt;"W3",$AK22&lt;&gt;"W4")</formula>
    </cfRule>
  </conditionalFormatting>
  <conditionalFormatting sqref="E23:I23">
    <cfRule type="expression" dxfId="35" priority="19">
      <formula>AND($AK23&lt;&gt;"",$AK23&lt;&gt;"W1",$AK23&lt;&gt;"W2",$AK23&lt;&gt;"W3",$AK23&lt;&gt;"W4")</formula>
    </cfRule>
  </conditionalFormatting>
  <conditionalFormatting sqref="E24:I24">
    <cfRule type="expression" dxfId="34" priority="18">
      <formula>AND($AK24&lt;&gt;"",$AK24&lt;&gt;"W1",$AK24&lt;&gt;"W2",$AK24&lt;&gt;"W3",$AK24&lt;&gt;"W4")</formula>
    </cfRule>
  </conditionalFormatting>
  <conditionalFormatting sqref="E25:I25">
    <cfRule type="expression" dxfId="33" priority="17">
      <formula>AND($AK25&lt;&gt;"",$AK25&lt;&gt;"W1",$AK25&lt;&gt;"W2",$AK25&lt;&gt;"W3",$AK25&lt;&gt;"W4")</formula>
    </cfRule>
  </conditionalFormatting>
  <conditionalFormatting sqref="E26:I26">
    <cfRule type="expression" dxfId="32" priority="16">
      <formula>AND($AK26&lt;&gt;"",$AK26&lt;&gt;"W1",$AK26&lt;&gt;"W2",$AK26&lt;&gt;"W3",$AK26&lt;&gt;"W4")</formula>
    </cfRule>
  </conditionalFormatting>
  <conditionalFormatting sqref="E27:I27">
    <cfRule type="expression" dxfId="31" priority="14">
      <formula>AND($AK27&lt;&gt;"",$AK27&lt;&gt;"W1",$AK27&lt;&gt;"W2",$AK27&lt;&gt;"W3",$AK27&lt;&gt;"W4")</formula>
    </cfRule>
  </conditionalFormatting>
  <conditionalFormatting sqref="E28:I28">
    <cfRule type="expression" dxfId="30" priority="13">
      <formula>AND($AK28&lt;&gt;"",$AK28&lt;&gt;"W1",$AK28&lt;&gt;"W2",$AK28&lt;&gt;"W3",$AK28&lt;&gt;"W4")</formula>
    </cfRule>
  </conditionalFormatting>
  <conditionalFormatting sqref="E29:I29">
    <cfRule type="expression" dxfId="29" priority="12">
      <formula>AND($AK29&lt;&gt;"",$AK29&lt;&gt;"W1",$AK29&lt;&gt;"W2",$AK29&lt;&gt;"W3",$AK29&lt;&gt;"W4")</formula>
    </cfRule>
  </conditionalFormatting>
  <conditionalFormatting sqref="E30:I30">
    <cfRule type="expression" dxfId="28" priority="11">
      <formula>AND($AK30&lt;&gt;"",$AK30&lt;&gt;"W1",$AK30&lt;&gt;"W2",$AK30&lt;&gt;"W3",$AK30&lt;&gt;"W4")</formula>
    </cfRule>
  </conditionalFormatting>
  <conditionalFormatting sqref="E31:I31">
    <cfRule type="expression" dxfId="27" priority="10">
      <formula>AND($AK31&lt;&gt;"",$AK31&lt;&gt;"W1",$AK31&lt;&gt;"W2",$AK31&lt;&gt;"W3",$AK31&lt;&gt;"W4")</formula>
    </cfRule>
  </conditionalFormatting>
  <conditionalFormatting sqref="E32:I32">
    <cfRule type="expression" dxfId="26" priority="9">
      <formula>AND($AK32&lt;&gt;"",$AK32&lt;&gt;"W1",$AK32&lt;&gt;"W2",$AK32&lt;&gt;"W3",$AK32&lt;&gt;"W4")</formula>
    </cfRule>
  </conditionalFormatting>
  <conditionalFormatting sqref="E33:I33">
    <cfRule type="expression" dxfId="25" priority="8">
      <formula>AND($AK33&lt;&gt;"",$AK33&lt;&gt;"W1",$AK33&lt;&gt;"W2",$AK33&lt;&gt;"W3",$AK33&lt;&gt;"W4")</formula>
    </cfRule>
  </conditionalFormatting>
  <conditionalFormatting sqref="E34:I34">
    <cfRule type="expression" dxfId="24" priority="7">
      <formula>AND($AK34&lt;&gt;"",$AK34&lt;&gt;"W1",$AK34&lt;&gt;"W2",$AK34&lt;&gt;"W3",$AK34&lt;&gt;"W4")</formula>
    </cfRule>
  </conditionalFormatting>
  <conditionalFormatting sqref="E35:I35">
    <cfRule type="expression" dxfId="23" priority="6">
      <formula>AND($AK35&lt;&gt;"",$AK35&lt;&gt;"W1",$AK35&lt;&gt;"W2",$AK35&lt;&gt;"W3",$AK35&lt;&gt;"W4")</formula>
    </cfRule>
  </conditionalFormatting>
  <conditionalFormatting sqref="E36:I36">
    <cfRule type="expression" dxfId="22" priority="5">
      <formula>AND($AK36&lt;&gt;"",$AK36&lt;&gt;"W1",$AK36&lt;&gt;"W2",$AK36&lt;&gt;"W3",$AK36&lt;&gt;"W4")</formula>
    </cfRule>
  </conditionalFormatting>
  <conditionalFormatting sqref="E37:I37">
    <cfRule type="expression" dxfId="21" priority="3">
      <formula>AND($AK37&lt;&gt;"",$AK37&lt;&gt;"W1",$AK37&lt;&gt;"W2",$AK37&lt;&gt;"W3",$AK37&lt;&gt;"W4")</formula>
    </cfRule>
  </conditionalFormatting>
  <conditionalFormatting sqref="E38:I38">
    <cfRule type="expression" dxfId="20" priority="2">
      <formula>AND($AK38&lt;&gt;"",$AK38&lt;&gt;"W1",$AK38&lt;&gt;"W2",$AK38&lt;&gt;"W3",$AK38&lt;&gt;"W4")</formula>
    </cfRule>
  </conditionalFormatting>
  <conditionalFormatting sqref="E39:I39">
    <cfRule type="expression" dxfId="19"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8" t="str">
        <f>'様式第１｜交付申請書'!$BR$2</f>
        <v>事業番号</v>
      </c>
      <c r="AW1" s="507">
        <f>'様式第１｜交付申請書'!$CA$2</f>
        <v>0</v>
      </c>
      <c r="AX1" s="507"/>
      <c r="AY1" s="507"/>
      <c r="AZ1" s="507"/>
      <c r="BA1" s="507"/>
      <c r="BB1" s="507"/>
      <c r="BC1" s="51"/>
    </row>
    <row r="2" spans="1:55" ht="18.75" customHeight="1" x14ac:dyDescent="0.2">
      <c r="AN2" s="3"/>
      <c r="AV2" s="278" t="str">
        <f>'様式第１｜交付申請書'!$BR$3</f>
        <v>申請者名</v>
      </c>
      <c r="AW2" s="507" t="str">
        <f>'様式第１｜交付申請書'!$CA$3</f>
        <v/>
      </c>
      <c r="AX2" s="507"/>
      <c r="AY2" s="507"/>
      <c r="AZ2" s="507"/>
      <c r="BA2" s="507"/>
      <c r="BB2" s="507"/>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29" t="s">
        <v>204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92" customFormat="1" ht="35.5" customHeight="1" x14ac:dyDescent="0.2">
      <c r="A5" s="288" t="s">
        <v>287</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c r="AT5" s="290"/>
      <c r="AU5" s="289"/>
      <c r="AV5" s="289"/>
      <c r="AW5" s="290"/>
      <c r="AX5" s="290"/>
      <c r="AY5" s="290"/>
      <c r="AZ5" s="290"/>
      <c r="BA5" s="290"/>
      <c r="BB5" s="290"/>
      <c r="BC5" s="291" t="s">
        <v>3</v>
      </c>
    </row>
    <row r="6" spans="1:55" ht="21.75" customHeight="1" x14ac:dyDescent="0.2">
      <c r="A6" s="281"/>
      <c r="B6" s="282"/>
      <c r="C6" s="272" t="s">
        <v>226</v>
      </c>
      <c r="D6" s="26"/>
      <c r="E6" s="26"/>
      <c r="F6" s="26"/>
      <c r="G6" s="279"/>
      <c r="H6" s="280"/>
      <c r="I6" s="272" t="s">
        <v>166</v>
      </c>
      <c r="J6" s="26"/>
      <c r="K6" s="134"/>
      <c r="L6" s="134"/>
      <c r="M6" s="134"/>
      <c r="N6" s="134"/>
      <c r="O6" s="134"/>
      <c r="P6" s="134"/>
      <c r="Q6" s="134"/>
      <c r="R6" s="134"/>
      <c r="S6" s="134"/>
      <c r="T6" s="134"/>
      <c r="U6" s="134"/>
      <c r="V6" s="134"/>
      <c r="W6" s="134"/>
      <c r="X6" s="134"/>
      <c r="Y6" s="134"/>
      <c r="Z6" s="134"/>
      <c r="AA6" s="134"/>
      <c r="AP6" s="42"/>
      <c r="AU6" s="211" t="s">
        <v>52</v>
      </c>
      <c r="AV6" s="839"/>
      <c r="AW6" s="839"/>
      <c r="AX6" s="24" t="s">
        <v>191</v>
      </c>
      <c r="AY6" s="839"/>
      <c r="AZ6" s="839"/>
      <c r="BA6" s="541" t="s">
        <v>192</v>
      </c>
      <c r="BB6" s="541"/>
      <c r="BC6" s="541"/>
    </row>
    <row r="7" spans="1:55" ht="15.75" customHeight="1" thickBot="1" x14ac:dyDescent="0.25">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061" t="s">
        <v>104</v>
      </c>
      <c r="B8" s="1062"/>
      <c r="C8" s="1062"/>
      <c r="D8" s="1063"/>
      <c r="E8" s="1058" t="s">
        <v>114</v>
      </c>
      <c r="F8" s="1059"/>
      <c r="G8" s="1059"/>
      <c r="H8" s="1059"/>
      <c r="I8" s="1059"/>
      <c r="J8" s="1059"/>
      <c r="K8" s="1059"/>
      <c r="L8" s="1059"/>
      <c r="M8" s="1059"/>
      <c r="N8" s="1060"/>
      <c r="O8" s="231"/>
      <c r="P8" s="135"/>
      <c r="Q8" s="968" t="str">
        <f>IF(COUNTIF(AK14:AL28,"err")&gt;0,"グレードと一致しない型番があります。登録番号を確認して下さい。","")</f>
        <v/>
      </c>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8"/>
    </row>
    <row r="9" spans="1:55" ht="14.25" customHeight="1" x14ac:dyDescent="0.2">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901" t="s">
        <v>288</v>
      </c>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3"/>
      <c r="AM10" s="911" t="s">
        <v>5</v>
      </c>
      <c r="AN10" s="912"/>
      <c r="AO10" s="912"/>
      <c r="AP10" s="912"/>
      <c r="AQ10" s="912"/>
      <c r="AR10" s="912"/>
      <c r="AS10" s="913"/>
      <c r="AT10" s="40"/>
      <c r="AU10" s="40"/>
      <c r="AV10" s="40"/>
      <c r="AW10" s="4"/>
      <c r="AX10" s="4"/>
      <c r="AY10" s="4"/>
    </row>
    <row r="11" spans="1:55" ht="9" customHeight="1" thickBot="1" x14ac:dyDescent="0.25">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998" t="s">
        <v>115</v>
      </c>
      <c r="B12" s="999"/>
      <c r="C12" s="999"/>
      <c r="D12" s="999"/>
      <c r="E12" s="1064" t="s">
        <v>229</v>
      </c>
      <c r="F12" s="999"/>
      <c r="G12" s="1000"/>
      <c r="H12" s="915" t="s">
        <v>251</v>
      </c>
      <c r="I12" s="915"/>
      <c r="J12" s="915"/>
      <c r="K12" s="915"/>
      <c r="L12" s="915"/>
      <c r="M12" s="916"/>
      <c r="N12" s="914" t="s">
        <v>11</v>
      </c>
      <c r="O12" s="915"/>
      <c r="P12" s="915"/>
      <c r="Q12" s="915"/>
      <c r="R12" s="915"/>
      <c r="S12" s="915"/>
      <c r="T12" s="916"/>
      <c r="U12" s="914" t="s">
        <v>105</v>
      </c>
      <c r="V12" s="915"/>
      <c r="W12" s="915"/>
      <c r="X12" s="915"/>
      <c r="Y12" s="915"/>
      <c r="Z12" s="915"/>
      <c r="AA12" s="915"/>
      <c r="AB12" s="915"/>
      <c r="AC12" s="915"/>
      <c r="AD12" s="915"/>
      <c r="AE12" s="915"/>
      <c r="AF12" s="915"/>
      <c r="AG12" s="915"/>
      <c r="AH12" s="915"/>
      <c r="AI12" s="915"/>
      <c r="AJ12" s="916"/>
      <c r="AK12" s="980" t="s">
        <v>94</v>
      </c>
      <c r="AL12" s="981"/>
      <c r="AM12" s="994" t="s">
        <v>193</v>
      </c>
      <c r="AN12" s="995"/>
      <c r="AO12" s="995"/>
      <c r="AP12" s="995"/>
      <c r="AQ12" s="995"/>
      <c r="AR12" s="995"/>
      <c r="AS12" s="996"/>
      <c r="AT12" s="1006" t="s">
        <v>21</v>
      </c>
      <c r="AU12" s="1007"/>
      <c r="AV12" s="1008"/>
      <c r="AW12" s="914" t="s">
        <v>209</v>
      </c>
      <c r="AX12" s="915"/>
      <c r="AY12" s="916"/>
      <c r="AZ12" s="1021" t="s">
        <v>22</v>
      </c>
      <c r="BA12" s="1022"/>
      <c r="BB12" s="1022"/>
      <c r="BC12" s="1023"/>
    </row>
    <row r="13" spans="1:55" ht="28.5" customHeight="1" thickBot="1" x14ac:dyDescent="0.25">
      <c r="A13" s="1001"/>
      <c r="B13" s="1002"/>
      <c r="C13" s="1002"/>
      <c r="D13" s="1002"/>
      <c r="E13" s="1065"/>
      <c r="F13" s="1002"/>
      <c r="G13" s="1003"/>
      <c r="H13" s="918"/>
      <c r="I13" s="918"/>
      <c r="J13" s="918"/>
      <c r="K13" s="918"/>
      <c r="L13" s="918"/>
      <c r="M13" s="919"/>
      <c r="N13" s="917"/>
      <c r="O13" s="918"/>
      <c r="P13" s="918"/>
      <c r="Q13" s="918"/>
      <c r="R13" s="918"/>
      <c r="S13" s="918"/>
      <c r="T13" s="919"/>
      <c r="U13" s="917"/>
      <c r="V13" s="918"/>
      <c r="W13" s="918"/>
      <c r="X13" s="918"/>
      <c r="Y13" s="918"/>
      <c r="Z13" s="918"/>
      <c r="AA13" s="918"/>
      <c r="AB13" s="918"/>
      <c r="AC13" s="918"/>
      <c r="AD13" s="918"/>
      <c r="AE13" s="918"/>
      <c r="AF13" s="918"/>
      <c r="AG13" s="918"/>
      <c r="AH13" s="918"/>
      <c r="AI13" s="918"/>
      <c r="AJ13" s="919"/>
      <c r="AK13" s="982"/>
      <c r="AL13" s="983"/>
      <c r="AM13" s="984" t="s">
        <v>14</v>
      </c>
      <c r="AN13" s="985"/>
      <c r="AO13" s="985"/>
      <c r="AP13" s="283" t="s">
        <v>107</v>
      </c>
      <c r="AQ13" s="985" t="s">
        <v>15</v>
      </c>
      <c r="AR13" s="985"/>
      <c r="AS13" s="997"/>
      <c r="AT13" s="1009"/>
      <c r="AU13" s="1010"/>
      <c r="AV13" s="1011"/>
      <c r="AW13" s="917"/>
      <c r="AX13" s="918"/>
      <c r="AY13" s="919"/>
      <c r="AZ13" s="1024"/>
      <c r="BA13" s="1025"/>
      <c r="BB13" s="1025"/>
      <c r="BC13" s="1026"/>
    </row>
    <row r="14" spans="1:55" s="30" customFormat="1" ht="30" customHeight="1" thickTop="1" x14ac:dyDescent="0.2">
      <c r="A14" s="986"/>
      <c r="B14" s="987"/>
      <c r="C14" s="987"/>
      <c r="D14" s="987"/>
      <c r="E14" s="841"/>
      <c r="F14" s="842"/>
      <c r="G14" s="843"/>
      <c r="H14" s="841"/>
      <c r="I14" s="842"/>
      <c r="J14" s="842"/>
      <c r="K14" s="842"/>
      <c r="L14" s="842"/>
      <c r="M14" s="843"/>
      <c r="N14" s="852"/>
      <c r="O14" s="853"/>
      <c r="P14" s="853"/>
      <c r="Q14" s="853"/>
      <c r="R14" s="853"/>
      <c r="S14" s="853"/>
      <c r="T14" s="854"/>
      <c r="U14" s="852"/>
      <c r="V14" s="853"/>
      <c r="W14" s="853"/>
      <c r="X14" s="853"/>
      <c r="Y14" s="853"/>
      <c r="Z14" s="853"/>
      <c r="AA14" s="853"/>
      <c r="AB14" s="853"/>
      <c r="AC14" s="853"/>
      <c r="AD14" s="853"/>
      <c r="AE14" s="853"/>
      <c r="AF14" s="853"/>
      <c r="AG14" s="853"/>
      <c r="AH14" s="853"/>
      <c r="AI14" s="853"/>
      <c r="AJ14" s="854"/>
      <c r="AK14" s="992" t="str">
        <f>IF(H14="","",IF(AND(LEFT(H14,1)&amp;RIGHT(H14,1)&lt;&gt;"G1"),"err",LEFT(H14,1)&amp;RIGHT(H14,1)))</f>
        <v/>
      </c>
      <c r="AL14" s="993"/>
      <c r="AM14" s="1033"/>
      <c r="AN14" s="1004"/>
      <c r="AO14" s="1004"/>
      <c r="AP14" s="261" t="s">
        <v>107</v>
      </c>
      <c r="AQ14" s="1004"/>
      <c r="AR14" s="1004"/>
      <c r="AS14" s="1005"/>
      <c r="AT14" s="1012" t="str">
        <f>IF(AND(AM14&lt;&gt;"",AQ14&lt;&gt;""),ROUNDDOWN(AM14*AQ14/1000000,2),"")</f>
        <v/>
      </c>
      <c r="AU14" s="1013"/>
      <c r="AV14" s="1014"/>
      <c r="AW14" s="1015"/>
      <c r="AX14" s="1016"/>
      <c r="AY14" s="1017"/>
      <c r="AZ14" s="1027" t="str">
        <f>IF(AT14&lt;&gt;"",AW14*AT14,"")</f>
        <v/>
      </c>
      <c r="BA14" s="1028"/>
      <c r="BB14" s="1028"/>
      <c r="BC14" s="1029"/>
    </row>
    <row r="15" spans="1:55" s="30" customFormat="1" ht="30" customHeight="1" x14ac:dyDescent="0.2">
      <c r="A15" s="1066"/>
      <c r="B15" s="1067"/>
      <c r="C15" s="1067"/>
      <c r="D15" s="1067"/>
      <c r="E15" s="1068"/>
      <c r="F15" s="1068"/>
      <c r="G15" s="1068"/>
      <c r="H15" s="877"/>
      <c r="I15" s="878"/>
      <c r="J15" s="878"/>
      <c r="K15" s="878"/>
      <c r="L15" s="878"/>
      <c r="M15" s="879"/>
      <c r="N15" s="1069"/>
      <c r="O15" s="1070"/>
      <c r="P15" s="1070"/>
      <c r="Q15" s="1070"/>
      <c r="R15" s="1070"/>
      <c r="S15" s="1070"/>
      <c r="T15" s="1071"/>
      <c r="U15" s="1069"/>
      <c r="V15" s="1070"/>
      <c r="W15" s="1070"/>
      <c r="X15" s="1070"/>
      <c r="Y15" s="1070"/>
      <c r="Z15" s="1070"/>
      <c r="AA15" s="1070"/>
      <c r="AB15" s="1070"/>
      <c r="AC15" s="1070"/>
      <c r="AD15" s="1070"/>
      <c r="AE15" s="1070"/>
      <c r="AF15" s="1070"/>
      <c r="AG15" s="1070"/>
      <c r="AH15" s="1070"/>
      <c r="AI15" s="1070"/>
      <c r="AJ15" s="1071"/>
      <c r="AK15" s="883" t="str">
        <f t="shared" ref="AK15:AK28" si="0">IF(H15="","",IF(AND(LEFT(H15,1)&amp;RIGHT(H15,1)&lt;&gt;"G1"),"err",LEFT(H15,1)&amp;RIGHT(H15,1)))</f>
        <v/>
      </c>
      <c r="AL15" s="884"/>
      <c r="AM15" s="885"/>
      <c r="AN15" s="886"/>
      <c r="AO15" s="886"/>
      <c r="AP15" s="262" t="s">
        <v>107</v>
      </c>
      <c r="AQ15" s="886"/>
      <c r="AR15" s="886"/>
      <c r="AS15" s="887"/>
      <c r="AT15" s="888" t="str">
        <f>IF(AND(AM15&lt;&gt;"",AQ15&lt;&gt;""),ROUNDDOWN(AM15*AQ15/1000000,2),"")</f>
        <v/>
      </c>
      <c r="AU15" s="889"/>
      <c r="AV15" s="890"/>
      <c r="AW15" s="891"/>
      <c r="AX15" s="892"/>
      <c r="AY15" s="893"/>
      <c r="AZ15" s="871" t="str">
        <f>IF(AT15&lt;&gt;"",AW15*AT15,"")</f>
        <v/>
      </c>
      <c r="BA15" s="872"/>
      <c r="BB15" s="872"/>
      <c r="BC15" s="873"/>
    </row>
    <row r="16" spans="1:55" s="30" customFormat="1" ht="30" customHeight="1" x14ac:dyDescent="0.2">
      <c r="A16" s="1066"/>
      <c r="B16" s="1067"/>
      <c r="C16" s="1067"/>
      <c r="D16" s="1067"/>
      <c r="E16" s="1068"/>
      <c r="F16" s="1068"/>
      <c r="G16" s="1068"/>
      <c r="H16" s="877"/>
      <c r="I16" s="878"/>
      <c r="J16" s="878"/>
      <c r="K16" s="878"/>
      <c r="L16" s="878"/>
      <c r="M16" s="879"/>
      <c r="N16" s="1069"/>
      <c r="O16" s="1070"/>
      <c r="P16" s="1070"/>
      <c r="Q16" s="1070"/>
      <c r="R16" s="1070"/>
      <c r="S16" s="1070"/>
      <c r="T16" s="1071"/>
      <c r="U16" s="1069"/>
      <c r="V16" s="1070"/>
      <c r="W16" s="1070"/>
      <c r="X16" s="1070"/>
      <c r="Y16" s="1070"/>
      <c r="Z16" s="1070"/>
      <c r="AA16" s="1070"/>
      <c r="AB16" s="1070"/>
      <c r="AC16" s="1070"/>
      <c r="AD16" s="1070"/>
      <c r="AE16" s="1070"/>
      <c r="AF16" s="1070"/>
      <c r="AG16" s="1070"/>
      <c r="AH16" s="1070"/>
      <c r="AI16" s="1070"/>
      <c r="AJ16" s="1071"/>
      <c r="AK16" s="883" t="str">
        <f t="shared" si="0"/>
        <v/>
      </c>
      <c r="AL16" s="884"/>
      <c r="AM16" s="885"/>
      <c r="AN16" s="886"/>
      <c r="AO16" s="886"/>
      <c r="AP16" s="262" t="s">
        <v>107</v>
      </c>
      <c r="AQ16" s="886"/>
      <c r="AR16" s="886"/>
      <c r="AS16" s="887"/>
      <c r="AT16" s="888" t="str">
        <f>IF(AND(AM16&lt;&gt;"",AQ16&lt;&gt;""),ROUNDDOWN(AM16*AQ16/1000000,2),"")</f>
        <v/>
      </c>
      <c r="AU16" s="889"/>
      <c r="AV16" s="890"/>
      <c r="AW16" s="891"/>
      <c r="AX16" s="892"/>
      <c r="AY16" s="893"/>
      <c r="AZ16" s="871" t="str">
        <f>IF(AT16&lt;&gt;"",AW16*AT16,"")</f>
        <v/>
      </c>
      <c r="BA16" s="872"/>
      <c r="BB16" s="872"/>
      <c r="BC16" s="873"/>
    </row>
    <row r="17" spans="1:55" s="30" customFormat="1" ht="30" customHeight="1" x14ac:dyDescent="0.2">
      <c r="A17" s="1066"/>
      <c r="B17" s="1067"/>
      <c r="C17" s="1067"/>
      <c r="D17" s="1067"/>
      <c r="E17" s="1068"/>
      <c r="F17" s="1068"/>
      <c r="G17" s="1068"/>
      <c r="H17" s="877"/>
      <c r="I17" s="878"/>
      <c r="J17" s="878"/>
      <c r="K17" s="878"/>
      <c r="L17" s="878"/>
      <c r="M17" s="879"/>
      <c r="N17" s="1069"/>
      <c r="O17" s="1070"/>
      <c r="P17" s="1070"/>
      <c r="Q17" s="1070"/>
      <c r="R17" s="1070"/>
      <c r="S17" s="1070"/>
      <c r="T17" s="1071"/>
      <c r="U17" s="1069"/>
      <c r="V17" s="1070"/>
      <c r="W17" s="1070"/>
      <c r="X17" s="1070"/>
      <c r="Y17" s="1070"/>
      <c r="Z17" s="1070"/>
      <c r="AA17" s="1070"/>
      <c r="AB17" s="1070"/>
      <c r="AC17" s="1070"/>
      <c r="AD17" s="1070"/>
      <c r="AE17" s="1070"/>
      <c r="AF17" s="1070"/>
      <c r="AG17" s="1070"/>
      <c r="AH17" s="1070"/>
      <c r="AI17" s="1070"/>
      <c r="AJ17" s="1071"/>
      <c r="AK17" s="883" t="str">
        <f t="shared" si="0"/>
        <v/>
      </c>
      <c r="AL17" s="884"/>
      <c r="AM17" s="885"/>
      <c r="AN17" s="886"/>
      <c r="AO17" s="886"/>
      <c r="AP17" s="262" t="s">
        <v>107</v>
      </c>
      <c r="AQ17" s="886"/>
      <c r="AR17" s="886"/>
      <c r="AS17" s="887"/>
      <c r="AT17" s="888" t="str">
        <f>IF(AND(AM17&lt;&gt;"",AQ17&lt;&gt;""),ROUNDDOWN(AM17*AQ17/1000000,2),"")</f>
        <v/>
      </c>
      <c r="AU17" s="889"/>
      <c r="AV17" s="890"/>
      <c r="AW17" s="891"/>
      <c r="AX17" s="892"/>
      <c r="AY17" s="893"/>
      <c r="AZ17" s="871" t="str">
        <f>IF(AT17&lt;&gt;"",AW17*AT17,"")</f>
        <v/>
      </c>
      <c r="BA17" s="872"/>
      <c r="BB17" s="872"/>
      <c r="BC17" s="873"/>
    </row>
    <row r="18" spans="1:55" s="30" customFormat="1" ht="30" customHeight="1" x14ac:dyDescent="0.2">
      <c r="A18" s="1072"/>
      <c r="B18" s="1073"/>
      <c r="C18" s="1073"/>
      <c r="D18" s="1073"/>
      <c r="E18" s="1074"/>
      <c r="F18" s="1074"/>
      <c r="G18" s="1074"/>
      <c r="H18" s="877"/>
      <c r="I18" s="878"/>
      <c r="J18" s="878"/>
      <c r="K18" s="878"/>
      <c r="L18" s="878"/>
      <c r="M18" s="879"/>
      <c r="N18" s="1069"/>
      <c r="O18" s="1070"/>
      <c r="P18" s="1070"/>
      <c r="Q18" s="1070"/>
      <c r="R18" s="1070"/>
      <c r="S18" s="1070"/>
      <c r="T18" s="1071"/>
      <c r="U18" s="1069"/>
      <c r="V18" s="1070"/>
      <c r="W18" s="1070"/>
      <c r="X18" s="1070"/>
      <c r="Y18" s="1070"/>
      <c r="Z18" s="1070"/>
      <c r="AA18" s="1070"/>
      <c r="AB18" s="1070"/>
      <c r="AC18" s="1070"/>
      <c r="AD18" s="1070"/>
      <c r="AE18" s="1070"/>
      <c r="AF18" s="1070"/>
      <c r="AG18" s="1070"/>
      <c r="AH18" s="1070"/>
      <c r="AI18" s="1070"/>
      <c r="AJ18" s="1071"/>
      <c r="AK18" s="975" t="str">
        <f t="shared" si="0"/>
        <v/>
      </c>
      <c r="AL18" s="976"/>
      <c r="AM18" s="1042"/>
      <c r="AN18" s="1037"/>
      <c r="AO18" s="1037"/>
      <c r="AP18" s="263" t="s">
        <v>107</v>
      </c>
      <c r="AQ18" s="1037"/>
      <c r="AR18" s="1037"/>
      <c r="AS18" s="1038"/>
      <c r="AT18" s="969" t="str">
        <f>IF(AND(AM18&lt;&gt;"",AQ18&lt;&gt;""),ROUNDDOWN(AM18*AQ18/1000000,2),"")</f>
        <v/>
      </c>
      <c r="AU18" s="970"/>
      <c r="AV18" s="971"/>
      <c r="AW18" s="1039"/>
      <c r="AX18" s="1040"/>
      <c r="AY18" s="1041"/>
      <c r="AZ18" s="1018" t="str">
        <f>IF(AT18&lt;&gt;"",AW18*AT18,"")</f>
        <v/>
      </c>
      <c r="BA18" s="1019"/>
      <c r="BB18" s="1019"/>
      <c r="BC18" s="1020"/>
    </row>
    <row r="19" spans="1:55" s="30" customFormat="1" ht="30" customHeight="1" x14ac:dyDescent="0.2">
      <c r="A19" s="1066"/>
      <c r="B19" s="1067"/>
      <c r="C19" s="1067"/>
      <c r="D19" s="1067"/>
      <c r="E19" s="1068"/>
      <c r="F19" s="1068"/>
      <c r="G19" s="1068"/>
      <c r="H19" s="877"/>
      <c r="I19" s="878"/>
      <c r="J19" s="878"/>
      <c r="K19" s="878"/>
      <c r="L19" s="878"/>
      <c r="M19" s="879"/>
      <c r="N19" s="1069"/>
      <c r="O19" s="1070"/>
      <c r="P19" s="1070"/>
      <c r="Q19" s="1070"/>
      <c r="R19" s="1070"/>
      <c r="S19" s="1070"/>
      <c r="T19" s="1071"/>
      <c r="U19" s="1069"/>
      <c r="V19" s="1070"/>
      <c r="W19" s="1070"/>
      <c r="X19" s="1070"/>
      <c r="Y19" s="1070"/>
      <c r="Z19" s="1070"/>
      <c r="AA19" s="1070"/>
      <c r="AB19" s="1070"/>
      <c r="AC19" s="1070"/>
      <c r="AD19" s="1070"/>
      <c r="AE19" s="1070"/>
      <c r="AF19" s="1070"/>
      <c r="AG19" s="1070"/>
      <c r="AH19" s="1070"/>
      <c r="AI19" s="1070"/>
      <c r="AJ19" s="1071"/>
      <c r="AK19" s="883" t="str">
        <f t="shared" si="0"/>
        <v/>
      </c>
      <c r="AL19" s="884"/>
      <c r="AM19" s="885"/>
      <c r="AN19" s="886"/>
      <c r="AO19" s="886"/>
      <c r="AP19" s="262" t="s">
        <v>107</v>
      </c>
      <c r="AQ19" s="886"/>
      <c r="AR19" s="886"/>
      <c r="AS19" s="887"/>
      <c r="AT19" s="888" t="str">
        <f t="shared" ref="AT19:AT28" si="1">IF(AND(AM19&lt;&gt;"",AQ19&lt;&gt;""),ROUNDDOWN(AM19*AQ19/1000000,2),"")</f>
        <v/>
      </c>
      <c r="AU19" s="889"/>
      <c r="AV19" s="890"/>
      <c r="AW19" s="891"/>
      <c r="AX19" s="892"/>
      <c r="AY19" s="893"/>
      <c r="AZ19" s="871" t="str">
        <f t="shared" ref="AZ19:AZ28" si="2">IF(AT19&lt;&gt;"",AW19*AT19,"")</f>
        <v/>
      </c>
      <c r="BA19" s="872"/>
      <c r="BB19" s="872"/>
      <c r="BC19" s="873"/>
    </row>
    <row r="20" spans="1:55" s="30" customFormat="1" ht="30" customHeight="1" x14ac:dyDescent="0.2">
      <c r="A20" s="1066"/>
      <c r="B20" s="1067"/>
      <c r="C20" s="1067"/>
      <c r="D20" s="1067"/>
      <c r="E20" s="1068"/>
      <c r="F20" s="1068"/>
      <c r="G20" s="1068"/>
      <c r="H20" s="877"/>
      <c r="I20" s="878"/>
      <c r="J20" s="878"/>
      <c r="K20" s="878"/>
      <c r="L20" s="878"/>
      <c r="M20" s="879"/>
      <c r="N20" s="1069"/>
      <c r="O20" s="1070"/>
      <c r="P20" s="1070"/>
      <c r="Q20" s="1070"/>
      <c r="R20" s="1070"/>
      <c r="S20" s="1070"/>
      <c r="T20" s="1071"/>
      <c r="U20" s="1069"/>
      <c r="V20" s="1070"/>
      <c r="W20" s="1070"/>
      <c r="X20" s="1070"/>
      <c r="Y20" s="1070"/>
      <c r="Z20" s="1070"/>
      <c r="AA20" s="1070"/>
      <c r="AB20" s="1070"/>
      <c r="AC20" s="1070"/>
      <c r="AD20" s="1070"/>
      <c r="AE20" s="1070"/>
      <c r="AF20" s="1070"/>
      <c r="AG20" s="1070"/>
      <c r="AH20" s="1070"/>
      <c r="AI20" s="1070"/>
      <c r="AJ20" s="1071"/>
      <c r="AK20" s="883" t="str">
        <f t="shared" si="0"/>
        <v/>
      </c>
      <c r="AL20" s="884"/>
      <c r="AM20" s="885"/>
      <c r="AN20" s="886"/>
      <c r="AO20" s="886"/>
      <c r="AP20" s="262" t="s">
        <v>107</v>
      </c>
      <c r="AQ20" s="886"/>
      <c r="AR20" s="886"/>
      <c r="AS20" s="887"/>
      <c r="AT20" s="888" t="str">
        <f t="shared" si="1"/>
        <v/>
      </c>
      <c r="AU20" s="889"/>
      <c r="AV20" s="890"/>
      <c r="AW20" s="891"/>
      <c r="AX20" s="892"/>
      <c r="AY20" s="893"/>
      <c r="AZ20" s="871" t="str">
        <f t="shared" si="2"/>
        <v/>
      </c>
      <c r="BA20" s="872"/>
      <c r="BB20" s="872"/>
      <c r="BC20" s="873"/>
    </row>
    <row r="21" spans="1:55" s="30" customFormat="1" ht="30" customHeight="1" x14ac:dyDescent="0.2">
      <c r="A21" s="1066"/>
      <c r="B21" s="1067"/>
      <c r="C21" s="1067"/>
      <c r="D21" s="1067"/>
      <c r="E21" s="1068"/>
      <c r="F21" s="1068"/>
      <c r="G21" s="1068"/>
      <c r="H21" s="877"/>
      <c r="I21" s="878"/>
      <c r="J21" s="878"/>
      <c r="K21" s="878"/>
      <c r="L21" s="878"/>
      <c r="M21" s="879"/>
      <c r="N21" s="1069"/>
      <c r="O21" s="1070"/>
      <c r="P21" s="1070"/>
      <c r="Q21" s="1070"/>
      <c r="R21" s="1070"/>
      <c r="S21" s="1070"/>
      <c r="T21" s="1071"/>
      <c r="U21" s="1069"/>
      <c r="V21" s="1070"/>
      <c r="W21" s="1070"/>
      <c r="X21" s="1070"/>
      <c r="Y21" s="1070"/>
      <c r="Z21" s="1070"/>
      <c r="AA21" s="1070"/>
      <c r="AB21" s="1070"/>
      <c r="AC21" s="1070"/>
      <c r="AD21" s="1070"/>
      <c r="AE21" s="1070"/>
      <c r="AF21" s="1070"/>
      <c r="AG21" s="1070"/>
      <c r="AH21" s="1070"/>
      <c r="AI21" s="1070"/>
      <c r="AJ21" s="1071"/>
      <c r="AK21" s="883" t="str">
        <f t="shared" si="0"/>
        <v/>
      </c>
      <c r="AL21" s="884"/>
      <c r="AM21" s="885"/>
      <c r="AN21" s="886"/>
      <c r="AO21" s="886"/>
      <c r="AP21" s="262" t="s">
        <v>107</v>
      </c>
      <c r="AQ21" s="886"/>
      <c r="AR21" s="886"/>
      <c r="AS21" s="887"/>
      <c r="AT21" s="888" t="str">
        <f t="shared" si="1"/>
        <v/>
      </c>
      <c r="AU21" s="889"/>
      <c r="AV21" s="890"/>
      <c r="AW21" s="891"/>
      <c r="AX21" s="892"/>
      <c r="AY21" s="893"/>
      <c r="AZ21" s="871" t="str">
        <f t="shared" si="2"/>
        <v/>
      </c>
      <c r="BA21" s="872"/>
      <c r="BB21" s="872"/>
      <c r="BC21" s="873"/>
    </row>
    <row r="22" spans="1:55" s="30" customFormat="1" ht="30" customHeight="1" x14ac:dyDescent="0.2">
      <c r="A22" s="1066"/>
      <c r="B22" s="1067"/>
      <c r="C22" s="1067"/>
      <c r="D22" s="1067"/>
      <c r="E22" s="1068"/>
      <c r="F22" s="1068"/>
      <c r="G22" s="1068"/>
      <c r="H22" s="877"/>
      <c r="I22" s="878"/>
      <c r="J22" s="878"/>
      <c r="K22" s="878"/>
      <c r="L22" s="878"/>
      <c r="M22" s="879"/>
      <c r="N22" s="1069"/>
      <c r="O22" s="1070"/>
      <c r="P22" s="1070"/>
      <c r="Q22" s="1070"/>
      <c r="R22" s="1070"/>
      <c r="S22" s="1070"/>
      <c r="T22" s="1071"/>
      <c r="U22" s="1069"/>
      <c r="V22" s="1070"/>
      <c r="W22" s="1070"/>
      <c r="X22" s="1070"/>
      <c r="Y22" s="1070"/>
      <c r="Z22" s="1070"/>
      <c r="AA22" s="1070"/>
      <c r="AB22" s="1070"/>
      <c r="AC22" s="1070"/>
      <c r="AD22" s="1070"/>
      <c r="AE22" s="1070"/>
      <c r="AF22" s="1070"/>
      <c r="AG22" s="1070"/>
      <c r="AH22" s="1070"/>
      <c r="AI22" s="1070"/>
      <c r="AJ22" s="1071"/>
      <c r="AK22" s="883" t="str">
        <f t="shared" si="0"/>
        <v/>
      </c>
      <c r="AL22" s="884"/>
      <c r="AM22" s="885"/>
      <c r="AN22" s="886"/>
      <c r="AO22" s="886"/>
      <c r="AP22" s="262" t="s">
        <v>107</v>
      </c>
      <c r="AQ22" s="886"/>
      <c r="AR22" s="886"/>
      <c r="AS22" s="887"/>
      <c r="AT22" s="888" t="str">
        <f t="shared" si="1"/>
        <v/>
      </c>
      <c r="AU22" s="889"/>
      <c r="AV22" s="890"/>
      <c r="AW22" s="891"/>
      <c r="AX22" s="892"/>
      <c r="AY22" s="893"/>
      <c r="AZ22" s="871" t="str">
        <f t="shared" si="2"/>
        <v/>
      </c>
      <c r="BA22" s="872"/>
      <c r="BB22" s="872"/>
      <c r="BC22" s="873"/>
    </row>
    <row r="23" spans="1:55" s="30" customFormat="1" ht="30" customHeight="1" x14ac:dyDescent="0.2">
      <c r="A23" s="1066"/>
      <c r="B23" s="1067"/>
      <c r="C23" s="1067"/>
      <c r="D23" s="1067"/>
      <c r="E23" s="1068"/>
      <c r="F23" s="1068"/>
      <c r="G23" s="1068"/>
      <c r="H23" s="877"/>
      <c r="I23" s="878"/>
      <c r="J23" s="878"/>
      <c r="K23" s="878"/>
      <c r="L23" s="878"/>
      <c r="M23" s="879"/>
      <c r="N23" s="1069"/>
      <c r="O23" s="1070"/>
      <c r="P23" s="1070"/>
      <c r="Q23" s="1070"/>
      <c r="R23" s="1070"/>
      <c r="S23" s="1070"/>
      <c r="T23" s="1071"/>
      <c r="U23" s="1069"/>
      <c r="V23" s="1070"/>
      <c r="W23" s="1070"/>
      <c r="X23" s="1070"/>
      <c r="Y23" s="1070"/>
      <c r="Z23" s="1070"/>
      <c r="AA23" s="1070"/>
      <c r="AB23" s="1070"/>
      <c r="AC23" s="1070"/>
      <c r="AD23" s="1070"/>
      <c r="AE23" s="1070"/>
      <c r="AF23" s="1070"/>
      <c r="AG23" s="1070"/>
      <c r="AH23" s="1070"/>
      <c r="AI23" s="1070"/>
      <c r="AJ23" s="1071"/>
      <c r="AK23" s="883" t="str">
        <f t="shared" si="0"/>
        <v/>
      </c>
      <c r="AL23" s="884"/>
      <c r="AM23" s="885"/>
      <c r="AN23" s="886"/>
      <c r="AO23" s="886"/>
      <c r="AP23" s="262" t="s">
        <v>107</v>
      </c>
      <c r="AQ23" s="886"/>
      <c r="AR23" s="886"/>
      <c r="AS23" s="887"/>
      <c r="AT23" s="888" t="str">
        <f t="shared" si="1"/>
        <v/>
      </c>
      <c r="AU23" s="889"/>
      <c r="AV23" s="890"/>
      <c r="AW23" s="891"/>
      <c r="AX23" s="892"/>
      <c r="AY23" s="893"/>
      <c r="AZ23" s="871" t="str">
        <f t="shared" si="2"/>
        <v/>
      </c>
      <c r="BA23" s="872"/>
      <c r="BB23" s="872"/>
      <c r="BC23" s="873"/>
    </row>
    <row r="24" spans="1:55" s="30" customFormat="1" ht="30" customHeight="1" x14ac:dyDescent="0.2">
      <c r="A24" s="1066"/>
      <c r="B24" s="1067"/>
      <c r="C24" s="1067"/>
      <c r="D24" s="1067"/>
      <c r="E24" s="1068"/>
      <c r="F24" s="1068"/>
      <c r="G24" s="1068"/>
      <c r="H24" s="877"/>
      <c r="I24" s="878"/>
      <c r="J24" s="878"/>
      <c r="K24" s="878"/>
      <c r="L24" s="878"/>
      <c r="M24" s="879"/>
      <c r="N24" s="1069"/>
      <c r="O24" s="1070"/>
      <c r="P24" s="1070"/>
      <c r="Q24" s="1070"/>
      <c r="R24" s="1070"/>
      <c r="S24" s="1070"/>
      <c r="T24" s="1071"/>
      <c r="U24" s="1069"/>
      <c r="V24" s="1070"/>
      <c r="W24" s="1070"/>
      <c r="X24" s="1070"/>
      <c r="Y24" s="1070"/>
      <c r="Z24" s="1070"/>
      <c r="AA24" s="1070"/>
      <c r="AB24" s="1070"/>
      <c r="AC24" s="1070"/>
      <c r="AD24" s="1070"/>
      <c r="AE24" s="1070"/>
      <c r="AF24" s="1070"/>
      <c r="AG24" s="1070"/>
      <c r="AH24" s="1070"/>
      <c r="AI24" s="1070"/>
      <c r="AJ24" s="1071"/>
      <c r="AK24" s="883" t="str">
        <f t="shared" si="0"/>
        <v/>
      </c>
      <c r="AL24" s="884"/>
      <c r="AM24" s="885"/>
      <c r="AN24" s="886"/>
      <c r="AO24" s="886"/>
      <c r="AP24" s="262" t="s">
        <v>107</v>
      </c>
      <c r="AQ24" s="886"/>
      <c r="AR24" s="886"/>
      <c r="AS24" s="887"/>
      <c r="AT24" s="888" t="str">
        <f t="shared" si="1"/>
        <v/>
      </c>
      <c r="AU24" s="889"/>
      <c r="AV24" s="890"/>
      <c r="AW24" s="891"/>
      <c r="AX24" s="892"/>
      <c r="AY24" s="893"/>
      <c r="AZ24" s="871" t="str">
        <f t="shared" si="2"/>
        <v/>
      </c>
      <c r="BA24" s="872"/>
      <c r="BB24" s="872"/>
      <c r="BC24" s="873"/>
    </row>
    <row r="25" spans="1:55" s="30" customFormat="1" ht="30" customHeight="1" x14ac:dyDescent="0.2">
      <c r="A25" s="1066"/>
      <c r="B25" s="1067"/>
      <c r="C25" s="1067"/>
      <c r="D25" s="1067"/>
      <c r="E25" s="1068"/>
      <c r="F25" s="1068"/>
      <c r="G25" s="1068"/>
      <c r="H25" s="877"/>
      <c r="I25" s="878"/>
      <c r="J25" s="878"/>
      <c r="K25" s="878"/>
      <c r="L25" s="878"/>
      <c r="M25" s="879"/>
      <c r="N25" s="1069"/>
      <c r="O25" s="1070"/>
      <c r="P25" s="1070"/>
      <c r="Q25" s="1070"/>
      <c r="R25" s="1070"/>
      <c r="S25" s="1070"/>
      <c r="T25" s="1071"/>
      <c r="U25" s="1069"/>
      <c r="V25" s="1070"/>
      <c r="W25" s="1070"/>
      <c r="X25" s="1070"/>
      <c r="Y25" s="1070"/>
      <c r="Z25" s="1070"/>
      <c r="AA25" s="1070"/>
      <c r="AB25" s="1070"/>
      <c r="AC25" s="1070"/>
      <c r="AD25" s="1070"/>
      <c r="AE25" s="1070"/>
      <c r="AF25" s="1070"/>
      <c r="AG25" s="1070"/>
      <c r="AH25" s="1070"/>
      <c r="AI25" s="1070"/>
      <c r="AJ25" s="1071"/>
      <c r="AK25" s="883" t="str">
        <f t="shared" si="0"/>
        <v/>
      </c>
      <c r="AL25" s="884"/>
      <c r="AM25" s="885"/>
      <c r="AN25" s="886"/>
      <c r="AO25" s="886"/>
      <c r="AP25" s="262" t="s">
        <v>107</v>
      </c>
      <c r="AQ25" s="886"/>
      <c r="AR25" s="886"/>
      <c r="AS25" s="887"/>
      <c r="AT25" s="888" t="str">
        <f t="shared" si="1"/>
        <v/>
      </c>
      <c r="AU25" s="889"/>
      <c r="AV25" s="890"/>
      <c r="AW25" s="891"/>
      <c r="AX25" s="892"/>
      <c r="AY25" s="893"/>
      <c r="AZ25" s="871" t="str">
        <f t="shared" si="2"/>
        <v/>
      </c>
      <c r="BA25" s="872"/>
      <c r="BB25" s="872"/>
      <c r="BC25" s="873"/>
    </row>
    <row r="26" spans="1:55" s="30" customFormat="1" ht="30" customHeight="1" x14ac:dyDescent="0.2">
      <c r="A26" s="1066"/>
      <c r="B26" s="1067"/>
      <c r="C26" s="1067"/>
      <c r="D26" s="1067"/>
      <c r="E26" s="1068"/>
      <c r="F26" s="1068"/>
      <c r="G26" s="1068"/>
      <c r="H26" s="877"/>
      <c r="I26" s="878"/>
      <c r="J26" s="878"/>
      <c r="K26" s="878"/>
      <c r="L26" s="878"/>
      <c r="M26" s="879"/>
      <c r="N26" s="1069"/>
      <c r="O26" s="1070"/>
      <c r="P26" s="1070"/>
      <c r="Q26" s="1070"/>
      <c r="R26" s="1070"/>
      <c r="S26" s="1070"/>
      <c r="T26" s="1071"/>
      <c r="U26" s="1069"/>
      <c r="V26" s="1070"/>
      <c r="W26" s="1070"/>
      <c r="X26" s="1070"/>
      <c r="Y26" s="1070"/>
      <c r="Z26" s="1070"/>
      <c r="AA26" s="1070"/>
      <c r="AB26" s="1070"/>
      <c r="AC26" s="1070"/>
      <c r="AD26" s="1070"/>
      <c r="AE26" s="1070"/>
      <c r="AF26" s="1070"/>
      <c r="AG26" s="1070"/>
      <c r="AH26" s="1070"/>
      <c r="AI26" s="1070"/>
      <c r="AJ26" s="1071"/>
      <c r="AK26" s="883" t="str">
        <f t="shared" si="0"/>
        <v/>
      </c>
      <c r="AL26" s="884"/>
      <c r="AM26" s="885"/>
      <c r="AN26" s="886"/>
      <c r="AO26" s="886"/>
      <c r="AP26" s="262" t="s">
        <v>107</v>
      </c>
      <c r="AQ26" s="886"/>
      <c r="AR26" s="886"/>
      <c r="AS26" s="887"/>
      <c r="AT26" s="888" t="str">
        <f t="shared" si="1"/>
        <v/>
      </c>
      <c r="AU26" s="889"/>
      <c r="AV26" s="890"/>
      <c r="AW26" s="891"/>
      <c r="AX26" s="892"/>
      <c r="AY26" s="893"/>
      <c r="AZ26" s="871" t="str">
        <f t="shared" si="2"/>
        <v/>
      </c>
      <c r="BA26" s="872"/>
      <c r="BB26" s="872"/>
      <c r="BC26" s="873"/>
    </row>
    <row r="27" spans="1:55" s="30" customFormat="1" ht="30" customHeight="1" x14ac:dyDescent="0.2">
      <c r="A27" s="1066"/>
      <c r="B27" s="1067"/>
      <c r="C27" s="1067"/>
      <c r="D27" s="1067"/>
      <c r="E27" s="1068"/>
      <c r="F27" s="1068"/>
      <c r="G27" s="1068"/>
      <c r="H27" s="877"/>
      <c r="I27" s="878"/>
      <c r="J27" s="878"/>
      <c r="K27" s="878"/>
      <c r="L27" s="878"/>
      <c r="M27" s="879"/>
      <c r="N27" s="1069"/>
      <c r="O27" s="1070"/>
      <c r="P27" s="1070"/>
      <c r="Q27" s="1070"/>
      <c r="R27" s="1070"/>
      <c r="S27" s="1070"/>
      <c r="T27" s="1071"/>
      <c r="U27" s="1069"/>
      <c r="V27" s="1070"/>
      <c r="W27" s="1070"/>
      <c r="X27" s="1070"/>
      <c r="Y27" s="1070"/>
      <c r="Z27" s="1070"/>
      <c r="AA27" s="1070"/>
      <c r="AB27" s="1070"/>
      <c r="AC27" s="1070"/>
      <c r="AD27" s="1070"/>
      <c r="AE27" s="1070"/>
      <c r="AF27" s="1070"/>
      <c r="AG27" s="1070"/>
      <c r="AH27" s="1070"/>
      <c r="AI27" s="1070"/>
      <c r="AJ27" s="1071"/>
      <c r="AK27" s="883" t="str">
        <f t="shared" si="0"/>
        <v/>
      </c>
      <c r="AL27" s="884"/>
      <c r="AM27" s="885"/>
      <c r="AN27" s="886"/>
      <c r="AO27" s="886"/>
      <c r="AP27" s="262" t="s">
        <v>107</v>
      </c>
      <c r="AQ27" s="886"/>
      <c r="AR27" s="886"/>
      <c r="AS27" s="887"/>
      <c r="AT27" s="888" t="str">
        <f t="shared" si="1"/>
        <v/>
      </c>
      <c r="AU27" s="889"/>
      <c r="AV27" s="890"/>
      <c r="AW27" s="891"/>
      <c r="AX27" s="892"/>
      <c r="AY27" s="893"/>
      <c r="AZ27" s="871" t="str">
        <f t="shared" si="2"/>
        <v/>
      </c>
      <c r="BA27" s="872"/>
      <c r="BB27" s="872"/>
      <c r="BC27" s="873"/>
    </row>
    <row r="28" spans="1:55" s="30" customFormat="1" ht="30" customHeight="1" thickBot="1" x14ac:dyDescent="0.25">
      <c r="A28" s="1066"/>
      <c r="B28" s="1067"/>
      <c r="C28" s="1067"/>
      <c r="D28" s="1067"/>
      <c r="E28" s="1068"/>
      <c r="F28" s="1068"/>
      <c r="G28" s="1068"/>
      <c r="H28" s="877"/>
      <c r="I28" s="878"/>
      <c r="J28" s="878"/>
      <c r="K28" s="878"/>
      <c r="L28" s="878"/>
      <c r="M28" s="879"/>
      <c r="N28" s="1075"/>
      <c r="O28" s="1076"/>
      <c r="P28" s="1076"/>
      <c r="Q28" s="1076"/>
      <c r="R28" s="1076"/>
      <c r="S28" s="1076"/>
      <c r="T28" s="1077"/>
      <c r="U28" s="1075"/>
      <c r="V28" s="1076"/>
      <c r="W28" s="1076"/>
      <c r="X28" s="1076"/>
      <c r="Y28" s="1076"/>
      <c r="Z28" s="1076"/>
      <c r="AA28" s="1076"/>
      <c r="AB28" s="1076"/>
      <c r="AC28" s="1076"/>
      <c r="AD28" s="1076"/>
      <c r="AE28" s="1076"/>
      <c r="AF28" s="1076"/>
      <c r="AG28" s="1076"/>
      <c r="AH28" s="1076"/>
      <c r="AI28" s="1076"/>
      <c r="AJ28" s="1077"/>
      <c r="AK28" s="883" t="str">
        <f t="shared" si="0"/>
        <v/>
      </c>
      <c r="AL28" s="884"/>
      <c r="AM28" s="885"/>
      <c r="AN28" s="886"/>
      <c r="AO28" s="886"/>
      <c r="AP28" s="262" t="s">
        <v>107</v>
      </c>
      <c r="AQ28" s="886"/>
      <c r="AR28" s="886"/>
      <c r="AS28" s="887"/>
      <c r="AT28" s="888" t="str">
        <f t="shared" si="1"/>
        <v/>
      </c>
      <c r="AU28" s="889"/>
      <c r="AV28" s="890"/>
      <c r="AW28" s="891"/>
      <c r="AX28" s="892"/>
      <c r="AY28" s="893"/>
      <c r="AZ28" s="871" t="str">
        <f t="shared" si="2"/>
        <v/>
      </c>
      <c r="BA28" s="872"/>
      <c r="BB28" s="872"/>
      <c r="BC28" s="873"/>
    </row>
    <row r="29" spans="1:55" ht="30" customHeight="1" thickTop="1" thickBot="1" x14ac:dyDescent="0.25">
      <c r="A29" s="906" t="s">
        <v>16</v>
      </c>
      <c r="B29" s="907"/>
      <c r="C29" s="907"/>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8"/>
      <c r="AW29" s="1034">
        <f>SUM(AW14:AY28)</f>
        <v>0</v>
      </c>
      <c r="AX29" s="1035"/>
      <c r="AY29" s="1036"/>
      <c r="AZ29" s="1030">
        <f>SUM(AZ14:BC28)</f>
        <v>0</v>
      </c>
      <c r="BA29" s="1031"/>
      <c r="BB29" s="1031"/>
      <c r="BC29" s="1032"/>
    </row>
    <row r="30" spans="1:55" s="4" customFormat="1" ht="15.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x14ac:dyDescent="0.25">
      <c r="A31" s="44" t="s">
        <v>194</v>
      </c>
      <c r="B31" s="137"/>
      <c r="C31" s="137"/>
      <c r="D31" s="137"/>
      <c r="E31" s="137"/>
      <c r="F31" s="137"/>
      <c r="G31" s="137"/>
      <c r="H31" s="137"/>
      <c r="I31" s="137"/>
      <c r="J31" s="137"/>
      <c r="K31" s="137"/>
      <c r="L31" s="137"/>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37"/>
      <c r="AQ31" s="137"/>
      <c r="AR31" s="137"/>
      <c r="AS31" s="137"/>
      <c r="AT31" s="137"/>
      <c r="AU31" s="137"/>
      <c r="AV31" s="35"/>
      <c r="AW31" s="138"/>
      <c r="AX31" s="138"/>
    </row>
    <row r="32" spans="1:55" ht="52.5" customHeight="1" thickBot="1" x14ac:dyDescent="0.25">
      <c r="A32" s="897" t="s">
        <v>104</v>
      </c>
      <c r="B32" s="898"/>
      <c r="C32" s="898"/>
      <c r="D32" s="899"/>
      <c r="E32" s="900" t="s">
        <v>94</v>
      </c>
      <c r="F32" s="898"/>
      <c r="G32" s="898"/>
      <c r="H32" s="898"/>
      <c r="I32" s="704" t="s">
        <v>122</v>
      </c>
      <c r="J32" s="705"/>
      <c r="K32" s="705"/>
      <c r="L32" s="705"/>
      <c r="M32" s="705"/>
      <c r="N32" s="705"/>
      <c r="O32" s="705"/>
      <c r="P32" s="707"/>
      <c r="Q32" s="904" t="s">
        <v>102</v>
      </c>
      <c r="R32" s="905"/>
      <c r="S32" s="909" t="s">
        <v>121</v>
      </c>
      <c r="T32" s="909"/>
      <c r="U32" s="909"/>
      <c r="V32" s="909"/>
      <c r="W32" s="909"/>
      <c r="X32" s="909"/>
      <c r="Y32" s="910"/>
      <c r="Z32" s="704" t="s">
        <v>136</v>
      </c>
      <c r="AA32" s="705"/>
      <c r="AB32" s="705"/>
      <c r="AC32" s="705"/>
      <c r="AD32" s="705"/>
      <c r="AE32" s="705"/>
      <c r="AF32" s="705"/>
      <c r="AG32" s="705"/>
      <c r="AH32" s="705"/>
      <c r="AI32" s="705"/>
      <c r="AJ32" s="705"/>
      <c r="AK32" s="705"/>
      <c r="AL32" s="705"/>
      <c r="AM32" s="705"/>
      <c r="AN32" s="710"/>
      <c r="AO32" s="704" t="s">
        <v>137</v>
      </c>
      <c r="AP32" s="705"/>
      <c r="AQ32" s="705"/>
      <c r="AR32" s="705"/>
      <c r="AS32" s="705"/>
      <c r="AT32" s="705"/>
      <c r="AU32" s="705"/>
      <c r="AV32" s="705"/>
      <c r="AW32" s="705"/>
      <c r="AX32" s="705"/>
      <c r="AY32" s="705"/>
      <c r="AZ32" s="705"/>
      <c r="BA32" s="705"/>
      <c r="BB32" s="705"/>
      <c r="BC32" s="779"/>
    </row>
    <row r="33" spans="1:59" ht="41.25" customHeight="1" thickTop="1" thickBot="1" x14ac:dyDescent="0.25">
      <c r="A33" s="959" t="s">
        <v>114</v>
      </c>
      <c r="B33" s="1081"/>
      <c r="C33" s="1081"/>
      <c r="D33" s="771"/>
      <c r="E33" s="1082" t="s">
        <v>195</v>
      </c>
      <c r="F33" s="1083"/>
      <c r="G33" s="1083"/>
      <c r="H33" s="1083"/>
      <c r="I33" s="1084">
        <f>IF($AZ$29="","",SUMIF($AK$14:$AL$28,$E33,$AZ$14:$BC$28))</f>
        <v>0</v>
      </c>
      <c r="J33" s="1085"/>
      <c r="K33" s="1085"/>
      <c r="L33" s="1085"/>
      <c r="M33" s="1085"/>
      <c r="N33" s="1085"/>
      <c r="O33" s="1085"/>
      <c r="P33" s="204" t="s">
        <v>97</v>
      </c>
      <c r="Q33" s="1086" t="s">
        <v>102</v>
      </c>
      <c r="R33" s="1087"/>
      <c r="S33" s="1088">
        <v>30000</v>
      </c>
      <c r="T33" s="1088"/>
      <c r="U33" s="1088"/>
      <c r="V33" s="1088"/>
      <c r="W33" s="1088"/>
      <c r="X33" s="1088"/>
      <c r="Y33" s="142" t="s">
        <v>0</v>
      </c>
      <c r="Z33" s="1078">
        <f>IF(I33="0","",I33*S33)</f>
        <v>0</v>
      </c>
      <c r="AA33" s="1079"/>
      <c r="AB33" s="1079"/>
      <c r="AC33" s="1079"/>
      <c r="AD33" s="1079"/>
      <c r="AE33" s="1079"/>
      <c r="AF33" s="1079"/>
      <c r="AG33" s="1079"/>
      <c r="AH33" s="1079"/>
      <c r="AI33" s="1079"/>
      <c r="AJ33" s="1079"/>
      <c r="AK33" s="1079"/>
      <c r="AL33" s="1079"/>
      <c r="AM33" s="1079"/>
      <c r="AN33" s="150" t="s">
        <v>0</v>
      </c>
      <c r="AO33" s="944">
        <f>SUM(Z33:AM33)</f>
        <v>0</v>
      </c>
      <c r="AP33" s="1080"/>
      <c r="AQ33" s="1080"/>
      <c r="AR33" s="1080"/>
      <c r="AS33" s="1080"/>
      <c r="AT33" s="1080"/>
      <c r="AU33" s="1080"/>
      <c r="AV33" s="1080"/>
      <c r="AW33" s="1080"/>
      <c r="AX33" s="1080"/>
      <c r="AY33" s="1080"/>
      <c r="AZ33" s="1080"/>
      <c r="BA33" s="1080"/>
      <c r="BB33" s="1080"/>
      <c r="BC33" s="241" t="s">
        <v>0</v>
      </c>
    </row>
    <row r="34" spans="1:59" ht="41.25" customHeight="1" thickTop="1" thickBot="1" x14ac:dyDescent="0.25">
      <c r="A34" s="618" t="s">
        <v>103</v>
      </c>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937">
        <f>AO33</f>
        <v>0</v>
      </c>
      <c r="AP34" s="938"/>
      <c r="AQ34" s="938"/>
      <c r="AR34" s="938"/>
      <c r="AS34" s="938"/>
      <c r="AT34" s="938"/>
      <c r="AU34" s="938"/>
      <c r="AV34" s="938"/>
      <c r="AW34" s="938"/>
      <c r="AX34" s="938"/>
      <c r="AY34" s="938"/>
      <c r="AZ34" s="938"/>
      <c r="BA34" s="938"/>
      <c r="BB34" s="938"/>
      <c r="BC34" s="191" t="s">
        <v>0</v>
      </c>
    </row>
    <row r="35" spans="1:59" s="4" customFormat="1" ht="47.2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x14ac:dyDescent="0.2"/>
    <row r="37" spans="1:59" ht="3" customHeight="1" x14ac:dyDescent="0.2"/>
    <row r="38" spans="1:59" ht="21" customHeight="1" x14ac:dyDescent="0.2"/>
    <row r="39" spans="1:59" ht="21" customHeight="1" x14ac:dyDescent="0.2"/>
    <row r="41" spans="1:59" ht="12" customHeight="1" x14ac:dyDescent="0.2"/>
    <row r="42" spans="1:59" ht="28.5" customHeight="1" x14ac:dyDescent="0.2"/>
    <row r="43" spans="1:59" ht="14.25" customHeight="1" x14ac:dyDescent="0.2"/>
    <row r="44" spans="1:59" ht="19.5" customHeight="1" x14ac:dyDescent="0.2"/>
    <row r="45" spans="1:59" ht="45.75" customHeight="1" x14ac:dyDescent="0.2"/>
    <row r="46" spans="1:59" ht="45.75" customHeight="1" x14ac:dyDescent="0.2"/>
    <row r="47" spans="1:59" ht="38.25" customHeight="1" x14ac:dyDescent="0.2"/>
    <row r="48" spans="1:59" ht="46.5" customHeight="1" x14ac:dyDescent="0.2">
      <c r="BG48" s="239"/>
    </row>
    <row r="49" s="30" customFormat="1" ht="37.5" customHeight="1" x14ac:dyDescent="0.2"/>
    <row r="50" s="4" customFormat="1" ht="15.75" customHeight="1" x14ac:dyDescent="0.2"/>
    <row r="51" s="7" customFormat="1" ht="31.5" customHeight="1" x14ac:dyDescent="0.2"/>
    <row r="52" s="7" customFormat="1" ht="63" customHeight="1" x14ac:dyDescent="0.2"/>
    <row r="53" s="7" customFormat="1" ht="41.25" customHeight="1" x14ac:dyDescent="0.2"/>
    <row r="54" ht="36" customHeight="1" x14ac:dyDescent="0.2"/>
    <row r="55" ht="36" customHeight="1" x14ac:dyDescent="0.2"/>
    <row r="56" s="7" customFormat="1" x14ac:dyDescent="0.2"/>
    <row r="57" ht="12" customHeight="1" x14ac:dyDescent="0.2"/>
    <row r="58" ht="28.5" customHeight="1" x14ac:dyDescent="0.2"/>
    <row r="59" ht="14.25" customHeight="1" x14ac:dyDescent="0.2"/>
    <row r="60" ht="46.5" customHeight="1" x14ac:dyDescent="0.2"/>
    <row r="61" s="30" customFormat="1" ht="37.5" customHeight="1" x14ac:dyDescent="0.2"/>
    <row r="62" s="30" customFormat="1" ht="37.5" customHeight="1" x14ac:dyDescent="0.2"/>
    <row r="63" ht="37.5" customHeight="1" x14ac:dyDescent="0.2"/>
    <row r="64" ht="37.5" customHeight="1" x14ac:dyDescent="0.2"/>
    <row r="65" spans="1:55" s="4" customFormat="1" ht="15.75" customHeight="1" x14ac:dyDescent="0.2"/>
    <row r="66" spans="1:55" ht="31.5" customHeight="1" x14ac:dyDescent="0.2"/>
    <row r="67" spans="1:55" ht="63" customHeight="1" x14ac:dyDescent="0.2"/>
    <row r="68" spans="1:55" ht="41.25" customHeight="1" x14ac:dyDescent="0.2"/>
    <row r="69" spans="1:55" ht="36"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x14ac:dyDescent="0.2">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x14ac:dyDescent="0.2">
      <c r="A102" s="239"/>
    </row>
    <row r="152" spans="1:1" x14ac:dyDescent="0.2">
      <c r="A152" s="299">
        <f>SUM(AO34)</f>
        <v>0</v>
      </c>
    </row>
  </sheetData>
  <sheetProtection algorithmName="SHA-512" hashValue="NQj/33GgdbpRutmTqnJHlLe6uepvp0wokwEu0oWPq0RQkiCzb8HSG8eUWTZVg9b9QC4yBwFkchiaWUMWVBUvoQ==" saltValue="HttNYmiSFOBHGd/0kaJVyw==" spinCount="100000" sheet="1" objects="1" scenarios="1"/>
  <mergeCells count="207">
    <mergeCell ref="Z33:AM33"/>
    <mergeCell ref="AO33:BB33"/>
    <mergeCell ref="A34:AN34"/>
    <mergeCell ref="AO34:BB34"/>
    <mergeCell ref="A33:D33"/>
    <mergeCell ref="E33:H33"/>
    <mergeCell ref="I33:O33"/>
    <mergeCell ref="Q33:R33"/>
    <mergeCell ref="S33:X33"/>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6"/>
  <conditionalFormatting sqref="H14:M14">
    <cfRule type="expression" dxfId="18" priority="16" stopIfTrue="1">
      <formula>AND($AK14&lt;&gt;"",$AK14&lt;&gt;"G1")</formula>
    </cfRule>
  </conditionalFormatting>
  <conditionalFormatting sqref="AM10:AS10">
    <cfRule type="expression" dxfId="17" priority="15">
      <formula>AND(COUNTA($H$14:$M$28)&gt;0,$AM$10="□")</formula>
    </cfRule>
  </conditionalFormatting>
  <conditionalFormatting sqref="H15:M15">
    <cfRule type="expression" dxfId="16" priority="14">
      <formula>AND($AK15&lt;&gt;"",$AK15&lt;&gt;"G1")</formula>
    </cfRule>
  </conditionalFormatting>
  <conditionalFormatting sqref="H16:M16">
    <cfRule type="expression" dxfId="15" priority="13">
      <formula>AND($AK16&lt;&gt;"",$AK16&lt;&gt;"G1")</formula>
    </cfRule>
  </conditionalFormatting>
  <conditionalFormatting sqref="H17:M17">
    <cfRule type="expression" dxfId="14" priority="12">
      <formula>AND($AK17&lt;&gt;"",$AK17&lt;&gt;"G1")</formula>
    </cfRule>
  </conditionalFormatting>
  <conditionalFormatting sqref="H18:M18">
    <cfRule type="expression" dxfId="13" priority="11">
      <formula>AND($AK18&lt;&gt;"",$AK18&lt;&gt;"G1")</formula>
    </cfRule>
  </conditionalFormatting>
  <conditionalFormatting sqref="H19:M19">
    <cfRule type="expression" dxfId="12" priority="10">
      <formula>AND($AK19&lt;&gt;"",$AK19&lt;&gt;"G1")</formula>
    </cfRule>
  </conditionalFormatting>
  <conditionalFormatting sqref="H20:M20">
    <cfRule type="expression" dxfId="11" priority="9">
      <formula>AND($AK20&lt;&gt;"",$AK20&lt;&gt;"G1")</formula>
    </cfRule>
  </conditionalFormatting>
  <conditionalFormatting sqref="H21:M21">
    <cfRule type="expression" dxfId="10" priority="8">
      <formula>AND($AK21&lt;&gt;"",$AK21&lt;&gt;"G1")</formula>
    </cfRule>
  </conditionalFormatting>
  <conditionalFormatting sqref="H22:M22">
    <cfRule type="expression" dxfId="9" priority="7">
      <formula>AND($AK22&lt;&gt;"",$AK22&lt;&gt;"G1")</formula>
    </cfRule>
  </conditionalFormatting>
  <conditionalFormatting sqref="H23:M23">
    <cfRule type="expression" dxfId="8" priority="6">
      <formula>AND($AK23&lt;&gt;"",$AK23&lt;&gt;"G1")</formula>
    </cfRule>
  </conditionalFormatting>
  <conditionalFormatting sqref="H24:M24">
    <cfRule type="expression" dxfId="7" priority="5">
      <formula>AND($AK24&lt;&gt;"",$AK24&lt;&gt;"G1")</formula>
    </cfRule>
  </conditionalFormatting>
  <conditionalFormatting sqref="H25:M25">
    <cfRule type="expression" dxfId="6" priority="4">
      <formula>AND($AK25&lt;&gt;"",$AK25&lt;&gt;"G1")</formula>
    </cfRule>
  </conditionalFormatting>
  <conditionalFormatting sqref="H26:M26">
    <cfRule type="expression" dxfId="5" priority="3">
      <formula>AND($AK26&lt;&gt;"",$AK26&lt;&gt;"G1")</formula>
    </cfRule>
  </conditionalFormatting>
  <conditionalFormatting sqref="H27:M27">
    <cfRule type="expression" dxfId="4" priority="2">
      <formula>AND($AK27&lt;&gt;"",$AK27&lt;&gt;"G1")</formula>
    </cfRule>
  </conditionalFormatting>
  <conditionalFormatting sqref="H28:M28">
    <cfRule type="expression" dxfId="3"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8" t="str">
        <f>'様式第１｜交付申請書'!$BR$2</f>
        <v>事業番号</v>
      </c>
      <c r="AW1" s="507">
        <f>'様式第１｜交付申請書'!$CA$2</f>
        <v>0</v>
      </c>
      <c r="AX1" s="507"/>
      <c r="AY1" s="507"/>
      <c r="AZ1" s="507"/>
      <c r="BA1" s="507"/>
      <c r="BB1" s="507"/>
      <c r="BC1" s="51"/>
    </row>
    <row r="2" spans="1:55" ht="18.75" customHeight="1" x14ac:dyDescent="0.2">
      <c r="AN2" s="3"/>
      <c r="AV2" s="278" t="str">
        <f>'様式第１｜交付申請書'!$BR$3</f>
        <v>申請者名</v>
      </c>
      <c r="AW2" s="507" t="str">
        <f>'様式第１｜交付申請書'!$CA$3</f>
        <v/>
      </c>
      <c r="AX2" s="507"/>
      <c r="AY2" s="507"/>
      <c r="AZ2" s="507"/>
      <c r="BA2" s="507"/>
      <c r="BB2" s="507"/>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29" t="s">
        <v>271</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92" customFormat="1" ht="21.5" customHeight="1" x14ac:dyDescent="0.2">
      <c r="A5" s="281"/>
      <c r="B5" s="282"/>
      <c r="C5" s="272" t="s">
        <v>226</v>
      </c>
      <c r="D5" s="26"/>
      <c r="E5" s="26"/>
      <c r="F5" s="26"/>
      <c r="G5" s="279"/>
      <c r="H5" s="280"/>
      <c r="I5" s="272" t="s">
        <v>166</v>
      </c>
      <c r="J5" s="26"/>
      <c r="K5" s="134"/>
      <c r="L5" s="134"/>
      <c r="M5" s="134"/>
      <c r="N5" s="134"/>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c r="AT5" s="290"/>
      <c r="AU5" s="289"/>
      <c r="AV5" s="289"/>
      <c r="AW5" s="290"/>
      <c r="AX5" s="290"/>
      <c r="AY5" s="290"/>
      <c r="AZ5" s="290"/>
      <c r="BA5" s="290"/>
      <c r="BB5" s="290"/>
      <c r="BC5" s="291"/>
    </row>
    <row r="6" spans="1:55" ht="19" customHeight="1" x14ac:dyDescent="0.2">
      <c r="A6" s="302"/>
      <c r="B6" s="300"/>
      <c r="C6" s="36"/>
      <c r="D6" s="37"/>
      <c r="E6" s="37"/>
      <c r="F6" s="37"/>
      <c r="G6" s="301"/>
      <c r="H6" s="301"/>
      <c r="I6" s="36"/>
      <c r="J6" s="37"/>
      <c r="K6" s="134"/>
      <c r="L6" s="134"/>
      <c r="M6" s="134"/>
      <c r="N6" s="134"/>
      <c r="O6" s="134"/>
      <c r="P6" s="134"/>
      <c r="Q6" s="134"/>
      <c r="R6" s="134"/>
      <c r="S6" s="134"/>
      <c r="T6" s="134"/>
      <c r="U6" s="134"/>
      <c r="V6" s="134"/>
      <c r="W6" s="134"/>
      <c r="X6" s="134"/>
      <c r="Y6" s="134"/>
      <c r="Z6" s="134"/>
      <c r="AA6" s="134"/>
      <c r="AP6" s="42"/>
      <c r="AU6" s="210"/>
      <c r="AV6" s="1133"/>
      <c r="AW6" s="1133"/>
      <c r="AX6" s="24"/>
      <c r="AY6" s="1133"/>
      <c r="AZ6" s="1133"/>
      <c r="BA6" s="541"/>
      <c r="BB6" s="541"/>
      <c r="BC6" s="541"/>
    </row>
    <row r="7" spans="1:55" ht="40.5" customHeight="1" thickBot="1" x14ac:dyDescent="0.25">
      <c r="A7" s="303" t="s">
        <v>289</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12" t="s">
        <v>104</v>
      </c>
      <c r="B8" s="1113"/>
      <c r="C8" s="1113"/>
      <c r="D8" s="1113"/>
      <c r="E8" s="1095" t="s">
        <v>265</v>
      </c>
      <c r="F8" s="1095"/>
      <c r="G8" s="1095"/>
      <c r="H8" s="1095"/>
      <c r="I8" s="1095"/>
      <c r="J8" s="1095"/>
      <c r="K8" s="1095"/>
      <c r="L8" s="1095"/>
      <c r="M8" s="1095"/>
      <c r="N8" s="1096"/>
      <c r="O8" s="135"/>
      <c r="P8" s="40"/>
      <c r="Q8" s="135"/>
      <c r="R8" s="135"/>
      <c r="S8" s="305" t="s">
        <v>292</v>
      </c>
      <c r="T8" s="306"/>
      <c r="U8" s="306"/>
      <c r="V8" s="306"/>
      <c r="W8" s="306"/>
      <c r="X8" s="306"/>
      <c r="Y8" s="306"/>
      <c r="Z8" s="306"/>
      <c r="AA8" s="306"/>
      <c r="AB8" s="307"/>
      <c r="AC8" s="307"/>
      <c r="AD8" s="307"/>
      <c r="AE8" s="307"/>
      <c r="AF8" s="307"/>
      <c r="AG8" s="307"/>
      <c r="AH8" s="307"/>
      <c r="AI8" s="307"/>
      <c r="AJ8" s="307"/>
      <c r="AK8" s="307"/>
      <c r="AL8" s="307"/>
      <c r="AM8" s="307"/>
      <c r="AN8" s="307"/>
      <c r="AO8" s="307"/>
      <c r="AP8" s="307"/>
      <c r="AQ8" s="307"/>
      <c r="AR8" s="307"/>
      <c r="AS8" s="308"/>
      <c r="AT8" s="911" t="s">
        <v>5</v>
      </c>
      <c r="AU8" s="912"/>
      <c r="AV8" s="912"/>
      <c r="AW8" s="912"/>
      <c r="AX8" s="912"/>
      <c r="AY8" s="912"/>
      <c r="AZ8" s="912"/>
      <c r="BA8" s="304"/>
      <c r="BB8" s="4"/>
      <c r="BC8" s="4"/>
    </row>
    <row r="9" spans="1:55" ht="14.25" customHeight="1" thickBot="1" x14ac:dyDescent="0.25">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x14ac:dyDescent="0.25">
      <c r="A10" s="1106" t="s">
        <v>293</v>
      </c>
      <c r="B10" s="1107"/>
      <c r="C10" s="1107"/>
      <c r="D10" s="1107"/>
      <c r="E10" s="1107"/>
      <c r="F10" s="1107"/>
      <c r="G10" s="1107"/>
      <c r="H10" s="1107"/>
      <c r="I10" s="1107"/>
      <c r="J10" s="1108"/>
      <c r="K10" s="1099" t="s">
        <v>294</v>
      </c>
      <c r="L10" s="1100"/>
      <c r="M10" s="1100"/>
      <c r="N10" s="1100"/>
      <c r="O10" s="1100"/>
      <c r="P10" s="1100"/>
      <c r="Q10" s="1100"/>
      <c r="R10" s="1100"/>
      <c r="S10" s="1100"/>
      <c r="T10" s="1100"/>
      <c r="U10" s="1100"/>
      <c r="V10" s="1100"/>
      <c r="W10" s="1100"/>
      <c r="X10" s="1144" t="s">
        <v>296</v>
      </c>
      <c r="Y10" s="1100"/>
      <c r="Z10" s="1100"/>
      <c r="AA10" s="1100"/>
      <c r="AB10" s="1100"/>
      <c r="AC10" s="1100"/>
      <c r="AD10" s="1100"/>
      <c r="AE10" s="1144" t="s">
        <v>297</v>
      </c>
      <c r="AF10" s="1100"/>
      <c r="AG10" s="1100"/>
      <c r="AH10" s="1100"/>
      <c r="AI10" s="1100"/>
      <c r="AJ10" s="1101"/>
      <c r="AK10" s="1099" t="s">
        <v>298</v>
      </c>
      <c r="AL10" s="1100"/>
      <c r="AM10" s="1100"/>
      <c r="AN10" s="1100"/>
      <c r="AO10" s="1101"/>
      <c r="AP10" s="1099" t="s">
        <v>295</v>
      </c>
      <c r="AQ10" s="1100"/>
      <c r="AR10" s="1100"/>
      <c r="AS10" s="1101"/>
      <c r="AT10" s="1099" t="s">
        <v>300</v>
      </c>
      <c r="AU10" s="1100"/>
      <c r="AV10" s="1100"/>
      <c r="AW10" s="1100"/>
      <c r="AX10" s="1100"/>
      <c r="AY10" s="1100"/>
      <c r="AZ10" s="1100"/>
      <c r="BA10" s="1100"/>
      <c r="BB10" s="1100"/>
      <c r="BC10" s="1102"/>
    </row>
    <row r="11" spans="1:55" s="30" customFormat="1" ht="37.5" customHeight="1" thickTop="1" x14ac:dyDescent="0.2">
      <c r="A11" s="986"/>
      <c r="B11" s="987"/>
      <c r="C11" s="987"/>
      <c r="D11" s="987"/>
      <c r="E11" s="987"/>
      <c r="F11" s="987"/>
      <c r="G11" s="987"/>
      <c r="H11" s="987"/>
      <c r="I11" s="987"/>
      <c r="J11" s="987"/>
      <c r="K11" s="1114"/>
      <c r="L11" s="1115"/>
      <c r="M11" s="1115"/>
      <c r="N11" s="1115"/>
      <c r="O11" s="1115"/>
      <c r="P11" s="1115"/>
      <c r="Q11" s="1115"/>
      <c r="R11" s="1115"/>
      <c r="S11" s="1115"/>
      <c r="T11" s="1115"/>
      <c r="U11" s="1115"/>
      <c r="V11" s="1115"/>
      <c r="W11" s="1115"/>
      <c r="X11" s="1145"/>
      <c r="Y11" s="1110"/>
      <c r="Z11" s="1110"/>
      <c r="AA11" s="1110"/>
      <c r="AB11" s="1110"/>
      <c r="AC11" s="1110"/>
      <c r="AD11" s="1110"/>
      <c r="AE11" s="1145"/>
      <c r="AF11" s="1110"/>
      <c r="AG11" s="1110"/>
      <c r="AH11" s="1110"/>
      <c r="AI11" s="1110"/>
      <c r="AJ11" s="1111"/>
      <c r="AK11" s="1109"/>
      <c r="AL11" s="1110"/>
      <c r="AM11" s="1110"/>
      <c r="AN11" s="1110"/>
      <c r="AO11" s="1111"/>
      <c r="AP11" s="1097"/>
      <c r="AQ11" s="1097"/>
      <c r="AR11" s="1097"/>
      <c r="AS11" s="1098"/>
      <c r="AT11" s="1103"/>
      <c r="AU11" s="1104"/>
      <c r="AV11" s="1104"/>
      <c r="AW11" s="1104"/>
      <c r="AX11" s="1104"/>
      <c r="AY11" s="1104"/>
      <c r="AZ11" s="1104"/>
      <c r="BA11" s="1104"/>
      <c r="BB11" s="1104"/>
      <c r="BC11" s="1105"/>
    </row>
    <row r="12" spans="1:55" s="30" customFormat="1" ht="37.5" customHeight="1" x14ac:dyDescent="0.2">
      <c r="A12" s="874"/>
      <c r="B12" s="875"/>
      <c r="C12" s="875"/>
      <c r="D12" s="875"/>
      <c r="E12" s="875"/>
      <c r="F12" s="875"/>
      <c r="G12" s="875"/>
      <c r="H12" s="875"/>
      <c r="I12" s="875"/>
      <c r="J12" s="875"/>
      <c r="K12" s="1134"/>
      <c r="L12" s="1135"/>
      <c r="M12" s="1135"/>
      <c r="N12" s="1135"/>
      <c r="O12" s="1135"/>
      <c r="P12" s="1135"/>
      <c r="Q12" s="1135"/>
      <c r="R12" s="1135"/>
      <c r="S12" s="1135"/>
      <c r="T12" s="1135"/>
      <c r="U12" s="1135"/>
      <c r="V12" s="1135"/>
      <c r="W12" s="1135"/>
      <c r="X12" s="1146"/>
      <c r="Y12" s="1139"/>
      <c r="Z12" s="1139"/>
      <c r="AA12" s="1139"/>
      <c r="AB12" s="1139"/>
      <c r="AC12" s="1139"/>
      <c r="AD12" s="1139"/>
      <c r="AE12" s="1146"/>
      <c r="AF12" s="1139"/>
      <c r="AG12" s="1139"/>
      <c r="AH12" s="1139"/>
      <c r="AI12" s="1139"/>
      <c r="AJ12" s="1140"/>
      <c r="AK12" s="1138"/>
      <c r="AL12" s="1139"/>
      <c r="AM12" s="1139"/>
      <c r="AN12" s="1139"/>
      <c r="AO12" s="1140"/>
      <c r="AP12" s="1092"/>
      <c r="AQ12" s="1093"/>
      <c r="AR12" s="1093"/>
      <c r="AS12" s="1094"/>
      <c r="AT12" s="1089"/>
      <c r="AU12" s="1090"/>
      <c r="AV12" s="1090"/>
      <c r="AW12" s="1090"/>
      <c r="AX12" s="1090"/>
      <c r="AY12" s="1090"/>
      <c r="AZ12" s="1090"/>
      <c r="BA12" s="1090"/>
      <c r="BB12" s="1090"/>
      <c r="BC12" s="1091"/>
    </row>
    <row r="13" spans="1:55" s="30" customFormat="1" ht="37.5" customHeight="1" thickBot="1" x14ac:dyDescent="0.25">
      <c r="A13" s="1131"/>
      <c r="B13" s="1132"/>
      <c r="C13" s="1132"/>
      <c r="D13" s="1132"/>
      <c r="E13" s="1132"/>
      <c r="F13" s="1132"/>
      <c r="G13" s="1132"/>
      <c r="H13" s="1132"/>
      <c r="I13" s="1132"/>
      <c r="J13" s="1132"/>
      <c r="K13" s="1136"/>
      <c r="L13" s="1137"/>
      <c r="M13" s="1137"/>
      <c r="N13" s="1137"/>
      <c r="O13" s="1137"/>
      <c r="P13" s="1137"/>
      <c r="Q13" s="1137"/>
      <c r="R13" s="1137"/>
      <c r="S13" s="1137"/>
      <c r="T13" s="1137"/>
      <c r="U13" s="1137"/>
      <c r="V13" s="1137"/>
      <c r="W13" s="1137"/>
      <c r="X13" s="1147"/>
      <c r="Y13" s="1142"/>
      <c r="Z13" s="1142"/>
      <c r="AA13" s="1142"/>
      <c r="AB13" s="1142"/>
      <c r="AC13" s="1142"/>
      <c r="AD13" s="1142"/>
      <c r="AE13" s="1147"/>
      <c r="AF13" s="1142"/>
      <c r="AG13" s="1142"/>
      <c r="AH13" s="1142"/>
      <c r="AI13" s="1142"/>
      <c r="AJ13" s="1143"/>
      <c r="AK13" s="1141"/>
      <c r="AL13" s="1142"/>
      <c r="AM13" s="1142"/>
      <c r="AN13" s="1142"/>
      <c r="AO13" s="1143"/>
      <c r="AP13" s="1120"/>
      <c r="AQ13" s="1121"/>
      <c r="AR13" s="1121"/>
      <c r="AS13" s="1122"/>
      <c r="AT13" s="1123"/>
      <c r="AU13" s="1124"/>
      <c r="AV13" s="1124"/>
      <c r="AW13" s="1124"/>
      <c r="AX13" s="1124"/>
      <c r="AY13" s="1124"/>
      <c r="AZ13" s="1124"/>
      <c r="BA13" s="1124"/>
      <c r="BB13" s="1124"/>
      <c r="BC13" s="1125"/>
    </row>
    <row r="14" spans="1:55" ht="37.5" customHeight="1" thickTop="1" thickBot="1" x14ac:dyDescent="0.25">
      <c r="A14" s="1126" t="s">
        <v>103</v>
      </c>
      <c r="B14" s="1127"/>
      <c r="C14" s="1127"/>
      <c r="D14" s="1127"/>
      <c r="E14" s="1127"/>
      <c r="F14" s="1127"/>
      <c r="G14" s="1127"/>
      <c r="H14" s="1127"/>
      <c r="I14" s="1127"/>
      <c r="J14" s="1127"/>
      <c r="K14" s="1127"/>
      <c r="L14" s="1127"/>
      <c r="M14" s="1127"/>
      <c r="N14" s="1127"/>
      <c r="O14" s="1127"/>
      <c r="P14" s="1127"/>
      <c r="Q14" s="1127"/>
      <c r="R14" s="1127"/>
      <c r="S14" s="1127"/>
      <c r="T14" s="1127"/>
      <c r="U14" s="1127"/>
      <c r="V14" s="1127"/>
      <c r="W14" s="1127"/>
      <c r="X14" s="1127"/>
      <c r="Y14" s="1127"/>
      <c r="Z14" s="1127"/>
      <c r="AA14" s="1127"/>
      <c r="AB14" s="1127"/>
      <c r="AC14" s="1127"/>
      <c r="AD14" s="1127"/>
      <c r="AE14" s="1127"/>
      <c r="AF14" s="1127"/>
      <c r="AG14" s="1127"/>
      <c r="AH14" s="1127"/>
      <c r="AI14" s="1127"/>
      <c r="AJ14" s="1127"/>
      <c r="AK14" s="1127"/>
      <c r="AL14" s="1127"/>
      <c r="AM14" s="1127"/>
      <c r="AN14" s="1127"/>
      <c r="AO14" s="1127"/>
      <c r="AP14" s="1127"/>
      <c r="AQ14" s="1127"/>
      <c r="AR14" s="1127"/>
      <c r="AS14" s="1128"/>
      <c r="AT14" s="1129">
        <f>SUM(AT11:BC13)</f>
        <v>0</v>
      </c>
      <c r="AU14" s="1129"/>
      <c r="AV14" s="1129"/>
      <c r="AW14" s="1129"/>
      <c r="AX14" s="1129"/>
      <c r="AY14" s="1129"/>
      <c r="AZ14" s="1129"/>
      <c r="BA14" s="1129"/>
      <c r="BB14" s="1129"/>
      <c r="BC14" s="1130"/>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131</v>
      </c>
      <c r="AP17" s="21"/>
      <c r="AQ17" s="21"/>
      <c r="AR17" s="137"/>
      <c r="AS17" s="137"/>
      <c r="AT17" s="137"/>
      <c r="AU17" s="137"/>
      <c r="AV17" s="137"/>
      <c r="AW17" s="137"/>
      <c r="AX17" s="137"/>
      <c r="AY17" s="137"/>
      <c r="AZ17" s="35"/>
      <c r="BA17" s="35"/>
      <c r="BB17" s="138"/>
      <c r="BC17" s="138"/>
    </row>
    <row r="18" spans="1:55" ht="63" customHeight="1" thickBot="1"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119"/>
      <c r="AC18" s="1119"/>
      <c r="AD18" s="1119"/>
      <c r="AE18" s="1119"/>
      <c r="AF18" s="1119"/>
      <c r="AG18" s="1119"/>
      <c r="AH18" s="1119"/>
      <c r="AI18" s="1119"/>
      <c r="AJ18" s="1119"/>
      <c r="AK18" s="1119"/>
      <c r="AL18" s="1119"/>
      <c r="AM18" s="1119"/>
      <c r="AN18" s="1119"/>
      <c r="AO18" s="1116" t="s">
        <v>299</v>
      </c>
      <c r="AP18" s="705"/>
      <c r="AQ18" s="705"/>
      <c r="AR18" s="705"/>
      <c r="AS18" s="705"/>
      <c r="AT18" s="705"/>
      <c r="AU18" s="705"/>
      <c r="AV18" s="705"/>
      <c r="AW18" s="705"/>
      <c r="AX18" s="705"/>
      <c r="AY18" s="705"/>
      <c r="AZ18" s="705"/>
      <c r="BA18" s="705"/>
      <c r="BB18" s="705"/>
      <c r="BC18" s="779"/>
    </row>
    <row r="19" spans="1:55" ht="41.25" customHeight="1" thickTop="1" thickBot="1"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117"/>
      <c r="AC19" s="1117"/>
      <c r="AD19" s="1117"/>
      <c r="AE19" s="1117"/>
      <c r="AF19" s="1117"/>
      <c r="AG19" s="1117"/>
      <c r="AH19" s="1117"/>
      <c r="AI19" s="1117"/>
      <c r="AJ19" s="1117"/>
      <c r="AK19" s="1117"/>
      <c r="AL19" s="1117"/>
      <c r="AM19" s="1117"/>
      <c r="AN19" s="137"/>
      <c r="AO19" s="1118">
        <f>IF(AT14="", "", MIN(AT14,150000))</f>
        <v>0</v>
      </c>
      <c r="AP19" s="938"/>
      <c r="AQ19" s="938"/>
      <c r="AR19" s="938"/>
      <c r="AS19" s="938"/>
      <c r="AT19" s="938"/>
      <c r="AU19" s="938"/>
      <c r="AV19" s="938"/>
      <c r="AW19" s="938"/>
      <c r="AX19" s="938"/>
      <c r="AY19" s="938"/>
      <c r="AZ19" s="938"/>
      <c r="BA19" s="938"/>
      <c r="BB19" s="938"/>
      <c r="BC19" s="191" t="s">
        <v>61</v>
      </c>
    </row>
    <row r="20" spans="1:55" ht="13.5" customHeight="1" x14ac:dyDescent="0.2">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39"/>
    </row>
    <row r="58" spans="59:59" s="30"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0" customFormat="1" ht="13.5" customHeight="1" x14ac:dyDescent="0.2"/>
    <row r="71" spans="1:55" s="30"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x14ac:dyDescent="0.2">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239"/>
    </row>
    <row r="153" spans="1:1" x14ac:dyDescent="0.2">
      <c r="A153" s="299">
        <f>SUM(AO19)</f>
        <v>0</v>
      </c>
    </row>
    <row r="168" spans="1:1" x14ac:dyDescent="0.2">
      <c r="A168" s="299"/>
    </row>
  </sheetData>
  <sheetProtection algorithmName="SHA-512" hashValue="ahztUyutU6KHUp3lJvfFTUF5SH7H0Z3GfNVm4P/5Xm8/wlKsiPCwHrznfjiheh3xNinwIzvMa0Y2yhlxEACYuQ==" saltValue="o3WZeTO8inLY7mb7o0UmMw==" spinCount="100000" sheet="1" objects="1" scenarios="1"/>
  <mergeCells count="43">
    <mergeCell ref="K12:W12"/>
    <mergeCell ref="K13:W13"/>
    <mergeCell ref="AK12:AO12"/>
    <mergeCell ref="AK13:AO13"/>
    <mergeCell ref="X10:AD10"/>
    <mergeCell ref="X11:AD11"/>
    <mergeCell ref="X12:AD12"/>
    <mergeCell ref="X13:AD13"/>
    <mergeCell ref="AE10:AJ10"/>
    <mergeCell ref="AE11:AJ11"/>
    <mergeCell ref="AE12:AJ12"/>
    <mergeCell ref="AE13:AJ13"/>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8"/>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0"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8" t="str">
        <f>'様式第１｜交付申請書'!$BR$2</f>
        <v>事業番号</v>
      </c>
      <c r="AW1" s="507">
        <f>'様式第１｜交付申請書'!$CA$2</f>
        <v>0</v>
      </c>
      <c r="AX1" s="507"/>
      <c r="AY1" s="507"/>
      <c r="AZ1" s="507"/>
      <c r="BA1" s="507"/>
      <c r="BB1" s="507"/>
      <c r="BC1" s="51"/>
    </row>
    <row r="2" spans="1:59" ht="18.75" customHeight="1" x14ac:dyDescent="0.2">
      <c r="AN2" s="3"/>
      <c r="AV2" s="278" t="str">
        <f>'様式第１｜交付申請書'!$BR$3</f>
        <v>申請者名</v>
      </c>
      <c r="AW2" s="507" t="str">
        <f>'様式第１｜交付申請書'!$CA$3</f>
        <v/>
      </c>
      <c r="AX2" s="507"/>
      <c r="AY2" s="507"/>
      <c r="AZ2" s="507"/>
      <c r="BA2" s="507"/>
      <c r="BB2" s="507"/>
      <c r="BC2" s="285"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829" t="s">
        <v>270</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9"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s="292" customFormat="1" ht="35.5" customHeight="1" x14ac:dyDescent="0.2">
      <c r="A5" s="288" t="s">
        <v>119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90"/>
      <c r="AV5" s="290"/>
      <c r="AW5" s="290"/>
      <c r="AX5" s="290"/>
      <c r="AY5" s="290"/>
      <c r="AZ5" s="290"/>
      <c r="BA5" s="290"/>
      <c r="BB5" s="290"/>
      <c r="BC5" s="290"/>
    </row>
    <row r="6" spans="1:59" ht="21" customHeight="1" x14ac:dyDescent="0.3">
      <c r="A6" s="281"/>
      <c r="B6" s="282"/>
      <c r="C6" s="272" t="s">
        <v>226</v>
      </c>
      <c r="D6" s="26"/>
      <c r="E6" s="26"/>
      <c r="F6" s="26"/>
      <c r="G6" s="279"/>
      <c r="H6" s="280"/>
      <c r="I6" s="272" t="s">
        <v>166</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x14ac:dyDescent="0.2">
      <c r="A7" s="44"/>
      <c r="B7" s="41"/>
      <c r="C7" s="41"/>
      <c r="D7" s="134"/>
      <c r="E7" s="134"/>
      <c r="F7" s="134"/>
      <c r="G7" s="134"/>
      <c r="H7" s="134"/>
      <c r="I7" s="134"/>
      <c r="J7" s="134"/>
      <c r="K7" s="134"/>
      <c r="L7" s="134"/>
      <c r="M7" s="134"/>
      <c r="N7" s="134"/>
      <c r="O7" s="134"/>
      <c r="P7" s="134"/>
      <c r="Q7" s="134"/>
      <c r="R7" s="134"/>
      <c r="S7" s="134"/>
      <c r="T7" s="134"/>
      <c r="U7" s="134"/>
      <c r="V7" s="134"/>
      <c r="W7" s="134"/>
      <c r="X7" s="134"/>
      <c r="Y7" s="134"/>
      <c r="Z7" s="134"/>
      <c r="AA7" s="134"/>
      <c r="AS7" s="42"/>
      <c r="BB7" s="43"/>
      <c r="BC7" s="43"/>
    </row>
    <row r="8" spans="1:59" ht="23.5" x14ac:dyDescent="0.2">
      <c r="A8" s="44" t="s">
        <v>134</v>
      </c>
      <c r="B8" s="41"/>
      <c r="C8" s="41"/>
      <c r="D8" s="134"/>
      <c r="E8" s="134"/>
      <c r="F8" s="134"/>
      <c r="G8" s="134"/>
      <c r="H8" s="134"/>
      <c r="I8" s="134"/>
      <c r="J8" s="134"/>
      <c r="K8" s="134"/>
      <c r="L8" s="134"/>
      <c r="M8" s="134"/>
      <c r="N8" s="134"/>
      <c r="O8" s="134"/>
      <c r="P8" s="134"/>
      <c r="Q8" s="134"/>
      <c r="R8" s="134"/>
      <c r="S8" s="134"/>
      <c r="T8" s="134"/>
      <c r="U8" s="134"/>
      <c r="V8" s="134"/>
      <c r="W8" s="134"/>
      <c r="X8" s="134"/>
      <c r="Y8" s="134"/>
      <c r="Z8" s="134"/>
      <c r="AA8" s="134"/>
      <c r="AS8" s="42"/>
      <c r="BB8" s="43"/>
      <c r="BC8" s="43"/>
    </row>
    <row r="9" spans="1:59" ht="12" customHeight="1" thickBot="1" x14ac:dyDescent="0.25">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1112" t="s">
        <v>104</v>
      </c>
      <c r="B10" s="1113"/>
      <c r="C10" s="1113"/>
      <c r="D10" s="1113"/>
      <c r="E10" s="1095" t="s">
        <v>180</v>
      </c>
      <c r="F10" s="1095"/>
      <c r="G10" s="1095"/>
      <c r="H10" s="1095"/>
      <c r="I10" s="1095"/>
      <c r="J10" s="1095"/>
      <c r="K10" s="1095"/>
      <c r="L10" s="1095"/>
      <c r="M10" s="1095"/>
      <c r="N10" s="1096"/>
      <c r="O10" s="135"/>
      <c r="P10" s="135"/>
      <c r="Q10" s="135"/>
      <c r="R10" s="135"/>
      <c r="S10" s="135"/>
      <c r="T10" s="135"/>
      <c r="U10" s="135"/>
      <c r="V10" s="135"/>
      <c r="W10" s="135"/>
      <c r="X10" s="135"/>
      <c r="Y10" s="135"/>
      <c r="Z10" s="135"/>
      <c r="AA10" s="135"/>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x14ac:dyDescent="0.2">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309"/>
      <c r="B12" s="310"/>
      <c r="C12" s="311"/>
      <c r="D12" s="311"/>
      <c r="E12" s="311"/>
      <c r="F12" s="311"/>
      <c r="G12" s="311"/>
      <c r="H12" s="311"/>
      <c r="I12" s="311"/>
      <c r="J12" s="311"/>
      <c r="K12" s="311"/>
      <c r="L12" s="311"/>
      <c r="M12" s="311"/>
      <c r="N12" s="311"/>
      <c r="O12" s="311"/>
      <c r="P12" s="311"/>
      <c r="Q12" s="312"/>
      <c r="R12" s="312"/>
      <c r="S12" s="312"/>
      <c r="T12" s="312"/>
      <c r="U12" s="311"/>
      <c r="V12" s="311"/>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4"/>
      <c r="AU12" s="4"/>
      <c r="AV12" s="4"/>
      <c r="AW12" s="4"/>
      <c r="AX12" s="4"/>
    </row>
    <row r="13" spans="1:59" ht="2" customHeight="1" x14ac:dyDescent="0.2">
      <c r="A13" s="1230"/>
      <c r="B13" s="1230"/>
      <c r="C13" s="1230"/>
      <c r="D13" s="1230"/>
      <c r="E13" s="1230"/>
      <c r="F13" s="1230"/>
      <c r="G13" s="1230"/>
      <c r="H13" s="1230"/>
      <c r="I13" s="1230"/>
      <c r="J13" s="313"/>
      <c r="K13" s="1227"/>
      <c r="L13" s="1227"/>
      <c r="M13" s="1227"/>
      <c r="N13" s="1227"/>
      <c r="O13" s="1227"/>
      <c r="P13" s="313"/>
      <c r="Q13" s="1227"/>
      <c r="R13" s="1227"/>
      <c r="S13" s="1227"/>
      <c r="T13" s="1227"/>
      <c r="U13" s="1227"/>
      <c r="V13" s="313"/>
      <c r="W13" s="1227"/>
      <c r="X13" s="1227"/>
      <c r="Y13" s="1227"/>
      <c r="Z13" s="1227"/>
      <c r="AA13" s="1227"/>
      <c r="AB13" s="313"/>
      <c r="AC13" s="1227"/>
      <c r="AD13" s="1227"/>
      <c r="AE13" s="1227"/>
      <c r="AF13" s="1227"/>
      <c r="AG13" s="1227"/>
      <c r="AH13" s="313"/>
      <c r="AI13" s="1227"/>
      <c r="AJ13" s="1227"/>
      <c r="AK13" s="1227"/>
      <c r="AL13" s="1227"/>
      <c r="AM13" s="1227"/>
      <c r="AN13" s="313"/>
      <c r="AO13" s="1227"/>
      <c r="AP13" s="1227"/>
      <c r="AQ13" s="1227"/>
      <c r="AR13" s="1227"/>
      <c r="AS13" s="1227"/>
      <c r="AT13" s="4"/>
      <c r="AU13" s="4"/>
      <c r="AV13" s="4"/>
      <c r="AW13" s="4"/>
      <c r="AX13" s="4"/>
    </row>
    <row r="14" spans="1:59" ht="2" customHeight="1" x14ac:dyDescent="0.2">
      <c r="A14" s="1228"/>
      <c r="B14" s="1228"/>
      <c r="C14" s="1228"/>
      <c r="D14" s="1228"/>
      <c r="E14" s="1228"/>
      <c r="F14" s="1228"/>
      <c r="G14" s="1228"/>
      <c r="H14" s="1228"/>
      <c r="I14" s="1228"/>
      <c r="J14" s="1229"/>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29"/>
      <c r="AK14" s="1229"/>
      <c r="AL14" s="1229"/>
      <c r="AM14" s="1229"/>
      <c r="AN14" s="1229"/>
      <c r="AO14" s="1229"/>
      <c r="AP14" s="1229"/>
      <c r="AQ14" s="1229"/>
      <c r="AR14" s="1229"/>
      <c r="AS14" s="1229"/>
      <c r="AT14" s="4"/>
      <c r="AU14" s="4"/>
      <c r="AV14" s="4"/>
      <c r="AW14" s="4"/>
      <c r="AX14" s="4"/>
    </row>
    <row r="15" spans="1:59" ht="24" customHeight="1" thickBot="1" x14ac:dyDescent="0.3">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220" t="s">
        <v>182</v>
      </c>
      <c r="AU15" s="1220"/>
      <c r="AV15" s="1220"/>
      <c r="AW15" s="1220"/>
      <c r="AX15" s="1220"/>
      <c r="AY15" s="1220"/>
      <c r="AZ15" s="1220"/>
      <c r="BA15" s="1220"/>
      <c r="BB15" s="1220"/>
      <c r="BC15" s="1220"/>
    </row>
    <row r="16" spans="1:59" ht="48.5" customHeight="1" thickBot="1" x14ac:dyDescent="0.25">
      <c r="A16" s="1186" t="s">
        <v>84</v>
      </c>
      <c r="B16" s="909"/>
      <c r="C16" s="909"/>
      <c r="D16" s="910"/>
      <c r="E16" s="1205" t="s">
        <v>82</v>
      </c>
      <c r="F16" s="1178"/>
      <c r="G16" s="1178"/>
      <c r="H16" s="1178"/>
      <c r="I16" s="1178"/>
      <c r="J16" s="1178"/>
      <c r="K16" s="1178"/>
      <c r="L16" s="1178"/>
      <c r="M16" s="1178"/>
      <c r="N16" s="1178"/>
      <c r="O16" s="1178"/>
      <c r="P16" s="1179"/>
      <c r="Q16" s="1177" t="s">
        <v>23</v>
      </c>
      <c r="R16" s="1178"/>
      <c r="S16" s="1178"/>
      <c r="T16" s="1178"/>
      <c r="U16" s="1178"/>
      <c r="V16" s="1178"/>
      <c r="W16" s="1178"/>
      <c r="X16" s="1178"/>
      <c r="Y16" s="1178"/>
      <c r="Z16" s="1178"/>
      <c r="AA16" s="1179"/>
      <c r="AB16" s="1221" t="s">
        <v>93</v>
      </c>
      <c r="AC16" s="1222"/>
      <c r="AD16" s="1222"/>
      <c r="AE16" s="1222"/>
      <c r="AF16" s="1223"/>
      <c r="AG16" s="1224" t="s">
        <v>181</v>
      </c>
      <c r="AH16" s="1225"/>
      <c r="AI16" s="1225"/>
      <c r="AJ16" s="1225"/>
      <c r="AK16" s="1225"/>
      <c r="AL16" s="1225"/>
      <c r="AM16" s="1225"/>
      <c r="AN16" s="1225"/>
      <c r="AO16" s="1225"/>
      <c r="AP16" s="1226"/>
      <c r="AQ16" s="1177" t="s">
        <v>83</v>
      </c>
      <c r="AR16" s="1178"/>
      <c r="AS16" s="1179"/>
      <c r="AT16" s="1177" t="s">
        <v>272</v>
      </c>
      <c r="AU16" s="1178"/>
      <c r="AV16" s="1178"/>
      <c r="AW16" s="1178"/>
      <c r="AX16" s="1178"/>
      <c r="AY16" s="1178"/>
      <c r="AZ16" s="1178"/>
      <c r="BA16" s="1178"/>
      <c r="BB16" s="1178"/>
      <c r="BC16" s="1180"/>
      <c r="BG16" s="239"/>
    </row>
    <row r="17" spans="1:55" s="30" customFormat="1" ht="42" customHeight="1" thickTop="1" thickBot="1" x14ac:dyDescent="0.25">
      <c r="A17" s="1209" t="s">
        <v>86</v>
      </c>
      <c r="B17" s="1210"/>
      <c r="C17" s="1210"/>
      <c r="D17" s="1211"/>
      <c r="E17" s="1212"/>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4"/>
      <c r="AC17" s="1214"/>
      <c r="AD17" s="1215"/>
      <c r="AE17" s="245" t="s">
        <v>87</v>
      </c>
      <c r="AF17" s="246"/>
      <c r="AG17" s="1216" t="str">
        <f>IF(AB17="","",AB17*155000)</f>
        <v/>
      </c>
      <c r="AH17" s="1217"/>
      <c r="AI17" s="1217"/>
      <c r="AJ17" s="1217"/>
      <c r="AK17" s="1217"/>
      <c r="AL17" s="1217"/>
      <c r="AM17" s="1217"/>
      <c r="AN17" s="1217"/>
      <c r="AO17" s="1217"/>
      <c r="AP17" s="1218"/>
      <c r="AQ17" s="1219"/>
      <c r="AR17" s="1219"/>
      <c r="AS17" s="1219"/>
      <c r="AT17" s="1206"/>
      <c r="AU17" s="1207"/>
      <c r="AV17" s="1207"/>
      <c r="AW17" s="1207"/>
      <c r="AX17" s="1207"/>
      <c r="AY17" s="1207"/>
      <c r="AZ17" s="1207"/>
      <c r="BA17" s="1207"/>
      <c r="BB17" s="1207"/>
      <c r="BC17" s="1208"/>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x14ac:dyDescent="0.25">
      <c r="A20" s="32"/>
      <c r="B20" s="32"/>
      <c r="C20" s="32"/>
      <c r="D20" s="32"/>
      <c r="E20" s="32"/>
      <c r="F20" s="32"/>
      <c r="G20" s="32"/>
      <c r="H20" s="32"/>
      <c r="I20" s="32"/>
      <c r="J20" s="32"/>
      <c r="K20" s="32"/>
      <c r="L20" s="32"/>
      <c r="M20" s="32"/>
      <c r="N20" s="32"/>
      <c r="O20" s="32"/>
      <c r="P20" s="32"/>
      <c r="AB20" s="44" t="s">
        <v>131</v>
      </c>
      <c r="AC20" s="21"/>
      <c r="AD20" s="21"/>
      <c r="AE20" s="21"/>
      <c r="AF20" s="21"/>
      <c r="AG20" s="21"/>
      <c r="AH20" s="21"/>
      <c r="AI20" s="21"/>
      <c r="AJ20" s="21"/>
      <c r="AK20" s="21"/>
      <c r="AL20" s="21"/>
      <c r="AO20" s="21"/>
      <c r="AP20" s="21"/>
      <c r="AQ20" s="21"/>
      <c r="AR20" s="137"/>
      <c r="AS20" s="137"/>
      <c r="AT20" s="137"/>
      <c r="AU20" s="137"/>
      <c r="AV20" s="137"/>
      <c r="AW20" s="137"/>
      <c r="AX20" s="137"/>
      <c r="AY20" s="137"/>
      <c r="AZ20" s="35"/>
      <c r="BA20" s="35"/>
      <c r="BB20" s="138"/>
      <c r="BC20" s="138"/>
    </row>
    <row r="21" spans="1:55" ht="63" customHeight="1" thickBot="1" x14ac:dyDescent="0.25">
      <c r="A21" s="32"/>
      <c r="B21" s="32"/>
      <c r="C21" s="32"/>
      <c r="D21" s="32"/>
      <c r="E21" s="32"/>
      <c r="F21" s="32"/>
      <c r="G21" s="32"/>
      <c r="H21" s="32"/>
      <c r="I21" s="32"/>
      <c r="J21" s="32"/>
      <c r="K21" s="32"/>
      <c r="L21" s="32"/>
      <c r="M21" s="32"/>
      <c r="N21" s="32"/>
      <c r="O21" s="32"/>
      <c r="P21" s="32"/>
      <c r="AB21" s="1116" t="s">
        <v>273</v>
      </c>
      <c r="AC21" s="1148"/>
      <c r="AD21" s="1148"/>
      <c r="AE21" s="1148"/>
      <c r="AF21" s="1148"/>
      <c r="AG21" s="1148"/>
      <c r="AH21" s="1148"/>
      <c r="AI21" s="1148"/>
      <c r="AJ21" s="1148"/>
      <c r="AK21" s="1148"/>
      <c r="AL21" s="1148"/>
      <c r="AM21" s="1148"/>
      <c r="AN21" s="1149"/>
      <c r="AO21" s="706" t="s">
        <v>274</v>
      </c>
      <c r="AP21" s="705"/>
      <c r="AQ21" s="705"/>
      <c r="AR21" s="705"/>
      <c r="AS21" s="705"/>
      <c r="AT21" s="705"/>
      <c r="AU21" s="705"/>
      <c r="AV21" s="705"/>
      <c r="AW21" s="705"/>
      <c r="AX21" s="705"/>
      <c r="AY21" s="705"/>
      <c r="AZ21" s="705"/>
      <c r="BA21" s="705"/>
      <c r="BB21" s="705"/>
      <c r="BC21" s="779"/>
    </row>
    <row r="22" spans="1:55" ht="41.25" customHeight="1" thickTop="1" thickBot="1" x14ac:dyDescent="0.25">
      <c r="A22" s="32"/>
      <c r="B22" s="32"/>
      <c r="C22" s="32"/>
      <c r="D22" s="32"/>
      <c r="E22" s="32"/>
      <c r="F22" s="32"/>
      <c r="G22" s="32"/>
      <c r="H22" s="32"/>
      <c r="I22" s="32"/>
      <c r="J22" s="32"/>
      <c r="K22" s="32"/>
      <c r="L22" s="32"/>
      <c r="M22" s="32"/>
      <c r="N22" s="32"/>
      <c r="O22" s="32"/>
      <c r="P22" s="32"/>
      <c r="AB22" s="1150">
        <f>ROUNDDOWN(AT17/3,-3)</f>
        <v>0</v>
      </c>
      <c r="AC22" s="1151"/>
      <c r="AD22" s="1151"/>
      <c r="AE22" s="1151"/>
      <c r="AF22" s="1151"/>
      <c r="AG22" s="1151"/>
      <c r="AH22" s="1151"/>
      <c r="AI22" s="1151"/>
      <c r="AJ22" s="1151"/>
      <c r="AK22" s="1151"/>
      <c r="AL22" s="1151"/>
      <c r="AM22" s="1151"/>
      <c r="AN22" s="148" t="s">
        <v>61</v>
      </c>
      <c r="AO22" s="937">
        <f>MIN(AB22,200000)</f>
        <v>0</v>
      </c>
      <c r="AP22" s="938"/>
      <c r="AQ22" s="938"/>
      <c r="AR22" s="938"/>
      <c r="AS22" s="938"/>
      <c r="AT22" s="938"/>
      <c r="AU22" s="938"/>
      <c r="AV22" s="938"/>
      <c r="AW22" s="938"/>
      <c r="AX22" s="938"/>
      <c r="AY22" s="938"/>
      <c r="AZ22" s="938"/>
      <c r="BA22" s="938"/>
      <c r="BB22" s="938"/>
      <c r="BC22" s="191" t="s">
        <v>61</v>
      </c>
    </row>
    <row r="23" spans="1:55" ht="36"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x14ac:dyDescent="0.2">
      <c r="A24" s="44" t="s">
        <v>134</v>
      </c>
      <c r="B24" s="41"/>
      <c r="C24" s="41"/>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S24" s="42"/>
      <c r="BB24" s="43"/>
      <c r="BC24" s="43"/>
    </row>
    <row r="25" spans="1:55" ht="12" customHeight="1" thickBot="1" x14ac:dyDescent="0.25">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1112" t="s">
        <v>104</v>
      </c>
      <c r="B26" s="1113"/>
      <c r="C26" s="1113"/>
      <c r="D26" s="1113"/>
      <c r="E26" s="1095" t="s">
        <v>165</v>
      </c>
      <c r="F26" s="1095"/>
      <c r="G26" s="1095"/>
      <c r="H26" s="1095"/>
      <c r="I26" s="1095"/>
      <c r="J26" s="1095"/>
      <c r="K26" s="1095"/>
      <c r="L26" s="1095"/>
      <c r="M26" s="1095"/>
      <c r="N26" s="1096"/>
      <c r="O26" s="135"/>
      <c r="P26" s="135"/>
      <c r="Q26" s="135"/>
      <c r="R26" s="135"/>
      <c r="S26" s="135"/>
      <c r="T26" s="135"/>
      <c r="U26" s="135"/>
      <c r="V26" s="135"/>
      <c r="W26" s="135"/>
      <c r="X26" s="135"/>
      <c r="Y26" s="135"/>
      <c r="Z26" s="135"/>
      <c r="AA26" s="135"/>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x14ac:dyDescent="0.25">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186" t="s">
        <v>84</v>
      </c>
      <c r="B28" s="909"/>
      <c r="C28" s="909"/>
      <c r="D28" s="909"/>
      <c r="E28" s="1152" t="s">
        <v>88</v>
      </c>
      <c r="F28" s="909"/>
      <c r="G28" s="909"/>
      <c r="H28" s="909"/>
      <c r="I28" s="909"/>
      <c r="J28" s="909"/>
      <c r="K28" s="910"/>
      <c r="L28" s="1205" t="s">
        <v>91</v>
      </c>
      <c r="M28" s="1178"/>
      <c r="N28" s="1178"/>
      <c r="O28" s="1178"/>
      <c r="P28" s="1178"/>
      <c r="Q28" s="1178"/>
      <c r="R28" s="1178"/>
      <c r="S28" s="1178"/>
      <c r="T28" s="1178"/>
      <c r="U28" s="1178"/>
      <c r="V28" s="1178"/>
      <c r="W28" s="1178"/>
      <c r="X28" s="1178"/>
      <c r="Y28" s="1178"/>
      <c r="Z28" s="1179"/>
      <c r="AA28" s="1177" t="s">
        <v>23</v>
      </c>
      <c r="AB28" s="1178"/>
      <c r="AC28" s="1178"/>
      <c r="AD28" s="1178"/>
      <c r="AE28" s="1178"/>
      <c r="AF28" s="1178"/>
      <c r="AG28" s="1178"/>
      <c r="AH28" s="1178"/>
      <c r="AI28" s="1178"/>
      <c r="AJ28" s="1178"/>
      <c r="AK28" s="1178"/>
      <c r="AL28" s="1178"/>
      <c r="AM28" s="1178"/>
      <c r="AN28" s="1178"/>
      <c r="AO28" s="1179"/>
      <c r="AP28" s="1177" t="s">
        <v>83</v>
      </c>
      <c r="AQ28" s="1178"/>
      <c r="AR28" s="1178"/>
      <c r="AS28" s="1179"/>
      <c r="AT28" s="1177" t="s">
        <v>235</v>
      </c>
      <c r="AU28" s="1178"/>
      <c r="AV28" s="1178"/>
      <c r="AW28" s="1178"/>
      <c r="AX28" s="1178"/>
      <c r="AY28" s="1178"/>
      <c r="AZ28" s="1178"/>
      <c r="BA28" s="1178"/>
      <c r="BB28" s="1178"/>
      <c r="BC28" s="1180"/>
    </row>
    <row r="29" spans="1:55" s="30" customFormat="1" ht="37.5" customHeight="1" thickTop="1" x14ac:dyDescent="0.2">
      <c r="A29" s="1163" t="s">
        <v>86</v>
      </c>
      <c r="B29" s="1164"/>
      <c r="C29" s="1164"/>
      <c r="D29" s="1165"/>
      <c r="E29" s="849" t="s">
        <v>89</v>
      </c>
      <c r="F29" s="850"/>
      <c r="G29" s="850"/>
      <c r="H29" s="850"/>
      <c r="I29" s="850"/>
      <c r="J29" s="850"/>
      <c r="K29" s="1197"/>
      <c r="L29" s="1198"/>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c r="AH29" s="1199"/>
      <c r="AI29" s="1199"/>
      <c r="AJ29" s="1199"/>
      <c r="AK29" s="1199"/>
      <c r="AL29" s="1199"/>
      <c r="AM29" s="1199"/>
      <c r="AN29" s="1199"/>
      <c r="AO29" s="1199"/>
      <c r="AP29" s="1169"/>
      <c r="AQ29" s="1169"/>
      <c r="AR29" s="1169"/>
      <c r="AS29" s="1170"/>
      <c r="AT29" s="1103"/>
      <c r="AU29" s="1104"/>
      <c r="AV29" s="1104"/>
      <c r="AW29" s="1104"/>
      <c r="AX29" s="1104"/>
      <c r="AY29" s="1104"/>
      <c r="AZ29" s="1104"/>
      <c r="BA29" s="1104"/>
      <c r="BB29" s="1104"/>
      <c r="BC29" s="1105"/>
    </row>
    <row r="30" spans="1:55" s="30" customFormat="1" ht="37.5" customHeight="1" x14ac:dyDescent="0.2">
      <c r="A30" s="1166"/>
      <c r="B30" s="1167"/>
      <c r="C30" s="1167"/>
      <c r="D30" s="1168"/>
      <c r="E30" s="1200" t="s">
        <v>90</v>
      </c>
      <c r="F30" s="1201"/>
      <c r="G30" s="1201"/>
      <c r="H30" s="1201"/>
      <c r="I30" s="1201"/>
      <c r="J30" s="1201"/>
      <c r="K30" s="1202"/>
      <c r="L30" s="1203"/>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159"/>
      <c r="AQ30" s="1160"/>
      <c r="AR30" s="1160"/>
      <c r="AS30" s="1161"/>
      <c r="AT30" s="1174"/>
      <c r="AU30" s="1175"/>
      <c r="AV30" s="1175"/>
      <c r="AW30" s="1175"/>
      <c r="AX30" s="1175"/>
      <c r="AY30" s="1175"/>
      <c r="AZ30" s="1175"/>
      <c r="BA30" s="1175"/>
      <c r="BB30" s="1175"/>
      <c r="BC30" s="1176"/>
    </row>
    <row r="31" spans="1:55" ht="37.5" customHeight="1" thickBot="1" x14ac:dyDescent="0.25">
      <c r="A31" s="1187" t="s">
        <v>85</v>
      </c>
      <c r="B31" s="1188"/>
      <c r="C31" s="1188"/>
      <c r="D31" s="1189"/>
      <c r="E31" s="1190" t="s">
        <v>199</v>
      </c>
      <c r="F31" s="1191"/>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1"/>
      <c r="AM31" s="1191"/>
      <c r="AN31" s="1191"/>
      <c r="AO31" s="1191"/>
      <c r="AP31" s="1191"/>
      <c r="AQ31" s="1191"/>
      <c r="AR31" s="1191"/>
      <c r="AS31" s="1192"/>
      <c r="AT31" s="1193"/>
      <c r="AU31" s="1194"/>
      <c r="AV31" s="1194"/>
      <c r="AW31" s="1194"/>
      <c r="AX31" s="1194"/>
      <c r="AY31" s="1194"/>
      <c r="AZ31" s="1194"/>
      <c r="BA31" s="1194"/>
      <c r="BB31" s="1194"/>
      <c r="BC31" s="1195"/>
    </row>
    <row r="32" spans="1:55" ht="37.5" customHeight="1" thickTop="1" thickBot="1" x14ac:dyDescent="0.25">
      <c r="A32" s="618" t="s">
        <v>123</v>
      </c>
      <c r="B32" s="619"/>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619"/>
      <c r="AN32" s="619"/>
      <c r="AO32" s="619"/>
      <c r="AP32" s="619"/>
      <c r="AQ32" s="619"/>
      <c r="AR32" s="619"/>
      <c r="AS32" s="1196"/>
      <c r="AT32" s="1129">
        <f>SUM(AT29,AT31)</f>
        <v>0</v>
      </c>
      <c r="AU32" s="1129"/>
      <c r="AV32" s="1129"/>
      <c r="AW32" s="1129"/>
      <c r="AX32" s="1129"/>
      <c r="AY32" s="1129"/>
      <c r="AZ32" s="1129"/>
      <c r="BA32" s="1129"/>
      <c r="BB32" s="1129"/>
      <c r="BC32" s="1130"/>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131</v>
      </c>
      <c r="AC35" s="21"/>
      <c r="AD35" s="21"/>
      <c r="AE35" s="21"/>
      <c r="AF35" s="21"/>
      <c r="AG35" s="21"/>
      <c r="AH35" s="21"/>
      <c r="AI35" s="21"/>
      <c r="AJ35" s="21"/>
      <c r="AK35" s="21"/>
      <c r="AL35" s="21"/>
      <c r="AO35" s="21"/>
      <c r="AP35" s="21"/>
      <c r="AQ35" s="21"/>
      <c r="AR35" s="137"/>
      <c r="AS35" s="137"/>
      <c r="AT35" s="137"/>
      <c r="AU35" s="137"/>
      <c r="AV35" s="137"/>
      <c r="AW35" s="137"/>
      <c r="AX35" s="137"/>
      <c r="AY35" s="137"/>
      <c r="AZ35" s="35"/>
      <c r="BA35" s="35"/>
      <c r="BB35" s="138"/>
      <c r="BC35" s="138"/>
    </row>
    <row r="36" spans="1:55" ht="63" customHeight="1" thickBo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116" t="s">
        <v>236</v>
      </c>
      <c r="AC36" s="1148"/>
      <c r="AD36" s="1148"/>
      <c r="AE36" s="1148"/>
      <c r="AF36" s="1148"/>
      <c r="AG36" s="1148"/>
      <c r="AH36" s="1148"/>
      <c r="AI36" s="1148"/>
      <c r="AJ36" s="1148"/>
      <c r="AK36" s="1148"/>
      <c r="AL36" s="1148"/>
      <c r="AM36" s="1148"/>
      <c r="AN36" s="1149"/>
      <c r="AO36" s="706" t="s">
        <v>301</v>
      </c>
      <c r="AP36" s="705"/>
      <c r="AQ36" s="705"/>
      <c r="AR36" s="705"/>
      <c r="AS36" s="705"/>
      <c r="AT36" s="705"/>
      <c r="AU36" s="705"/>
      <c r="AV36" s="705"/>
      <c r="AW36" s="705"/>
      <c r="AX36" s="705"/>
      <c r="AY36" s="705"/>
      <c r="AZ36" s="705"/>
      <c r="BA36" s="705"/>
      <c r="BB36" s="705"/>
      <c r="BC36" s="779"/>
    </row>
    <row r="37" spans="1:55" ht="41.25" customHeight="1" thickTop="1" thickBo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150">
        <f>ROUNDDOWN(AT32/3,-3)</f>
        <v>0</v>
      </c>
      <c r="AC37" s="1151"/>
      <c r="AD37" s="1151"/>
      <c r="AE37" s="1151"/>
      <c r="AF37" s="1151"/>
      <c r="AG37" s="1151"/>
      <c r="AH37" s="1151"/>
      <c r="AI37" s="1151"/>
      <c r="AJ37" s="1151"/>
      <c r="AK37" s="1151"/>
      <c r="AL37" s="1151"/>
      <c r="AM37" s="1151"/>
      <c r="AN37" s="148" t="s">
        <v>61</v>
      </c>
      <c r="AO37" s="937">
        <f>MIN(AB37,200000)</f>
        <v>0</v>
      </c>
      <c r="AP37" s="938"/>
      <c r="AQ37" s="938"/>
      <c r="AR37" s="938"/>
      <c r="AS37" s="938"/>
      <c r="AT37" s="938"/>
      <c r="AU37" s="938"/>
      <c r="AV37" s="938"/>
      <c r="AW37" s="938"/>
      <c r="AX37" s="938"/>
      <c r="AY37" s="938"/>
      <c r="AZ37" s="938"/>
      <c r="BA37" s="938"/>
      <c r="BB37" s="938"/>
      <c r="BC37" s="191" t="s">
        <v>61</v>
      </c>
    </row>
    <row r="38" spans="1:55" ht="36"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x14ac:dyDescent="0.2">
      <c r="A39" s="44" t="s">
        <v>134</v>
      </c>
      <c r="B39" s="41"/>
      <c r="C39" s="41"/>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S39" s="42"/>
      <c r="BB39" s="43"/>
      <c r="BC39" s="43"/>
    </row>
    <row r="40" spans="1:55" ht="12" customHeight="1" thickBot="1" x14ac:dyDescent="0.25">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1112" t="s">
        <v>104</v>
      </c>
      <c r="B41" s="1113"/>
      <c r="C41" s="1113"/>
      <c r="D41" s="1113"/>
      <c r="E41" s="1095" t="s">
        <v>237</v>
      </c>
      <c r="F41" s="1095"/>
      <c r="G41" s="1095"/>
      <c r="H41" s="1095"/>
      <c r="I41" s="1095"/>
      <c r="J41" s="1095"/>
      <c r="K41" s="1095"/>
      <c r="L41" s="1095"/>
      <c r="M41" s="1095"/>
      <c r="N41" s="1096"/>
      <c r="O41" s="135"/>
      <c r="P41" s="135"/>
      <c r="Q41" s="135"/>
      <c r="R41" s="135"/>
      <c r="S41" s="135"/>
      <c r="T41" s="135"/>
      <c r="U41" s="135"/>
      <c r="V41" s="135"/>
      <c r="W41" s="135"/>
      <c r="X41" s="135"/>
      <c r="Y41" s="135"/>
      <c r="Z41" s="135"/>
      <c r="AA41" s="135"/>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x14ac:dyDescent="0.25">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x14ac:dyDescent="0.25">
      <c r="A43" s="1186" t="s">
        <v>84</v>
      </c>
      <c r="B43" s="909"/>
      <c r="C43" s="909"/>
      <c r="D43" s="909"/>
      <c r="E43" s="1152" t="s">
        <v>88</v>
      </c>
      <c r="F43" s="909"/>
      <c r="G43" s="909"/>
      <c r="H43" s="909"/>
      <c r="I43" s="909"/>
      <c r="J43" s="1153" t="s">
        <v>238</v>
      </c>
      <c r="K43" s="1154"/>
      <c r="L43" s="1154"/>
      <c r="M43" s="1154"/>
      <c r="N43" s="1154"/>
      <c r="O43" s="1154"/>
      <c r="P43" s="1154"/>
      <c r="Q43" s="1154"/>
      <c r="R43" s="1154"/>
      <c r="S43" s="1154"/>
      <c r="T43" s="1154"/>
      <c r="U43" s="1154"/>
      <c r="V43" s="1155" t="s">
        <v>11</v>
      </c>
      <c r="W43" s="1154"/>
      <c r="X43" s="1154"/>
      <c r="Y43" s="1154"/>
      <c r="Z43" s="1154"/>
      <c r="AA43" s="1154"/>
      <c r="AB43" s="1154"/>
      <c r="AC43" s="1154"/>
      <c r="AD43" s="1154"/>
      <c r="AE43" s="1154"/>
      <c r="AF43" s="1154"/>
      <c r="AG43" s="1154"/>
      <c r="AH43" s="1154"/>
      <c r="AI43" s="1154"/>
      <c r="AJ43" s="1154"/>
      <c r="AK43" s="1154"/>
      <c r="AL43" s="1156"/>
      <c r="AM43" s="1099" t="s">
        <v>239</v>
      </c>
      <c r="AN43" s="1100"/>
      <c r="AO43" s="1101"/>
      <c r="AP43" s="1155" t="s">
        <v>240</v>
      </c>
      <c r="AQ43" s="1154"/>
      <c r="AR43" s="1154"/>
      <c r="AS43" s="1156"/>
      <c r="AT43" s="1155" t="s">
        <v>275</v>
      </c>
      <c r="AU43" s="1154"/>
      <c r="AV43" s="1154"/>
      <c r="AW43" s="1154"/>
      <c r="AX43" s="1154"/>
      <c r="AY43" s="1154"/>
      <c r="AZ43" s="1154"/>
      <c r="BA43" s="1154"/>
      <c r="BB43" s="1154"/>
      <c r="BC43" s="1162"/>
    </row>
    <row r="44" spans="1:55" s="30" customFormat="1" ht="37.5" customHeight="1" thickTop="1" x14ac:dyDescent="0.2">
      <c r="A44" s="1163" t="s">
        <v>241</v>
      </c>
      <c r="B44" s="1164"/>
      <c r="C44" s="1164"/>
      <c r="D44" s="1165"/>
      <c r="E44" s="1157"/>
      <c r="F44" s="1115"/>
      <c r="G44" s="1115"/>
      <c r="H44" s="1115"/>
      <c r="I44" s="1115"/>
      <c r="J44" s="1158"/>
      <c r="K44" s="842"/>
      <c r="L44" s="842"/>
      <c r="M44" s="842"/>
      <c r="N44" s="842"/>
      <c r="O44" s="842"/>
      <c r="P44" s="842"/>
      <c r="Q44" s="842"/>
      <c r="R44" s="842"/>
      <c r="S44" s="842"/>
      <c r="T44" s="842"/>
      <c r="U44" s="843"/>
      <c r="V44" s="1109"/>
      <c r="W44" s="1110"/>
      <c r="X44" s="1110"/>
      <c r="Y44" s="1110"/>
      <c r="Z44" s="1110"/>
      <c r="AA44" s="1110"/>
      <c r="AB44" s="1110"/>
      <c r="AC44" s="1110"/>
      <c r="AD44" s="1110"/>
      <c r="AE44" s="1110"/>
      <c r="AF44" s="1110"/>
      <c r="AG44" s="1110"/>
      <c r="AH44" s="1110"/>
      <c r="AI44" s="1110"/>
      <c r="AJ44" s="1110"/>
      <c r="AK44" s="1110"/>
      <c r="AL44" s="1111"/>
      <c r="AM44" s="1171"/>
      <c r="AN44" s="1172"/>
      <c r="AO44" s="1173"/>
      <c r="AP44" s="1169"/>
      <c r="AQ44" s="1169"/>
      <c r="AR44" s="1169"/>
      <c r="AS44" s="1170"/>
      <c r="AT44" s="1103"/>
      <c r="AU44" s="1104"/>
      <c r="AV44" s="1104"/>
      <c r="AW44" s="1104"/>
      <c r="AX44" s="1104"/>
      <c r="AY44" s="1104"/>
      <c r="AZ44" s="1104"/>
      <c r="BA44" s="1104"/>
      <c r="BB44" s="1104"/>
      <c r="BC44" s="1105"/>
    </row>
    <row r="45" spans="1:55" s="30" customFormat="1" ht="37.5" customHeight="1" thickBot="1" x14ac:dyDescent="0.25">
      <c r="A45" s="1166"/>
      <c r="B45" s="1167"/>
      <c r="C45" s="1167"/>
      <c r="D45" s="1168"/>
      <c r="E45" s="1181"/>
      <c r="F45" s="1137"/>
      <c r="G45" s="1137"/>
      <c r="H45" s="1137"/>
      <c r="I45" s="1137"/>
      <c r="J45" s="1182"/>
      <c r="K45" s="895"/>
      <c r="L45" s="895"/>
      <c r="M45" s="895"/>
      <c r="N45" s="895"/>
      <c r="O45" s="895"/>
      <c r="P45" s="895"/>
      <c r="Q45" s="895"/>
      <c r="R45" s="895"/>
      <c r="S45" s="895"/>
      <c r="T45" s="895"/>
      <c r="U45" s="896"/>
      <c r="V45" s="1141"/>
      <c r="W45" s="1142"/>
      <c r="X45" s="1142"/>
      <c r="Y45" s="1142"/>
      <c r="Z45" s="1142"/>
      <c r="AA45" s="1142"/>
      <c r="AB45" s="1142"/>
      <c r="AC45" s="1142"/>
      <c r="AD45" s="1142"/>
      <c r="AE45" s="1142"/>
      <c r="AF45" s="1142"/>
      <c r="AG45" s="1142"/>
      <c r="AH45" s="1142"/>
      <c r="AI45" s="1142"/>
      <c r="AJ45" s="1142"/>
      <c r="AK45" s="1142"/>
      <c r="AL45" s="1143"/>
      <c r="AM45" s="1183"/>
      <c r="AN45" s="1184"/>
      <c r="AO45" s="1185"/>
      <c r="AP45" s="1159"/>
      <c r="AQ45" s="1160"/>
      <c r="AR45" s="1160"/>
      <c r="AS45" s="1161"/>
      <c r="AT45" s="1123"/>
      <c r="AU45" s="1124"/>
      <c r="AV45" s="1124"/>
      <c r="AW45" s="1124"/>
      <c r="AX45" s="1124"/>
      <c r="AY45" s="1124"/>
      <c r="AZ45" s="1124"/>
      <c r="BA45" s="1124"/>
      <c r="BB45" s="1124"/>
      <c r="BC45" s="1125"/>
    </row>
    <row r="46" spans="1:55" ht="37.5" customHeight="1" thickTop="1" thickBot="1" x14ac:dyDescent="0.25">
      <c r="A46" s="1126" t="s">
        <v>103</v>
      </c>
      <c r="B46" s="1127"/>
      <c r="C46" s="1127"/>
      <c r="D46" s="1127"/>
      <c r="E46" s="1127"/>
      <c r="F46" s="1127"/>
      <c r="G46" s="1127"/>
      <c r="H46" s="1127"/>
      <c r="I46" s="1127"/>
      <c r="J46" s="1127"/>
      <c r="K46" s="1127"/>
      <c r="L46" s="1127"/>
      <c r="M46" s="1127"/>
      <c r="N46" s="1127"/>
      <c r="O46" s="1127"/>
      <c r="P46" s="1127"/>
      <c r="Q46" s="1127"/>
      <c r="R46" s="1127"/>
      <c r="S46" s="1127"/>
      <c r="T46" s="1127"/>
      <c r="U46" s="1127"/>
      <c r="V46" s="1127"/>
      <c r="W46" s="1127"/>
      <c r="X46" s="1127"/>
      <c r="Y46" s="1127"/>
      <c r="Z46" s="1127"/>
      <c r="AA46" s="1127"/>
      <c r="AB46" s="1127"/>
      <c r="AC46" s="1127"/>
      <c r="AD46" s="1127"/>
      <c r="AE46" s="1127"/>
      <c r="AF46" s="1127"/>
      <c r="AG46" s="1127"/>
      <c r="AH46" s="1127"/>
      <c r="AI46" s="1127"/>
      <c r="AJ46" s="1127"/>
      <c r="AK46" s="1127"/>
      <c r="AL46" s="1127"/>
      <c r="AM46" s="1127"/>
      <c r="AN46" s="1127"/>
      <c r="AO46" s="1127"/>
      <c r="AP46" s="1127"/>
      <c r="AQ46" s="1127"/>
      <c r="AR46" s="1127"/>
      <c r="AS46" s="1128"/>
      <c r="AT46" s="1129">
        <f>SUM(AT44:BC45)</f>
        <v>0</v>
      </c>
      <c r="AU46" s="1129"/>
      <c r="AV46" s="1129"/>
      <c r="AW46" s="1129"/>
      <c r="AX46" s="1129"/>
      <c r="AY46" s="1129"/>
      <c r="AZ46" s="1129"/>
      <c r="BA46" s="1129"/>
      <c r="BB46" s="1129"/>
      <c r="BC46" s="1130"/>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131</v>
      </c>
      <c r="AC49" s="21"/>
      <c r="AD49" s="21"/>
      <c r="AE49" s="21"/>
      <c r="AF49" s="21"/>
      <c r="AG49" s="21"/>
      <c r="AH49" s="21"/>
      <c r="AI49" s="21"/>
      <c r="AJ49" s="21"/>
      <c r="AK49" s="21"/>
      <c r="AL49" s="21"/>
      <c r="AO49" s="21"/>
      <c r="AP49" s="21"/>
      <c r="AQ49" s="21"/>
      <c r="AR49" s="137"/>
      <c r="AS49" s="137"/>
      <c r="AT49" s="137"/>
      <c r="AU49" s="137"/>
      <c r="AV49" s="137"/>
      <c r="AW49" s="137"/>
      <c r="AX49" s="137"/>
      <c r="AY49" s="137"/>
      <c r="AZ49" s="35"/>
      <c r="BA49" s="35"/>
      <c r="BB49" s="138"/>
      <c r="BC49" s="138"/>
    </row>
    <row r="50" spans="1:55" ht="63" customHeight="1" thickBo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116" t="s">
        <v>242</v>
      </c>
      <c r="AC50" s="1148"/>
      <c r="AD50" s="1148"/>
      <c r="AE50" s="1148"/>
      <c r="AF50" s="1148"/>
      <c r="AG50" s="1148"/>
      <c r="AH50" s="1148"/>
      <c r="AI50" s="1148"/>
      <c r="AJ50" s="1148"/>
      <c r="AK50" s="1148"/>
      <c r="AL50" s="1148"/>
      <c r="AM50" s="1148"/>
      <c r="AN50" s="1149"/>
      <c r="AO50" s="706" t="s">
        <v>243</v>
      </c>
      <c r="AP50" s="705"/>
      <c r="AQ50" s="705"/>
      <c r="AR50" s="705"/>
      <c r="AS50" s="705"/>
      <c r="AT50" s="705"/>
      <c r="AU50" s="705"/>
      <c r="AV50" s="705"/>
      <c r="AW50" s="705"/>
      <c r="AX50" s="705"/>
      <c r="AY50" s="705"/>
      <c r="AZ50" s="705"/>
      <c r="BA50" s="705"/>
      <c r="BB50" s="705"/>
      <c r="BC50" s="779"/>
    </row>
    <row r="51" spans="1:55" ht="41.25" customHeight="1" thickTop="1" thickBo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150">
        <f>ROUNDDOWN(AT46/3,-3)</f>
        <v>0</v>
      </c>
      <c r="AC51" s="1151"/>
      <c r="AD51" s="1151"/>
      <c r="AE51" s="1151"/>
      <c r="AF51" s="1151"/>
      <c r="AG51" s="1151"/>
      <c r="AH51" s="1151"/>
      <c r="AI51" s="1151"/>
      <c r="AJ51" s="1151"/>
      <c r="AK51" s="1151"/>
      <c r="AL51" s="1151"/>
      <c r="AM51" s="1151"/>
      <c r="AN51" s="148" t="s">
        <v>61</v>
      </c>
      <c r="AO51" s="937">
        <f>MIN(AB51,50000)</f>
        <v>0</v>
      </c>
      <c r="AP51" s="938"/>
      <c r="AQ51" s="938"/>
      <c r="AR51" s="938"/>
      <c r="AS51" s="938"/>
      <c r="AT51" s="938"/>
      <c r="AU51" s="938"/>
      <c r="AV51" s="938"/>
      <c r="AW51" s="938"/>
      <c r="AX51" s="938"/>
      <c r="AY51" s="938"/>
      <c r="AZ51" s="938"/>
      <c r="BA51" s="938"/>
      <c r="BB51" s="938"/>
      <c r="BC51" s="191" t="s">
        <v>61</v>
      </c>
    </row>
    <row r="52" spans="1:55" x14ac:dyDescent="0.2">
      <c r="A52" s="287"/>
    </row>
    <row r="53" spans="1:55" x14ac:dyDescent="0.2">
      <c r="A53" s="287"/>
    </row>
    <row r="54" spans="1:55" x14ac:dyDescent="0.2">
      <c r="A54" s="287"/>
    </row>
    <row r="55" spans="1:55" x14ac:dyDescent="0.2">
      <c r="A55" s="287"/>
    </row>
    <row r="56" spans="1:55" x14ac:dyDescent="0.2">
      <c r="A56" s="287"/>
    </row>
    <row r="57" spans="1:55" x14ac:dyDescent="0.2">
      <c r="A57" s="287"/>
    </row>
    <row r="58" spans="1:55" x14ac:dyDescent="0.2">
      <c r="A58" s="287"/>
    </row>
    <row r="59" spans="1:55" x14ac:dyDescent="0.2">
      <c r="A59" s="287"/>
    </row>
    <row r="60" spans="1:55" x14ac:dyDescent="0.2">
      <c r="A60" s="287"/>
    </row>
    <row r="61" spans="1:55" x14ac:dyDescent="0.2">
      <c r="A61" s="287"/>
    </row>
    <row r="62" spans="1:55" x14ac:dyDescent="0.2">
      <c r="A62" s="287"/>
    </row>
    <row r="63" spans="1:55" x14ac:dyDescent="0.2">
      <c r="A63" s="287"/>
    </row>
    <row r="64" spans="1:55" x14ac:dyDescent="0.2">
      <c r="A64" s="287"/>
    </row>
    <row r="65" spans="1:1" x14ac:dyDescent="0.2">
      <c r="A65" s="287"/>
    </row>
    <row r="66" spans="1:1" x14ac:dyDescent="0.2">
      <c r="A66" s="287"/>
    </row>
    <row r="67" spans="1:1" x14ac:dyDescent="0.2">
      <c r="A67" s="287"/>
    </row>
    <row r="68" spans="1:1" x14ac:dyDescent="0.2">
      <c r="A68" s="287"/>
    </row>
    <row r="69" spans="1:1" x14ac:dyDescent="0.2">
      <c r="A69" s="287"/>
    </row>
    <row r="70" spans="1:1" x14ac:dyDescent="0.2">
      <c r="A70" s="287"/>
    </row>
    <row r="71" spans="1:1" x14ac:dyDescent="0.2">
      <c r="A71" s="287"/>
    </row>
    <row r="72" spans="1:1" x14ac:dyDescent="0.2">
      <c r="A72" s="287"/>
    </row>
    <row r="73" spans="1:1" x14ac:dyDescent="0.2">
      <c r="A73" s="287"/>
    </row>
    <row r="74" spans="1:1" x14ac:dyDescent="0.2">
      <c r="A74" s="287"/>
    </row>
    <row r="75" spans="1:1" x14ac:dyDescent="0.2">
      <c r="A75" s="287"/>
    </row>
    <row r="76" spans="1:1" x14ac:dyDescent="0.2">
      <c r="A76" s="287"/>
    </row>
    <row r="77" spans="1:1" x14ac:dyDescent="0.2">
      <c r="A77" s="287"/>
    </row>
    <row r="78" spans="1:1" x14ac:dyDescent="0.2">
      <c r="A78" s="287"/>
    </row>
    <row r="79" spans="1:1" x14ac:dyDescent="0.2">
      <c r="A79" s="287"/>
    </row>
    <row r="80" spans="1:1" x14ac:dyDescent="0.2">
      <c r="A80" s="287"/>
    </row>
    <row r="81" spans="1:1" x14ac:dyDescent="0.2">
      <c r="A81" s="287"/>
    </row>
    <row r="82" spans="1:1" x14ac:dyDescent="0.2">
      <c r="A82" s="287"/>
    </row>
    <row r="83" spans="1:1" x14ac:dyDescent="0.2">
      <c r="A83" s="287"/>
    </row>
    <row r="84" spans="1:1" x14ac:dyDescent="0.2">
      <c r="A84" s="287"/>
    </row>
    <row r="85" spans="1:1" x14ac:dyDescent="0.2">
      <c r="A85" s="287"/>
    </row>
    <row r="86" spans="1:1" x14ac:dyDescent="0.2">
      <c r="A86" s="287"/>
    </row>
    <row r="87" spans="1:1" x14ac:dyDescent="0.2">
      <c r="A87" s="287"/>
    </row>
    <row r="88" spans="1:1" x14ac:dyDescent="0.2">
      <c r="A88" s="287"/>
    </row>
    <row r="89" spans="1:1" x14ac:dyDescent="0.2">
      <c r="A89" s="287"/>
    </row>
    <row r="90" spans="1:1" x14ac:dyDescent="0.2">
      <c r="A90" s="287"/>
    </row>
    <row r="91" spans="1:1" x14ac:dyDescent="0.2">
      <c r="A91" s="287"/>
    </row>
    <row r="92" spans="1:1" x14ac:dyDescent="0.2">
      <c r="A92" s="287"/>
    </row>
    <row r="93" spans="1:1" x14ac:dyDescent="0.2">
      <c r="A93" s="287"/>
    </row>
    <row r="94" spans="1:1" x14ac:dyDescent="0.2">
      <c r="A94" s="287"/>
    </row>
    <row r="95" spans="1:1" x14ac:dyDescent="0.2">
      <c r="A95" s="287"/>
    </row>
    <row r="96" spans="1:1" x14ac:dyDescent="0.2">
      <c r="A96" s="287"/>
    </row>
    <row r="97" spans="1:1" x14ac:dyDescent="0.2">
      <c r="A97" s="287"/>
    </row>
    <row r="98" spans="1:1" x14ac:dyDescent="0.2">
      <c r="A98" s="287"/>
    </row>
    <row r="99" spans="1:1" x14ac:dyDescent="0.2">
      <c r="A99" s="287"/>
    </row>
    <row r="100" spans="1:1" x14ac:dyDescent="0.2">
      <c r="A100" s="287"/>
    </row>
    <row r="101" spans="1:1" x14ac:dyDescent="0.2">
      <c r="A101" s="287"/>
    </row>
    <row r="102" spans="1:1" x14ac:dyDescent="0.2">
      <c r="A102" s="287"/>
    </row>
    <row r="103" spans="1:1" x14ac:dyDescent="0.2">
      <c r="A103" s="287"/>
    </row>
    <row r="104" spans="1:1" x14ac:dyDescent="0.2">
      <c r="A104" s="287"/>
    </row>
    <row r="105" spans="1:1" x14ac:dyDescent="0.2">
      <c r="A105" s="287"/>
    </row>
    <row r="106" spans="1:1" x14ac:dyDescent="0.2">
      <c r="A106" s="287"/>
    </row>
    <row r="107" spans="1:1" x14ac:dyDescent="0.2">
      <c r="A107" s="287"/>
    </row>
    <row r="108" spans="1:1" x14ac:dyDescent="0.2">
      <c r="A108" s="287"/>
    </row>
    <row r="109" spans="1:1" x14ac:dyDescent="0.2">
      <c r="A109" s="287"/>
    </row>
    <row r="110" spans="1:1" x14ac:dyDescent="0.2">
      <c r="A110" s="287"/>
    </row>
    <row r="111" spans="1:1" x14ac:dyDescent="0.2">
      <c r="A111" s="287"/>
    </row>
    <row r="112" spans="1:1" x14ac:dyDescent="0.2">
      <c r="A112" s="287"/>
    </row>
    <row r="113" spans="1:1" x14ac:dyDescent="0.2">
      <c r="A113" s="287"/>
    </row>
    <row r="114" spans="1:1" x14ac:dyDescent="0.2">
      <c r="A114" s="287"/>
    </row>
    <row r="115" spans="1:1" x14ac:dyDescent="0.2">
      <c r="A115" s="287"/>
    </row>
    <row r="116" spans="1:1" x14ac:dyDescent="0.2">
      <c r="A116" s="287"/>
    </row>
    <row r="117" spans="1:1" x14ac:dyDescent="0.2">
      <c r="A117" s="287"/>
    </row>
    <row r="118" spans="1:1" x14ac:dyDescent="0.2">
      <c r="A118" s="287"/>
    </row>
    <row r="119" spans="1:1" x14ac:dyDescent="0.2">
      <c r="A119" s="287"/>
    </row>
    <row r="120" spans="1:1" x14ac:dyDescent="0.2">
      <c r="A120" s="287"/>
    </row>
    <row r="121" spans="1:1" x14ac:dyDescent="0.2">
      <c r="A121" s="287"/>
    </row>
    <row r="122" spans="1:1" x14ac:dyDescent="0.2">
      <c r="A122" s="287"/>
    </row>
    <row r="123" spans="1:1" x14ac:dyDescent="0.2">
      <c r="A123" s="287"/>
    </row>
    <row r="124" spans="1:1" x14ac:dyDescent="0.2">
      <c r="A124" s="287"/>
    </row>
    <row r="125" spans="1:1" x14ac:dyDescent="0.2">
      <c r="A125" s="287"/>
    </row>
    <row r="126" spans="1:1" x14ac:dyDescent="0.2">
      <c r="A126" s="287"/>
    </row>
    <row r="127" spans="1:1" x14ac:dyDescent="0.2">
      <c r="A127" s="287"/>
    </row>
    <row r="128" spans="1:1" x14ac:dyDescent="0.2">
      <c r="A128" s="287"/>
    </row>
    <row r="129" spans="1:1" x14ac:dyDescent="0.2">
      <c r="A129" s="287"/>
    </row>
    <row r="130" spans="1:1" x14ac:dyDescent="0.2">
      <c r="A130" s="287"/>
    </row>
    <row r="131" spans="1:1" x14ac:dyDescent="0.2">
      <c r="A131" s="287"/>
    </row>
    <row r="132" spans="1:1" x14ac:dyDescent="0.2">
      <c r="A132" s="287"/>
    </row>
    <row r="133" spans="1:1" x14ac:dyDescent="0.2">
      <c r="A133" s="287"/>
    </row>
    <row r="134" spans="1:1" x14ac:dyDescent="0.2">
      <c r="A134" s="287"/>
    </row>
    <row r="135" spans="1:1" x14ac:dyDescent="0.2">
      <c r="A135" s="287"/>
    </row>
    <row r="136" spans="1:1" x14ac:dyDescent="0.2">
      <c r="A136" s="287"/>
    </row>
    <row r="137" spans="1:1" x14ac:dyDescent="0.2">
      <c r="A137" s="287"/>
    </row>
    <row r="138" spans="1:1" x14ac:dyDescent="0.2">
      <c r="A138" s="287"/>
    </row>
    <row r="139" spans="1:1" x14ac:dyDescent="0.2">
      <c r="A139" s="287"/>
    </row>
    <row r="140" spans="1:1" x14ac:dyDescent="0.2">
      <c r="A140" s="287"/>
    </row>
    <row r="141" spans="1:1" x14ac:dyDescent="0.2">
      <c r="A141" s="287"/>
    </row>
    <row r="142" spans="1:1" x14ac:dyDescent="0.2">
      <c r="A142" s="287"/>
    </row>
    <row r="143" spans="1:1" x14ac:dyDescent="0.2">
      <c r="A143" s="287"/>
    </row>
    <row r="144" spans="1:1" x14ac:dyDescent="0.2">
      <c r="A144" s="287"/>
    </row>
    <row r="145" spans="1:1" x14ac:dyDescent="0.2">
      <c r="A145" s="287"/>
    </row>
    <row r="146" spans="1:1" x14ac:dyDescent="0.2">
      <c r="A146" s="287"/>
    </row>
    <row r="147" spans="1:1" x14ac:dyDescent="0.2">
      <c r="A147" s="287"/>
    </row>
    <row r="148" spans="1:1" x14ac:dyDescent="0.2">
      <c r="A148" s="287"/>
    </row>
    <row r="149" spans="1:1" x14ac:dyDescent="0.2">
      <c r="A149" s="287"/>
    </row>
    <row r="150" spans="1:1" x14ac:dyDescent="0.2">
      <c r="A150" s="287"/>
    </row>
    <row r="151" spans="1:1" x14ac:dyDescent="0.2">
      <c r="A151" s="287"/>
    </row>
    <row r="152" spans="1:1" x14ac:dyDescent="0.2">
      <c r="A152" s="287"/>
    </row>
    <row r="153" spans="1:1" x14ac:dyDescent="0.2">
      <c r="A153" s="299"/>
    </row>
    <row r="154" spans="1:1" x14ac:dyDescent="0.2">
      <c r="A154" s="299">
        <f>SUM(AO22)</f>
        <v>0</v>
      </c>
    </row>
    <row r="155" spans="1:1" x14ac:dyDescent="0.2">
      <c r="A155" s="299">
        <f>SUM(AO37)</f>
        <v>0</v>
      </c>
    </row>
    <row r="156" spans="1:1" x14ac:dyDescent="0.2">
      <c r="A156" s="299">
        <f>SUM(AO51)</f>
        <v>0</v>
      </c>
    </row>
  </sheetData>
  <sheetProtection algorithmName="SHA-512" hashValue="rXQ5R6SNkdy5bDGXVoR2XBQ7yUK7NaSvprR362z6vYAgxaBt5svwM9d2XmYR8R2mMIVKH3dUlopooKuiRT1HsA==" saltValue="YCgSDJws4GJzbrz6Y0SsWw==" spinCount="100000" sheet="1" objects="1" scenarios="1"/>
  <mergeCells count="94">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15:BC15"/>
    <mergeCell ref="A16:D16"/>
    <mergeCell ref="E16:P16"/>
    <mergeCell ref="Q16:AA16"/>
    <mergeCell ref="AB16:AF16"/>
    <mergeCell ref="AG16:AP16"/>
    <mergeCell ref="AQ16:AS16"/>
    <mergeCell ref="AT16:BC16"/>
    <mergeCell ref="AT17:BC17"/>
    <mergeCell ref="AO21:BC21"/>
    <mergeCell ref="A17:D17"/>
    <mergeCell ref="E17:P17"/>
    <mergeCell ref="Q17:AA17"/>
    <mergeCell ref="AB17:AD17"/>
    <mergeCell ref="AG17:AP17"/>
    <mergeCell ref="AQ17:AS17"/>
    <mergeCell ref="AB21:AN21"/>
    <mergeCell ref="A26:D26"/>
    <mergeCell ref="E26:N26"/>
    <mergeCell ref="A28:D28"/>
    <mergeCell ref="E28:K28"/>
    <mergeCell ref="L28:Z28"/>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J45:U45"/>
    <mergeCell ref="V45:AL45"/>
    <mergeCell ref="AM45:AO45"/>
    <mergeCell ref="A41:D41"/>
    <mergeCell ref="E41:N41"/>
    <mergeCell ref="A43:D43"/>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s>
  <phoneticPr fontId="58"/>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93"/>
  </cols>
  <sheetData/>
  <phoneticPr fontId="5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2022-12-09T04:31:34Z</dcterms:modified>
</cp:coreProperties>
</file>